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Published\Oct 2019\"/>
    </mc:Choice>
  </mc:AlternateContent>
  <bookViews>
    <workbookView xWindow="-165" yWindow="6465" windowWidth="17400" windowHeight="11640"/>
  </bookViews>
  <sheets>
    <sheet name="Contents" sheetId="6" r:id="rId1"/>
    <sheet name="Natural Gas Pipeline Projects" sheetId="9" r:id="rId2"/>
    <sheet name="Historical Projects (1996-2018)"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(1996-2018)'!$A$2:$Y$939</definedName>
    <definedName name="_xlnm._FilterDatabase" localSheetId="1" hidden="1">'Natural Gas Pipeline Projects'!$A$2:$Y$168</definedName>
    <definedName name="AddedCapacity" localSheetId="1">'Natural Gas Pipeline Projects'!$Q$3:$Q$168</definedName>
    <definedName name="AddedCapacity">'Historical Projects (1996-2018)'!$Q$43:$Q$240</definedName>
    <definedName name="AddedCapacityColumn" localSheetId="1">'Natural Gas Pipeline Projects'!$Q$2</definedName>
    <definedName name="AddedCapacityColumn">'Historical Projects (1996-2018)'!$Q$2</definedName>
    <definedName name="Historical_Projects">'Historical Projects (1996-2018)'!$A$2:$Y$939</definedName>
    <definedName name="_xlnm.Print_Area" localSheetId="2">'Historical Projects (1996-2018)'!$B$3:$G$939</definedName>
    <definedName name="_xlnm.Print_Area" localSheetId="1">'Natural Gas Pipeline Projects'!$B$2:$G$168</definedName>
    <definedName name="_xlnm.Print_Area" localSheetId="4">Regions!$E$12:$R$52</definedName>
    <definedName name="_xlnm.Print_Area" localSheetId="5">Regions_OLD!$D$10:$R$47</definedName>
    <definedName name="_xlnm.Print_Titles" localSheetId="2">'Historical Projects (1996-2018)'!$1:$2</definedName>
    <definedName name="_xlnm.Print_Titles" localSheetId="1">'Natural Gas Pipeline Projects'!$1:$2</definedName>
    <definedName name="Project" localSheetId="1">'Natural Gas Pipeline Projects'!$B$3:$B$168</definedName>
    <definedName name="Project">'Historical Projects (1996-2018)'!$B$3:$B$939</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Projects'!$E$3:$E$168</definedName>
    <definedName name="Status">'Historical Projects (1996-2018)'!$E$3:$E$939</definedName>
    <definedName name="StatusColumn" localSheetId="1">'Natural Gas Pipeline Projects'!$E$2</definedName>
    <definedName name="StatusColumn">'Historical Projects (1996-2018)'!$E$2</definedName>
    <definedName name="ThroughStates" localSheetId="1">'Natural Gas Pipeline Projects'!$H$3:$H$168</definedName>
    <definedName name="ThroughStates">'Historical Projects (1996-2018)'!$H$3:$H$939</definedName>
    <definedName name="ThroughStatesColumn" localSheetId="1">'Natural Gas Pipeline Projects'!$H$2</definedName>
    <definedName name="ThroughStatesColumn">'Historical Projects (1996-2018)'!$H$2</definedName>
    <definedName name="YearInService" localSheetId="1">'Natural Gas Pipeline Projects'!$G$3:$G$168</definedName>
    <definedName name="YearInService">'Historical Projects (1996-2018)'!$G$3:$G$939</definedName>
    <definedName name="YearInServiceColumn" localSheetId="1">'Natural Gas Pipeline Projects'!$G$2</definedName>
    <definedName name="YearInServiceColumn">'Historical Projects (1996-2018)'!$G$2</definedName>
  </definedNames>
  <calcPr calcId="152511"/>
</workbook>
</file>

<file path=xl/calcChain.xml><?xml version="1.0" encoding="utf-8"?>
<calcChain xmlns="http://schemas.openxmlformats.org/spreadsheetml/2006/main">
  <c r="I14" i="4" l="1"/>
  <c r="L14" i="4" s="1"/>
  <c r="J14" i="4"/>
  <c r="M14" i="4" s="1"/>
  <c r="K14" i="4" l="1"/>
  <c r="I83" i="9"/>
  <c r="L83" i="9" s="1"/>
  <c r="J83" i="9"/>
  <c r="M83" i="9" s="1"/>
  <c r="K83" i="9" l="1"/>
  <c r="I96" i="9"/>
  <c r="L96" i="9" s="1"/>
  <c r="J96" i="9"/>
  <c r="M96" i="9" s="1"/>
  <c r="I21" i="4"/>
  <c r="L21" i="4" s="1"/>
  <c r="J21" i="4"/>
  <c r="M21" i="4" s="1"/>
  <c r="I37" i="4"/>
  <c r="L37" i="4" s="1"/>
  <c r="J37" i="4"/>
  <c r="M37" i="4" s="1"/>
  <c r="I47" i="4"/>
  <c r="L47" i="4" s="1"/>
  <c r="J47" i="4"/>
  <c r="M47" i="4" s="1"/>
  <c r="I35" i="9"/>
  <c r="L35" i="9" s="1"/>
  <c r="J35" i="9"/>
  <c r="M35" i="9" s="1"/>
  <c r="I135" i="9"/>
  <c r="L135" i="9" s="1"/>
  <c r="J135" i="9"/>
  <c r="M135" i="9" s="1"/>
  <c r="I16" i="9"/>
  <c r="L16" i="9" s="1"/>
  <c r="J16" i="9"/>
  <c r="M16" i="9" s="1"/>
  <c r="K96" i="9" l="1"/>
  <c r="K21" i="4"/>
  <c r="K47" i="4"/>
  <c r="K135" i="9"/>
  <c r="K37" i="4"/>
  <c r="K35" i="9"/>
  <c r="K16" i="9"/>
  <c r="P81" i="9"/>
  <c r="I81" i="9"/>
  <c r="L81" i="9" s="1"/>
  <c r="J81" i="9"/>
  <c r="M81" i="9" s="1"/>
  <c r="K81" i="9" l="1"/>
  <c r="O72" i="9"/>
  <c r="I72" i="9"/>
  <c r="L72" i="9" s="1"/>
  <c r="J72" i="9"/>
  <c r="M72" i="9" s="1"/>
  <c r="K72" i="9" l="1"/>
  <c r="J3" i="9"/>
  <c r="M3" i="9" s="1"/>
  <c r="I3" i="9"/>
  <c r="L3" i="9" s="1"/>
  <c r="K3" i="9" l="1"/>
  <c r="I116" i="9"/>
  <c r="L116" i="9" s="1"/>
  <c r="J116" i="9"/>
  <c r="M116" i="9" s="1"/>
  <c r="K116" i="9" l="1"/>
  <c r="I123" i="9"/>
  <c r="L123" i="9" s="1"/>
  <c r="J123" i="9"/>
  <c r="M123" i="9" s="1"/>
  <c r="P123" i="9"/>
  <c r="I82" i="9"/>
  <c r="L82" i="9" s="1"/>
  <c r="J82" i="9"/>
  <c r="M82" i="9" s="1"/>
  <c r="K123" i="9" l="1"/>
  <c r="K82" i="9"/>
  <c r="J93" i="9"/>
  <c r="M93" i="9" s="1"/>
  <c r="I93" i="9"/>
  <c r="L93" i="9" s="1"/>
  <c r="I59" i="9"/>
  <c r="L59" i="9" s="1"/>
  <c r="J59" i="9"/>
  <c r="M59" i="9" s="1"/>
  <c r="I22" i="9"/>
  <c r="L22" i="9" s="1"/>
  <c r="J22" i="9"/>
  <c r="M22" i="9" s="1"/>
  <c r="I30" i="9"/>
  <c r="L30" i="9" s="1"/>
  <c r="J30" i="9"/>
  <c r="M30" i="9" s="1"/>
  <c r="I14" i="9"/>
  <c r="L14" i="9" s="1"/>
  <c r="J14" i="9"/>
  <c r="M14" i="9" s="1"/>
  <c r="I79" i="9"/>
  <c r="L79" i="9" s="1"/>
  <c r="J79" i="9"/>
  <c r="M79" i="9" s="1"/>
  <c r="K93" i="9" l="1"/>
  <c r="K59" i="9"/>
  <c r="K22" i="9"/>
  <c r="K30" i="9"/>
  <c r="K14" i="9"/>
  <c r="K79" i="9"/>
  <c r="I58" i="9"/>
  <c r="L58" i="9" s="1"/>
  <c r="J58" i="9"/>
  <c r="M58" i="9" s="1"/>
  <c r="I53" i="9"/>
  <c r="L53" i="9" s="1"/>
  <c r="J53" i="9"/>
  <c r="M53" i="9" s="1"/>
  <c r="P145" i="9"/>
  <c r="I145" i="9"/>
  <c r="L145" i="9" s="1"/>
  <c r="J145" i="9"/>
  <c r="M145" i="9" s="1"/>
  <c r="K58" i="9" l="1"/>
  <c r="K145" i="9"/>
  <c r="K53" i="9"/>
  <c r="I32" i="9"/>
  <c r="L32" i="9" s="1"/>
  <c r="J32" i="9"/>
  <c r="M32" i="9" s="1"/>
  <c r="K32" i="9" l="1"/>
  <c r="I105" i="9"/>
  <c r="L105" i="9" s="1"/>
  <c r="J105" i="9"/>
  <c r="M105" i="9" s="1"/>
  <c r="P47" i="9"/>
  <c r="I47" i="9"/>
  <c r="L47" i="9" s="1"/>
  <c r="J47" i="9"/>
  <c r="M47" i="9" s="1"/>
  <c r="I134" i="9"/>
  <c r="L134" i="9" s="1"/>
  <c r="J134" i="9"/>
  <c r="M134" i="9" s="1"/>
  <c r="I125" i="9"/>
  <c r="L125" i="9" s="1"/>
  <c r="J125" i="9"/>
  <c r="M125" i="9" s="1"/>
  <c r="I124" i="9"/>
  <c r="L124" i="9" s="1"/>
  <c r="J124" i="9"/>
  <c r="M124" i="9" s="1"/>
  <c r="K105" i="9" l="1"/>
  <c r="K47" i="9"/>
  <c r="K134" i="9"/>
  <c r="K125" i="9"/>
  <c r="K124" i="9"/>
  <c r="I157" i="9"/>
  <c r="L157" i="9" s="1"/>
  <c r="J157" i="9"/>
  <c r="M157" i="9" s="1"/>
  <c r="I75" i="9"/>
  <c r="L75" i="9" s="1"/>
  <c r="J75" i="9"/>
  <c r="M75" i="9" s="1"/>
  <c r="I25" i="9"/>
  <c r="L25" i="9" s="1"/>
  <c r="J25" i="9"/>
  <c r="M25" i="9" s="1"/>
  <c r="I168" i="9"/>
  <c r="L168" i="9" s="1"/>
  <c r="J168" i="9"/>
  <c r="M168" i="9" s="1"/>
  <c r="I60" i="9"/>
  <c r="L60" i="9" s="1"/>
  <c r="J60" i="9"/>
  <c r="M60" i="9" s="1"/>
  <c r="M136" i="9"/>
  <c r="I136" i="9"/>
  <c r="L136" i="9" s="1"/>
  <c r="I139" i="9"/>
  <c r="J139" i="9"/>
  <c r="I63" i="9"/>
  <c r="L63" i="9" s="1"/>
  <c r="J63" i="9"/>
  <c r="M63" i="9" s="1"/>
  <c r="I17" i="9"/>
  <c r="L17" i="9" s="1"/>
  <c r="J17" i="9"/>
  <c r="M17" i="9" s="1"/>
  <c r="I78" i="9"/>
  <c r="L78" i="9" s="1"/>
  <c r="J78" i="9"/>
  <c r="M78" i="9" s="1"/>
  <c r="I13" i="9"/>
  <c r="L13" i="9" s="1"/>
  <c r="J13" i="9"/>
  <c r="M13" i="9" s="1"/>
  <c r="I155" i="9"/>
  <c r="L155" i="9" s="1"/>
  <c r="J155" i="9"/>
  <c r="M155" i="9" s="1"/>
  <c r="I100" i="9"/>
  <c r="L100" i="9" s="1"/>
  <c r="J100" i="9"/>
  <c r="M100" i="9" s="1"/>
  <c r="I156" i="9"/>
  <c r="L156" i="9" s="1"/>
  <c r="J156" i="9"/>
  <c r="M156" i="9" s="1"/>
  <c r="I43" i="9"/>
  <c r="L43" i="9" s="1"/>
  <c r="J43" i="9"/>
  <c r="M43" i="9" s="1"/>
  <c r="I89" i="9"/>
  <c r="L89" i="9" s="1"/>
  <c r="J89" i="9"/>
  <c r="M89" i="9" s="1"/>
  <c r="I55" i="9"/>
  <c r="L55" i="9" s="1"/>
  <c r="J55" i="9"/>
  <c r="M55" i="9" s="1"/>
  <c r="I3" i="4"/>
  <c r="L3" i="4" s="1"/>
  <c r="J3" i="4"/>
  <c r="M3" i="4" s="1"/>
  <c r="I4" i="4"/>
  <c r="L4" i="4" s="1"/>
  <c r="J4" i="4"/>
  <c r="M4" i="4" s="1"/>
  <c r="I5" i="4"/>
  <c r="L5" i="4" s="1"/>
  <c r="J5" i="4"/>
  <c r="M5" i="4" s="1"/>
  <c r="I6" i="4"/>
  <c r="L6" i="4" s="1"/>
  <c r="J6" i="4"/>
  <c r="M6" i="4" s="1"/>
  <c r="I7" i="4"/>
  <c r="L7" i="4" s="1"/>
  <c r="J7" i="4"/>
  <c r="M7" i="4" s="1"/>
  <c r="I8" i="4"/>
  <c r="L8" i="4" s="1"/>
  <c r="J8" i="4"/>
  <c r="M8" i="4" s="1"/>
  <c r="I9" i="4"/>
  <c r="L9" i="4" s="1"/>
  <c r="J9" i="4"/>
  <c r="M9" i="4" s="1"/>
  <c r="I10" i="4"/>
  <c r="L10" i="4" s="1"/>
  <c r="J10" i="4"/>
  <c r="M10" i="4" s="1"/>
  <c r="I11" i="4"/>
  <c r="L11" i="4" s="1"/>
  <c r="J11" i="4"/>
  <c r="M11" i="4" s="1"/>
  <c r="I12" i="4"/>
  <c r="L12" i="4" s="1"/>
  <c r="J12" i="4"/>
  <c r="M12" i="4" s="1"/>
  <c r="I13" i="4"/>
  <c r="L13" i="4" s="1"/>
  <c r="J13" i="4"/>
  <c r="M13" i="4" s="1"/>
  <c r="I15" i="4"/>
  <c r="L15" i="4" s="1"/>
  <c r="J15" i="4"/>
  <c r="M15" i="4" s="1"/>
  <c r="I16" i="4"/>
  <c r="L16" i="4" s="1"/>
  <c r="J16" i="4"/>
  <c r="M16" i="4" s="1"/>
  <c r="I65" i="4"/>
  <c r="L65" i="4" s="1"/>
  <c r="J65" i="4"/>
  <c r="M65" i="4" s="1"/>
  <c r="I17" i="4"/>
  <c r="L17" i="4" s="1"/>
  <c r="J17" i="4"/>
  <c r="M17" i="4" s="1"/>
  <c r="I18" i="4"/>
  <c r="L18" i="4" s="1"/>
  <c r="J18" i="4"/>
  <c r="M18" i="4" s="1"/>
  <c r="I19" i="4"/>
  <c r="L19" i="4" s="1"/>
  <c r="J19" i="4"/>
  <c r="M19" i="4" s="1"/>
  <c r="I20" i="4"/>
  <c r="L20" i="4" s="1"/>
  <c r="J20" i="4"/>
  <c r="M20" i="4" s="1"/>
  <c r="I22" i="4"/>
  <c r="L22" i="4" s="1"/>
  <c r="J22" i="4"/>
  <c r="M22" i="4" s="1"/>
  <c r="I23" i="4"/>
  <c r="L23" i="4" s="1"/>
  <c r="J23" i="4"/>
  <c r="M23" i="4" s="1"/>
  <c r="I24" i="4"/>
  <c r="L24" i="4" s="1"/>
  <c r="J24" i="4"/>
  <c r="M24" i="4" s="1"/>
  <c r="I25" i="4"/>
  <c r="L25" i="4" s="1"/>
  <c r="J25" i="4"/>
  <c r="M25" i="4" s="1"/>
  <c r="I26" i="4"/>
  <c r="J26" i="4"/>
  <c r="K26" i="4"/>
  <c r="I27" i="4"/>
  <c r="L27" i="4" s="1"/>
  <c r="J27" i="4"/>
  <c r="M27" i="4" s="1"/>
  <c r="I28" i="4"/>
  <c r="L28" i="4" s="1"/>
  <c r="J28" i="4"/>
  <c r="M28" i="4" s="1"/>
  <c r="I29" i="4"/>
  <c r="L29" i="4" s="1"/>
  <c r="J29" i="4"/>
  <c r="M29" i="4" s="1"/>
  <c r="I30" i="4"/>
  <c r="L30" i="4" s="1"/>
  <c r="J30" i="4"/>
  <c r="M30" i="4" s="1"/>
  <c r="I31" i="4"/>
  <c r="L31" i="4" s="1"/>
  <c r="J31" i="4"/>
  <c r="M31" i="4" s="1"/>
  <c r="I32" i="4"/>
  <c r="L32" i="4" s="1"/>
  <c r="J32" i="4"/>
  <c r="M32" i="4" s="1"/>
  <c r="I33" i="4"/>
  <c r="L33" i="4" s="1"/>
  <c r="J33" i="4"/>
  <c r="M33" i="4" s="1"/>
  <c r="P33" i="4"/>
  <c r="I34" i="4"/>
  <c r="L34" i="4" s="1"/>
  <c r="J34" i="4"/>
  <c r="M34" i="4" s="1"/>
  <c r="I35" i="4"/>
  <c r="L35" i="4" s="1"/>
  <c r="J35" i="4"/>
  <c r="M35" i="4" s="1"/>
  <c r="I36" i="4"/>
  <c r="L36" i="4" s="1"/>
  <c r="J36" i="4"/>
  <c r="M36" i="4" s="1"/>
  <c r="I87" i="4"/>
  <c r="L87" i="4" s="1"/>
  <c r="J87" i="4"/>
  <c r="M87" i="4" s="1"/>
  <c r="I38" i="4"/>
  <c r="L38" i="4" s="1"/>
  <c r="J38" i="4"/>
  <c r="M38" i="4" s="1"/>
  <c r="I39" i="4"/>
  <c r="L39" i="4" s="1"/>
  <c r="J39" i="4"/>
  <c r="M39" i="4" s="1"/>
  <c r="I40" i="4"/>
  <c r="L40" i="4" s="1"/>
  <c r="J40" i="4"/>
  <c r="M40" i="4" s="1"/>
  <c r="I41" i="4"/>
  <c r="L41" i="4" s="1"/>
  <c r="J41" i="4"/>
  <c r="M41" i="4" s="1"/>
  <c r="I42" i="4"/>
  <c r="L42" i="4" s="1"/>
  <c r="J42" i="4"/>
  <c r="M42" i="4" s="1"/>
  <c r="I43" i="4"/>
  <c r="L43" i="4" s="1"/>
  <c r="J43" i="4"/>
  <c r="M43" i="4" s="1"/>
  <c r="I44" i="4"/>
  <c r="L44" i="4" s="1"/>
  <c r="J44" i="4"/>
  <c r="M44" i="4" s="1"/>
  <c r="I45" i="4"/>
  <c r="L45" i="4" s="1"/>
  <c r="J45" i="4"/>
  <c r="M45" i="4" s="1"/>
  <c r="I46" i="4"/>
  <c r="L46" i="4" s="1"/>
  <c r="J46" i="4"/>
  <c r="M46" i="4" s="1"/>
  <c r="I48" i="4"/>
  <c r="L48" i="4" s="1"/>
  <c r="J48" i="4"/>
  <c r="M48" i="4" s="1"/>
  <c r="I49" i="4"/>
  <c r="L49" i="4" s="1"/>
  <c r="J49" i="4"/>
  <c r="M49" i="4" s="1"/>
  <c r="I50" i="4"/>
  <c r="L50" i="4" s="1"/>
  <c r="J50" i="4"/>
  <c r="M50" i="4" s="1"/>
  <c r="I51" i="4"/>
  <c r="L51" i="4" s="1"/>
  <c r="J51" i="4"/>
  <c r="M51" i="4" s="1"/>
  <c r="I52" i="4"/>
  <c r="L52" i="4" s="1"/>
  <c r="J52" i="4"/>
  <c r="M52" i="4" s="1"/>
  <c r="I53" i="4"/>
  <c r="L53" i="4" s="1"/>
  <c r="J53" i="4"/>
  <c r="M53" i="4" s="1"/>
  <c r="P53" i="4"/>
  <c r="I54" i="4"/>
  <c r="L54" i="4" s="1"/>
  <c r="J54" i="4"/>
  <c r="M54" i="4" s="1"/>
  <c r="I55" i="4"/>
  <c r="L55" i="4" s="1"/>
  <c r="J55" i="4"/>
  <c r="M55" i="4" s="1"/>
  <c r="I56" i="4"/>
  <c r="L56" i="4" s="1"/>
  <c r="J56" i="4"/>
  <c r="M56" i="4" s="1"/>
  <c r="I57" i="4"/>
  <c r="L57" i="4" s="1"/>
  <c r="J57" i="4"/>
  <c r="M57" i="4" s="1"/>
  <c r="I58" i="4"/>
  <c r="L58" i="4" s="1"/>
  <c r="J58" i="4"/>
  <c r="M58" i="4" s="1"/>
  <c r="K32" i="4" l="1"/>
  <c r="K136" i="9"/>
  <c r="K75" i="9"/>
  <c r="K25" i="9"/>
  <c r="K157" i="9"/>
  <c r="K168" i="9"/>
  <c r="K60" i="9"/>
  <c r="K63" i="9"/>
  <c r="K55" i="9"/>
  <c r="K17" i="9"/>
  <c r="K78" i="9"/>
  <c r="K13" i="9"/>
  <c r="K155" i="9"/>
  <c r="K89" i="9"/>
  <c r="K100" i="9"/>
  <c r="K43" i="9"/>
  <c r="K156" i="9"/>
  <c r="K65" i="4"/>
  <c r="K34" i="4"/>
  <c r="K49" i="4"/>
  <c r="K16" i="4"/>
  <c r="K44" i="4"/>
  <c r="K40" i="4"/>
  <c r="K33" i="4"/>
  <c r="K24" i="4"/>
  <c r="K7" i="4"/>
  <c r="K58" i="4"/>
  <c r="K53" i="4"/>
  <c r="K41" i="4"/>
  <c r="K50" i="4"/>
  <c r="K55" i="4"/>
  <c r="K8" i="4"/>
  <c r="K30" i="4"/>
  <c r="K5" i="4"/>
  <c r="K48" i="4"/>
  <c r="K39" i="4"/>
  <c r="K18" i="4"/>
  <c r="K10" i="4"/>
  <c r="K29" i="4"/>
  <c r="K45" i="4"/>
  <c r="K87" i="4"/>
  <c r="K22" i="4"/>
  <c r="K28" i="4"/>
  <c r="K56" i="4"/>
  <c r="K25" i="4"/>
  <c r="K51" i="4"/>
  <c r="K42" i="4"/>
  <c r="K35" i="4"/>
  <c r="K13" i="4"/>
  <c r="K54" i="4"/>
  <c r="K46" i="4"/>
  <c r="K38" i="4"/>
  <c r="K17" i="4"/>
  <c r="K9" i="4"/>
  <c r="K19" i="4"/>
  <c r="K11" i="4"/>
  <c r="K3" i="4"/>
  <c r="K57" i="4"/>
  <c r="K20" i="4"/>
  <c r="K12" i="4"/>
  <c r="K4" i="4"/>
  <c r="K27" i="4"/>
  <c r="K31" i="4"/>
  <c r="K52" i="4"/>
  <c r="K43" i="4"/>
  <c r="K36" i="4"/>
  <c r="K23" i="4"/>
  <c r="K15" i="4"/>
  <c r="K6" i="4"/>
  <c r="J161" i="9"/>
  <c r="M161" i="9" s="1"/>
  <c r="I161" i="9"/>
  <c r="L161" i="9" s="1"/>
  <c r="I160" i="9"/>
  <c r="L160" i="9" s="1"/>
  <c r="J160" i="9"/>
  <c r="M160" i="9" s="1"/>
  <c r="I159" i="9"/>
  <c r="L159" i="9" s="1"/>
  <c r="J159" i="9"/>
  <c r="M159" i="9" s="1"/>
  <c r="K161" i="9" l="1"/>
  <c r="K160" i="9"/>
  <c r="K159" i="9"/>
  <c r="I143" i="9"/>
  <c r="L143" i="9" s="1"/>
  <c r="J143" i="9"/>
  <c r="M143" i="9" s="1"/>
  <c r="P36" i="9"/>
  <c r="K143" i="9" l="1"/>
  <c r="I131" i="9"/>
  <c r="L131" i="9" s="1"/>
  <c r="J131" i="9"/>
  <c r="M131" i="9" s="1"/>
  <c r="I106" i="9"/>
  <c r="L106" i="9" s="1"/>
  <c r="J106" i="9"/>
  <c r="M106" i="9" s="1"/>
  <c r="P106" i="9"/>
  <c r="I162" i="9"/>
  <c r="L162" i="9" s="1"/>
  <c r="J162" i="9"/>
  <c r="M162" i="9" s="1"/>
  <c r="K131" i="9" l="1"/>
  <c r="K106" i="9"/>
  <c r="K162" i="9"/>
  <c r="P126" i="9"/>
  <c r="I126" i="9"/>
  <c r="L126" i="9" s="1"/>
  <c r="J126" i="9"/>
  <c r="M126" i="9" s="1"/>
  <c r="I23" i="9"/>
  <c r="L23" i="9" s="1"/>
  <c r="J23" i="9"/>
  <c r="M23" i="9" s="1"/>
  <c r="Q31" i="9"/>
  <c r="P31" i="9"/>
  <c r="I31" i="9"/>
  <c r="L31" i="9" s="1"/>
  <c r="J31" i="9"/>
  <c r="M31" i="9" s="1"/>
  <c r="I38" i="9"/>
  <c r="L38" i="9" s="1"/>
  <c r="J38" i="9"/>
  <c r="M38" i="9" s="1"/>
  <c r="K126" i="9" l="1"/>
  <c r="K23" i="9"/>
  <c r="K31" i="9"/>
  <c r="K38" i="9"/>
  <c r="J11" i="9"/>
  <c r="M11" i="9" s="1"/>
  <c r="I11" i="9"/>
  <c r="L11" i="9" s="1"/>
  <c r="K11" i="9" l="1"/>
  <c r="I56" i="9"/>
  <c r="L56" i="9" s="1"/>
  <c r="J56" i="9"/>
  <c r="M56" i="9" s="1"/>
  <c r="K56" i="9" l="1"/>
  <c r="I137" i="9"/>
  <c r="L137" i="9" s="1"/>
  <c r="J137" i="9"/>
  <c r="M137" i="9" s="1"/>
  <c r="I52" i="9"/>
  <c r="L52" i="9" s="1"/>
  <c r="J52" i="9"/>
  <c r="M52" i="9" s="1"/>
  <c r="K137" i="9" l="1"/>
  <c r="K52" i="9"/>
  <c r="I71" i="9"/>
  <c r="L71" i="9" s="1"/>
  <c r="J71" i="9"/>
  <c r="M71" i="9" s="1"/>
  <c r="I70" i="9"/>
  <c r="L70" i="9" s="1"/>
  <c r="J70" i="9"/>
  <c r="M70" i="9" s="1"/>
  <c r="Q9" i="9"/>
  <c r="K71" i="9" l="1"/>
  <c r="K70" i="9"/>
  <c r="I59" i="4"/>
  <c r="L59" i="4" s="1"/>
  <c r="J59" i="4"/>
  <c r="M59" i="4" s="1"/>
  <c r="I60" i="4"/>
  <c r="L60" i="4" s="1"/>
  <c r="J60" i="4"/>
  <c r="M60" i="4" s="1"/>
  <c r="I61" i="4"/>
  <c r="L61" i="4" s="1"/>
  <c r="J61" i="4"/>
  <c r="M61" i="4" s="1"/>
  <c r="I62" i="4"/>
  <c r="L62" i="4" s="1"/>
  <c r="J62" i="4"/>
  <c r="M62" i="4" s="1"/>
  <c r="I63" i="4"/>
  <c r="L63" i="4" s="1"/>
  <c r="J63" i="4"/>
  <c r="M63" i="4" s="1"/>
  <c r="I64" i="4"/>
  <c r="L64" i="4" s="1"/>
  <c r="J64" i="4"/>
  <c r="M64" i="4" s="1"/>
  <c r="I66" i="4"/>
  <c r="L66" i="4" s="1"/>
  <c r="J66" i="4"/>
  <c r="M66" i="4" s="1"/>
  <c r="I67" i="4"/>
  <c r="L67" i="4" s="1"/>
  <c r="J67" i="4"/>
  <c r="M67" i="4" s="1"/>
  <c r="I68" i="4"/>
  <c r="L68" i="4" s="1"/>
  <c r="J68" i="4"/>
  <c r="M68" i="4" s="1"/>
  <c r="I69" i="4"/>
  <c r="L69" i="4" s="1"/>
  <c r="J69" i="4"/>
  <c r="M69" i="4" s="1"/>
  <c r="I70" i="4"/>
  <c r="L70" i="4" s="1"/>
  <c r="J70" i="4"/>
  <c r="M70" i="4" s="1"/>
  <c r="I71" i="4"/>
  <c r="L71" i="4" s="1"/>
  <c r="J71" i="4"/>
  <c r="M71" i="4" s="1"/>
  <c r="I72" i="4"/>
  <c r="L72" i="4" s="1"/>
  <c r="J72" i="4"/>
  <c r="M72" i="4" s="1"/>
  <c r="I73" i="4"/>
  <c r="L73" i="4" s="1"/>
  <c r="J73" i="4"/>
  <c r="M73" i="4" s="1"/>
  <c r="I74" i="4"/>
  <c r="L74" i="4" s="1"/>
  <c r="J74" i="4"/>
  <c r="M74" i="4" s="1"/>
  <c r="I75" i="4"/>
  <c r="L75" i="4" s="1"/>
  <c r="J75" i="4"/>
  <c r="M75" i="4" s="1"/>
  <c r="I76" i="4"/>
  <c r="L76" i="4" s="1"/>
  <c r="J76" i="4"/>
  <c r="M76" i="4" s="1"/>
  <c r="I77" i="4"/>
  <c r="L77" i="4" s="1"/>
  <c r="J77" i="4"/>
  <c r="M77" i="4" s="1"/>
  <c r="I78" i="4"/>
  <c r="L78" i="4" s="1"/>
  <c r="J78" i="4"/>
  <c r="M78" i="4" s="1"/>
  <c r="I79" i="4"/>
  <c r="L79" i="4" s="1"/>
  <c r="J79" i="4"/>
  <c r="M79" i="4" s="1"/>
  <c r="I80" i="4"/>
  <c r="L80" i="4" s="1"/>
  <c r="J80" i="4"/>
  <c r="M80" i="4" s="1"/>
  <c r="I81" i="4"/>
  <c r="L81" i="4" s="1"/>
  <c r="J81" i="4"/>
  <c r="M81" i="4" s="1"/>
  <c r="I82" i="4"/>
  <c r="L82" i="4" s="1"/>
  <c r="J82" i="4"/>
  <c r="M82" i="4" s="1"/>
  <c r="I83" i="4"/>
  <c r="L83" i="4" s="1"/>
  <c r="J83" i="4"/>
  <c r="M83" i="4" s="1"/>
  <c r="I84" i="4"/>
  <c r="L84" i="4" s="1"/>
  <c r="J84" i="4"/>
  <c r="M84" i="4" s="1"/>
  <c r="I85" i="4"/>
  <c r="L85" i="4" s="1"/>
  <c r="J85" i="4"/>
  <c r="M85" i="4" s="1"/>
  <c r="I86" i="4"/>
  <c r="L86" i="4" s="1"/>
  <c r="J86" i="4"/>
  <c r="M86" i="4" s="1"/>
  <c r="I88" i="4"/>
  <c r="L88" i="4" s="1"/>
  <c r="J88" i="4"/>
  <c r="M88" i="4" s="1"/>
  <c r="I89" i="4"/>
  <c r="L89" i="4" s="1"/>
  <c r="J89" i="4"/>
  <c r="M89" i="4" s="1"/>
  <c r="I90" i="4"/>
  <c r="L90" i="4" s="1"/>
  <c r="J90" i="4"/>
  <c r="M90" i="4" s="1"/>
  <c r="I91" i="4"/>
  <c r="L91" i="4" s="1"/>
  <c r="J91" i="4"/>
  <c r="M91" i="4" s="1"/>
  <c r="I92" i="4"/>
  <c r="L92" i="4" s="1"/>
  <c r="J92" i="4"/>
  <c r="M92" i="4" s="1"/>
  <c r="I93" i="4"/>
  <c r="L93" i="4" s="1"/>
  <c r="J93" i="4"/>
  <c r="M93" i="4" s="1"/>
  <c r="I94" i="4"/>
  <c r="L94" i="4" s="1"/>
  <c r="J94" i="4"/>
  <c r="M94" i="4" s="1"/>
  <c r="I95" i="4"/>
  <c r="L95" i="4" s="1"/>
  <c r="J95" i="4"/>
  <c r="M95" i="4" s="1"/>
  <c r="I96" i="4"/>
  <c r="L96" i="4" s="1"/>
  <c r="J96" i="4"/>
  <c r="M96" i="4" s="1"/>
  <c r="I97" i="4"/>
  <c r="L97" i="4" s="1"/>
  <c r="J97" i="4"/>
  <c r="M97" i="4" s="1"/>
  <c r="I98" i="4"/>
  <c r="L98" i="4" s="1"/>
  <c r="J98" i="4"/>
  <c r="M98" i="4" s="1"/>
  <c r="I99" i="4"/>
  <c r="L99" i="4" s="1"/>
  <c r="J99" i="4"/>
  <c r="M99" i="4" s="1"/>
  <c r="I100" i="4"/>
  <c r="L100" i="4" s="1"/>
  <c r="J100" i="4"/>
  <c r="M100" i="4" s="1"/>
  <c r="I166" i="9"/>
  <c r="L166" i="9" s="1"/>
  <c r="J166" i="9"/>
  <c r="M166" i="9" s="1"/>
  <c r="I86" i="9"/>
  <c r="L86" i="9" s="1"/>
  <c r="J86" i="9"/>
  <c r="M86" i="9" s="1"/>
  <c r="I76" i="9"/>
  <c r="L76" i="9" s="1"/>
  <c r="J76" i="9"/>
  <c r="M76" i="9" s="1"/>
  <c r="I77" i="9"/>
  <c r="L77" i="9" s="1"/>
  <c r="J77" i="9"/>
  <c r="M77" i="9" s="1"/>
  <c r="K96" i="4" l="1"/>
  <c r="K79" i="4"/>
  <c r="K94" i="4"/>
  <c r="K63" i="4"/>
  <c r="K92" i="4"/>
  <c r="K88" i="4"/>
  <c r="K85" i="4"/>
  <c r="K91" i="4"/>
  <c r="K71" i="4"/>
  <c r="K80" i="4"/>
  <c r="K89" i="4"/>
  <c r="K61" i="4"/>
  <c r="K67" i="4"/>
  <c r="K83" i="4"/>
  <c r="K99" i="4"/>
  <c r="K100" i="4"/>
  <c r="K82" i="4"/>
  <c r="K78" i="4"/>
  <c r="K77" i="4"/>
  <c r="K73" i="4"/>
  <c r="K68" i="4"/>
  <c r="K70" i="4"/>
  <c r="K62" i="4"/>
  <c r="K97" i="4"/>
  <c r="K95" i="4"/>
  <c r="K75" i="4"/>
  <c r="K64" i="4"/>
  <c r="K59" i="4"/>
  <c r="K86" i="4"/>
  <c r="K81" i="4"/>
  <c r="K76" i="4"/>
  <c r="K69" i="4"/>
  <c r="K93" i="4"/>
  <c r="K60" i="4"/>
  <c r="K84" i="4"/>
  <c r="K66" i="4"/>
  <c r="K90" i="4"/>
  <c r="K72" i="4"/>
  <c r="K74" i="4"/>
  <c r="K98" i="4"/>
  <c r="K166" i="9"/>
  <c r="K86" i="9"/>
  <c r="K76" i="9"/>
  <c r="K77" i="9"/>
  <c r="I80" i="9"/>
  <c r="L80" i="9" s="1"/>
  <c r="J80" i="9"/>
  <c r="M80" i="9" s="1"/>
  <c r="K80" i="9" l="1"/>
  <c r="P7" i="9"/>
  <c r="I129" i="9"/>
  <c r="L129" i="9" s="1"/>
  <c r="J129" i="9"/>
  <c r="M129" i="9" s="1"/>
  <c r="I108" i="9"/>
  <c r="L108" i="9" s="1"/>
  <c r="J108" i="9"/>
  <c r="M108" i="9" s="1"/>
  <c r="I109" i="9"/>
  <c r="L109" i="9" s="1"/>
  <c r="J109" i="9"/>
  <c r="M109" i="9" s="1"/>
  <c r="I110" i="9"/>
  <c r="L110" i="9" s="1"/>
  <c r="J110" i="9"/>
  <c r="M110" i="9" s="1"/>
  <c r="I165" i="9"/>
  <c r="L165" i="9" s="1"/>
  <c r="J165" i="9"/>
  <c r="M165" i="9" s="1"/>
  <c r="I36" i="9"/>
  <c r="L36" i="9" s="1"/>
  <c r="J36" i="9"/>
  <c r="M36" i="9" s="1"/>
  <c r="K109" i="9" l="1"/>
  <c r="K129" i="9"/>
  <c r="K110" i="9"/>
  <c r="K108" i="9"/>
  <c r="K165" i="9"/>
  <c r="K36" i="9"/>
  <c r="I68" i="9"/>
  <c r="L68" i="9" s="1"/>
  <c r="J68" i="9"/>
  <c r="M68" i="9" s="1"/>
  <c r="I114" i="9"/>
  <c r="L114" i="9" s="1"/>
  <c r="J114" i="9"/>
  <c r="M114" i="9" s="1"/>
  <c r="I115" i="9"/>
  <c r="L115" i="9" s="1"/>
  <c r="J115" i="9"/>
  <c r="M115" i="9" s="1"/>
  <c r="K68" i="9" l="1"/>
  <c r="K115" i="9"/>
  <c r="K114" i="9"/>
  <c r="I27" i="9"/>
  <c r="L27" i="9" s="1"/>
  <c r="J27" i="9"/>
  <c r="M27" i="9" s="1"/>
  <c r="I92" i="9"/>
  <c r="L92" i="9" s="1"/>
  <c r="J92" i="9"/>
  <c r="M92" i="9" s="1"/>
  <c r="I45" i="9"/>
  <c r="L45" i="9" s="1"/>
  <c r="J45" i="9"/>
  <c r="M45" i="9" s="1"/>
  <c r="K92" i="9" l="1"/>
  <c r="K27" i="9"/>
  <c r="K45" i="9"/>
  <c r="I7" i="9" l="1"/>
  <c r="L7" i="9" s="1"/>
  <c r="J7" i="9"/>
  <c r="M7" i="9" s="1"/>
  <c r="J6" i="9"/>
  <c r="K7" i="9" l="1"/>
  <c r="I140" i="9" l="1"/>
  <c r="L140" i="9" s="1"/>
  <c r="J140" i="9"/>
  <c r="M140" i="9" s="1"/>
  <c r="K140" i="9" l="1"/>
  <c r="I153" i="9"/>
  <c r="L153" i="9" s="1"/>
  <c r="J153" i="9"/>
  <c r="M153" i="9" s="1"/>
  <c r="K153" i="9" l="1"/>
  <c r="I40" i="9" l="1"/>
  <c r="L40" i="9" s="1"/>
  <c r="J40" i="9"/>
  <c r="M40" i="9" s="1"/>
  <c r="I128" i="9"/>
  <c r="L128" i="9" s="1"/>
  <c r="J128" i="9"/>
  <c r="M128" i="9" s="1"/>
  <c r="I127" i="9"/>
  <c r="L127" i="9" s="1"/>
  <c r="J127" i="9"/>
  <c r="M127" i="9" s="1"/>
  <c r="I151" i="9"/>
  <c r="L151" i="9" s="1"/>
  <c r="J151" i="9"/>
  <c r="M151" i="9" s="1"/>
  <c r="P149" i="9"/>
  <c r="I149" i="9"/>
  <c r="L149" i="9" s="1"/>
  <c r="J149" i="9"/>
  <c r="M149" i="9" s="1"/>
  <c r="K151" i="9" l="1"/>
  <c r="K128" i="9"/>
  <c r="K40" i="9"/>
  <c r="K127" i="9"/>
  <c r="K149" i="9"/>
  <c r="I164" i="9"/>
  <c r="L164" i="9" s="1"/>
  <c r="J164" i="9"/>
  <c r="M164" i="9" s="1"/>
  <c r="I66" i="9"/>
  <c r="L66" i="9" s="1"/>
  <c r="J66" i="9"/>
  <c r="M66" i="9" s="1"/>
  <c r="K66" i="9" l="1"/>
  <c r="K164" i="9"/>
  <c r="I120" i="9" l="1"/>
  <c r="I91" i="9" l="1"/>
  <c r="L91" i="9" s="1"/>
  <c r="J91" i="9"/>
  <c r="M91" i="9" s="1"/>
  <c r="I15" i="9"/>
  <c r="L15" i="9" s="1"/>
  <c r="J15" i="9"/>
  <c r="M15" i="9" s="1"/>
  <c r="K15" i="9" l="1"/>
  <c r="K91" i="9"/>
  <c r="I147" i="9" l="1"/>
  <c r="L147" i="9" s="1"/>
  <c r="J147" i="9"/>
  <c r="M147" i="9" s="1"/>
  <c r="K147" i="9" l="1"/>
  <c r="I20" i="9"/>
  <c r="L20" i="9" s="1"/>
  <c r="J20" i="9"/>
  <c r="M20" i="9" s="1"/>
  <c r="J19" i="9"/>
  <c r="M19" i="9" s="1"/>
  <c r="I19" i="9"/>
  <c r="L19" i="9" s="1"/>
  <c r="I118" i="9"/>
  <c r="L118" i="9" s="1"/>
  <c r="J118" i="9"/>
  <c r="M118" i="9" s="1"/>
  <c r="I48" i="9"/>
  <c r="L48" i="9" s="1"/>
  <c r="J48" i="9"/>
  <c r="M48" i="9" s="1"/>
  <c r="I46" i="9"/>
  <c r="L46" i="9" s="1"/>
  <c r="J46" i="9"/>
  <c r="M46" i="9" s="1"/>
  <c r="I154" i="9"/>
  <c r="L154" i="9" s="1"/>
  <c r="J154" i="9"/>
  <c r="M154" i="9" s="1"/>
  <c r="I5" i="9"/>
  <c r="L5" i="9" s="1"/>
  <c r="J5" i="9"/>
  <c r="M5" i="9" s="1"/>
  <c r="I146" i="9"/>
  <c r="L146" i="9" s="1"/>
  <c r="J146" i="9"/>
  <c r="M146" i="9" s="1"/>
  <c r="I138" i="9"/>
  <c r="L138" i="9" s="1"/>
  <c r="J138" i="9"/>
  <c r="M138" i="9" s="1"/>
  <c r="I73" i="9"/>
  <c r="L73" i="9" s="1"/>
  <c r="J73" i="9"/>
  <c r="M73" i="9" s="1"/>
  <c r="K48" i="9" l="1"/>
  <c r="K154" i="9"/>
  <c r="K146" i="9"/>
  <c r="K46" i="9"/>
  <c r="K138" i="9"/>
  <c r="K20" i="9"/>
  <c r="K73" i="9"/>
  <c r="K5" i="9"/>
  <c r="K118" i="9"/>
  <c r="K19" i="9"/>
  <c r="I104" i="4" l="1"/>
  <c r="L104" i="4" s="1"/>
  <c r="J104" i="4"/>
  <c r="M104" i="4" s="1"/>
  <c r="I123" i="4"/>
  <c r="L123" i="4" s="1"/>
  <c r="M123" i="4"/>
  <c r="I935" i="4"/>
  <c r="L935" i="4" s="1"/>
  <c r="J935" i="4"/>
  <c r="M935" i="4" s="1"/>
  <c r="K104" i="4" l="1"/>
  <c r="K123" i="4"/>
  <c r="K935" i="4"/>
  <c r="J54" i="9" l="1"/>
  <c r="M54" i="9" s="1"/>
  <c r="I54" i="9"/>
  <c r="L54" i="9" s="1"/>
  <c r="K54" i="9" l="1"/>
  <c r="J95" i="9"/>
  <c r="M95" i="9" s="1"/>
  <c r="J98" i="9"/>
  <c r="M98" i="9" s="1"/>
  <c r="J51" i="9"/>
  <c r="M51" i="9" s="1"/>
  <c r="J112" i="9"/>
  <c r="M112" i="9" s="1"/>
  <c r="J117" i="9"/>
  <c r="M117" i="9" s="1"/>
  <c r="I95" i="9"/>
  <c r="L95" i="9" s="1"/>
  <c r="I98" i="9"/>
  <c r="I51" i="9"/>
  <c r="I112" i="9"/>
  <c r="L112" i="9" s="1"/>
  <c r="I117" i="9"/>
  <c r="L117" i="9" s="1"/>
  <c r="K112" i="9" l="1"/>
  <c r="K117" i="9"/>
  <c r="K95" i="9"/>
  <c r="L98" i="9"/>
  <c r="K98" i="9" s="1"/>
  <c r="L51" i="9"/>
  <c r="K51" i="9" s="1"/>
  <c r="J153" i="4"/>
  <c r="M153" i="4" s="1"/>
  <c r="I153" i="4"/>
  <c r="L153" i="4" s="1"/>
  <c r="J152" i="4"/>
  <c r="M152" i="4" s="1"/>
  <c r="I152" i="4"/>
  <c r="L152" i="4" s="1"/>
  <c r="J151" i="4"/>
  <c r="M151" i="4" s="1"/>
  <c r="I151" i="4"/>
  <c r="L151" i="4" s="1"/>
  <c r="J150" i="4"/>
  <c r="M150" i="4" s="1"/>
  <c r="I150" i="4"/>
  <c r="L150" i="4" s="1"/>
  <c r="J149" i="4"/>
  <c r="M149" i="4" s="1"/>
  <c r="I149" i="4"/>
  <c r="L149" i="4" s="1"/>
  <c r="J148" i="4"/>
  <c r="M148" i="4" s="1"/>
  <c r="I148" i="4"/>
  <c r="L148" i="4" s="1"/>
  <c r="J147" i="4"/>
  <c r="M147" i="4" s="1"/>
  <c r="I147" i="4"/>
  <c r="L147" i="4" s="1"/>
  <c r="J146" i="4"/>
  <c r="M146" i="4" s="1"/>
  <c r="I146" i="4"/>
  <c r="L146" i="4" s="1"/>
  <c r="J145" i="4"/>
  <c r="M145" i="4" s="1"/>
  <c r="I145" i="4"/>
  <c r="L145" i="4" s="1"/>
  <c r="J144" i="4"/>
  <c r="M144" i="4" s="1"/>
  <c r="I144" i="4"/>
  <c r="L144" i="4" s="1"/>
  <c r="J143" i="4"/>
  <c r="M143" i="4" s="1"/>
  <c r="I143" i="4"/>
  <c r="L143" i="4" s="1"/>
  <c r="J142" i="4"/>
  <c r="M142" i="4" s="1"/>
  <c r="I142" i="4"/>
  <c r="L142" i="4" s="1"/>
  <c r="J141" i="4"/>
  <c r="M141" i="4" s="1"/>
  <c r="I141" i="4"/>
  <c r="L141" i="4" s="1"/>
  <c r="J140" i="4"/>
  <c r="M140" i="4" s="1"/>
  <c r="I140" i="4"/>
  <c r="L140" i="4" s="1"/>
  <c r="J139" i="4"/>
  <c r="M139" i="4" s="1"/>
  <c r="I139" i="4"/>
  <c r="L139" i="4" s="1"/>
  <c r="J138" i="4"/>
  <c r="M138" i="4" s="1"/>
  <c r="I138" i="4"/>
  <c r="L138" i="4" s="1"/>
  <c r="J137" i="4"/>
  <c r="M137" i="4" s="1"/>
  <c r="I137" i="4"/>
  <c r="L137" i="4" s="1"/>
  <c r="J136" i="4"/>
  <c r="M136" i="4" s="1"/>
  <c r="I136" i="4"/>
  <c r="L136" i="4" s="1"/>
  <c r="J135" i="4"/>
  <c r="M135" i="4" s="1"/>
  <c r="I135" i="4"/>
  <c r="L135" i="4" s="1"/>
  <c r="J134" i="4"/>
  <c r="M134" i="4" s="1"/>
  <c r="I134" i="4"/>
  <c r="L134" i="4" s="1"/>
  <c r="J133" i="4"/>
  <c r="M133" i="4" s="1"/>
  <c r="I133" i="4"/>
  <c r="L133" i="4" s="1"/>
  <c r="J132" i="4"/>
  <c r="M132" i="4" s="1"/>
  <c r="I132" i="4"/>
  <c r="L132" i="4" s="1"/>
  <c r="J131" i="4"/>
  <c r="M131" i="4" s="1"/>
  <c r="I131" i="4"/>
  <c r="L131" i="4" s="1"/>
  <c r="J130" i="4"/>
  <c r="M130" i="4" s="1"/>
  <c r="I130" i="4"/>
  <c r="L130" i="4" s="1"/>
  <c r="J129" i="4"/>
  <c r="M129" i="4" s="1"/>
  <c r="I129" i="4"/>
  <c r="L129" i="4" s="1"/>
  <c r="J128" i="4"/>
  <c r="M128" i="4" s="1"/>
  <c r="I128" i="4"/>
  <c r="L128" i="4" s="1"/>
  <c r="K129" i="4" l="1"/>
  <c r="K133" i="4"/>
  <c r="K137" i="4"/>
  <c r="K141" i="4"/>
  <c r="K145" i="4"/>
  <c r="K149" i="4"/>
  <c r="K153" i="4"/>
  <c r="K131" i="4"/>
  <c r="K135" i="4"/>
  <c r="K139" i="4"/>
  <c r="K147" i="4"/>
  <c r="K151" i="4"/>
  <c r="K143" i="4"/>
  <c r="K130" i="4"/>
  <c r="K134" i="4"/>
  <c r="K138" i="4"/>
  <c r="K142" i="4"/>
  <c r="K146" i="4"/>
  <c r="K150" i="4"/>
  <c r="K128" i="4"/>
  <c r="K132" i="4"/>
  <c r="K136" i="4"/>
  <c r="K140" i="4"/>
  <c r="K144" i="4"/>
  <c r="K148" i="4"/>
  <c r="K152" i="4"/>
  <c r="J8" i="9"/>
  <c r="M8" i="9" s="1"/>
  <c r="I8" i="9"/>
  <c r="L8" i="9" s="1"/>
  <c r="J163" i="9"/>
  <c r="M163" i="9" s="1"/>
  <c r="I163" i="9"/>
  <c r="L163" i="9" s="1"/>
  <c r="J84" i="9"/>
  <c r="M84" i="9" s="1"/>
  <c r="I84" i="9"/>
  <c r="L84" i="9" s="1"/>
  <c r="J94" i="9"/>
  <c r="M94" i="9" s="1"/>
  <c r="I94" i="9"/>
  <c r="L94" i="9" s="1"/>
  <c r="J133" i="9"/>
  <c r="M133" i="9" s="1"/>
  <c r="I133" i="9"/>
  <c r="L133" i="9" s="1"/>
  <c r="J132" i="9"/>
  <c r="M132" i="9" s="1"/>
  <c r="I132" i="9"/>
  <c r="L132" i="9" s="1"/>
  <c r="J85" i="9"/>
  <c r="M85" i="9" s="1"/>
  <c r="I85" i="9"/>
  <c r="L85" i="9" s="1"/>
  <c r="J9" i="9"/>
  <c r="M9" i="9" s="1"/>
  <c r="I9" i="9"/>
  <c r="L9" i="9" s="1"/>
  <c r="J26" i="9"/>
  <c r="M26" i="9" s="1"/>
  <c r="I26" i="9"/>
  <c r="L26" i="9" s="1"/>
  <c r="J167" i="9"/>
  <c r="M167" i="9" s="1"/>
  <c r="I167" i="9"/>
  <c r="L167" i="9" s="1"/>
  <c r="P150" i="9"/>
  <c r="J150" i="9"/>
  <c r="M150" i="9" s="1"/>
  <c r="I150" i="9"/>
  <c r="L150" i="9" s="1"/>
  <c r="J148" i="9"/>
  <c r="M148" i="9" s="1"/>
  <c r="I148" i="9"/>
  <c r="L148" i="9" s="1"/>
  <c r="J141" i="9"/>
  <c r="I141" i="9"/>
  <c r="L141" i="9" s="1"/>
  <c r="K141" i="9" s="1"/>
  <c r="J122" i="9"/>
  <c r="M122" i="9" s="1"/>
  <c r="I122" i="9"/>
  <c r="L122" i="9" s="1"/>
  <c r="J87" i="9"/>
  <c r="M87" i="9" s="1"/>
  <c r="I87" i="9"/>
  <c r="L87" i="9" s="1"/>
  <c r="J64" i="9"/>
  <c r="M64" i="9" s="1"/>
  <c r="I64" i="9"/>
  <c r="L64" i="9" s="1"/>
  <c r="J62" i="9"/>
  <c r="M62" i="9" s="1"/>
  <c r="I62" i="9"/>
  <c r="L62" i="9" s="1"/>
  <c r="J61" i="9"/>
  <c r="M61" i="9" s="1"/>
  <c r="I61" i="9"/>
  <c r="L61" i="9" s="1"/>
  <c r="J33" i="9"/>
  <c r="M33" i="9" s="1"/>
  <c r="I33" i="9"/>
  <c r="L33" i="9" s="1"/>
  <c r="P29" i="9"/>
  <c r="J29" i="9"/>
  <c r="M29" i="9" s="1"/>
  <c r="I29" i="9"/>
  <c r="L29" i="9" s="1"/>
  <c r="J24" i="9"/>
  <c r="M24" i="9" s="1"/>
  <c r="I24" i="9"/>
  <c r="L24" i="9" s="1"/>
  <c r="J12" i="9"/>
  <c r="M12" i="9" s="1"/>
  <c r="I12" i="9"/>
  <c r="L12" i="9" s="1"/>
  <c r="J113" i="9"/>
  <c r="M113" i="9" s="1"/>
  <c r="I113" i="9"/>
  <c r="L113" i="9" s="1"/>
  <c r="J74" i="9"/>
  <c r="M74" i="9" s="1"/>
  <c r="I74" i="9"/>
  <c r="L74" i="9" s="1"/>
  <c r="J28" i="9"/>
  <c r="M28" i="9" s="1"/>
  <c r="I28" i="9"/>
  <c r="L28" i="9" s="1"/>
  <c r="J107" i="9"/>
  <c r="M107" i="9" s="1"/>
  <c r="I107" i="9"/>
  <c r="L107" i="9" s="1"/>
  <c r="J99" i="9"/>
  <c r="M99" i="9" s="1"/>
  <c r="I99" i="9"/>
  <c r="L99" i="9" s="1"/>
  <c r="J88" i="9"/>
  <c r="M88" i="9" s="1"/>
  <c r="I88" i="9"/>
  <c r="L88" i="9" s="1"/>
  <c r="J69" i="9"/>
  <c r="M69" i="9" s="1"/>
  <c r="I69" i="9"/>
  <c r="L69" i="9" s="1"/>
  <c r="J67" i="9"/>
  <c r="M67" i="9" s="1"/>
  <c r="I67" i="9"/>
  <c r="L67" i="9" s="1"/>
  <c r="M6" i="9"/>
  <c r="I6" i="9"/>
  <c r="L6" i="9" s="1"/>
  <c r="J144" i="9"/>
  <c r="M144" i="9" s="1"/>
  <c r="I144" i="9"/>
  <c r="L144" i="9" s="1"/>
  <c r="J119" i="9"/>
  <c r="M119" i="9" s="1"/>
  <c r="I119" i="9"/>
  <c r="L119" i="9" s="1"/>
  <c r="J102" i="9"/>
  <c r="M102" i="9" s="1"/>
  <c r="I102" i="9"/>
  <c r="L102" i="9" s="1"/>
  <c r="J50" i="9"/>
  <c r="M50" i="9" s="1"/>
  <c r="I50" i="9"/>
  <c r="L50" i="9" s="1"/>
  <c r="J49" i="9"/>
  <c r="M49" i="9" s="1"/>
  <c r="I49" i="9"/>
  <c r="L49" i="9" s="1"/>
  <c r="J39" i="9"/>
  <c r="M39" i="9" s="1"/>
  <c r="I39" i="9"/>
  <c r="L39" i="9" s="1"/>
  <c r="J37" i="9"/>
  <c r="M37" i="9" s="1"/>
  <c r="I37" i="9"/>
  <c r="L37" i="9" s="1"/>
  <c r="J142" i="9"/>
  <c r="M142" i="9" s="1"/>
  <c r="I142" i="9"/>
  <c r="L142" i="9" s="1"/>
  <c r="J130" i="9"/>
  <c r="M130" i="9" s="1"/>
  <c r="I130" i="9"/>
  <c r="L130" i="9" s="1"/>
  <c r="J103" i="9"/>
  <c r="M103" i="9" s="1"/>
  <c r="I103" i="9"/>
  <c r="L103" i="9" s="1"/>
  <c r="J104" i="9"/>
  <c r="M104" i="9" s="1"/>
  <c r="I104" i="9"/>
  <c r="L104" i="9" s="1"/>
  <c r="J34" i="9"/>
  <c r="M34" i="9" s="1"/>
  <c r="I34" i="9"/>
  <c r="L34" i="9" s="1"/>
  <c r="J158" i="9"/>
  <c r="M158" i="9" s="1"/>
  <c r="I158" i="9"/>
  <c r="L158" i="9" s="1"/>
  <c r="J152" i="9"/>
  <c r="M152" i="9" s="1"/>
  <c r="I152" i="9"/>
  <c r="L152" i="9" s="1"/>
  <c r="J111" i="9"/>
  <c r="M111" i="9" s="1"/>
  <c r="I111" i="9"/>
  <c r="L111" i="9" s="1"/>
  <c r="J97" i="9"/>
  <c r="M97" i="9" s="1"/>
  <c r="I97" i="9"/>
  <c r="L97" i="9" s="1"/>
  <c r="J90" i="9"/>
  <c r="M90" i="9" s="1"/>
  <c r="I90" i="9"/>
  <c r="L90" i="9" s="1"/>
  <c r="J65" i="9"/>
  <c r="M65" i="9" s="1"/>
  <c r="I65" i="9"/>
  <c r="L65" i="9" s="1"/>
  <c r="J44" i="9"/>
  <c r="M44" i="9" s="1"/>
  <c r="I44" i="9"/>
  <c r="L44" i="9" s="1"/>
  <c r="J42" i="9"/>
  <c r="M42" i="9" s="1"/>
  <c r="I42" i="9"/>
  <c r="L42" i="9" s="1"/>
  <c r="J41" i="9"/>
  <c r="M41" i="9" s="1"/>
  <c r="I41" i="9"/>
  <c r="L41" i="9" s="1"/>
  <c r="J18" i="9"/>
  <c r="M18" i="9" s="1"/>
  <c r="I18" i="9"/>
  <c r="L18" i="9" s="1"/>
  <c r="P101" i="9"/>
  <c r="J101" i="9"/>
  <c r="M101" i="9" s="1"/>
  <c r="I101" i="9"/>
  <c r="L101" i="9" s="1"/>
  <c r="J4" i="9"/>
  <c r="M4" i="9" s="1"/>
  <c r="I4" i="9"/>
  <c r="L4" i="9" s="1"/>
  <c r="J57" i="9"/>
  <c r="M57" i="9" s="1"/>
  <c r="I57" i="9"/>
  <c r="L57" i="9" s="1"/>
  <c r="J10" i="9"/>
  <c r="M10" i="9" s="1"/>
  <c r="I10" i="9"/>
  <c r="L10" i="9" s="1"/>
  <c r="J121" i="9"/>
  <c r="M121" i="9" s="1"/>
  <c r="I121" i="9"/>
  <c r="L121" i="9" s="1"/>
  <c r="J120" i="9"/>
  <c r="M120" i="9" s="1"/>
  <c r="L120" i="9"/>
  <c r="J21" i="9"/>
  <c r="M21" i="9" s="1"/>
  <c r="I21" i="9"/>
  <c r="L21" i="9" s="1"/>
  <c r="K113" i="9" l="1"/>
  <c r="K57" i="9"/>
  <c r="K101" i="9"/>
  <c r="K21" i="9"/>
  <c r="K120" i="9"/>
  <c r="K18" i="9"/>
  <c r="K44" i="9"/>
  <c r="K104" i="9"/>
  <c r="K142" i="9"/>
  <c r="K49" i="9"/>
  <c r="K119" i="9"/>
  <c r="K69" i="9"/>
  <c r="K12" i="9"/>
  <c r="K167" i="9"/>
  <c r="K132" i="9"/>
  <c r="K84" i="9"/>
  <c r="K61" i="9"/>
  <c r="K87" i="9"/>
  <c r="K148" i="9"/>
  <c r="K121" i="9"/>
  <c r="K10" i="9"/>
  <c r="K4" i="9"/>
  <c r="K62" i="9"/>
  <c r="K41" i="9"/>
  <c r="K65" i="9"/>
  <c r="K39" i="9"/>
  <c r="K99" i="9"/>
  <c r="K74" i="9"/>
  <c r="K26" i="9"/>
  <c r="K85" i="9"/>
  <c r="K8" i="9"/>
  <c r="K122" i="9"/>
  <c r="K33" i="9"/>
  <c r="K64" i="9"/>
  <c r="K150" i="9"/>
  <c r="K90" i="9"/>
  <c r="K111" i="9"/>
  <c r="K158" i="9"/>
  <c r="K103" i="9"/>
  <c r="K37" i="9"/>
  <c r="K50" i="9"/>
  <c r="K144" i="9"/>
  <c r="K6" i="9"/>
  <c r="K88" i="9"/>
  <c r="K28" i="9"/>
  <c r="K24" i="9"/>
  <c r="K133" i="9"/>
  <c r="K163" i="9"/>
  <c r="K42" i="9"/>
  <c r="K97" i="9"/>
  <c r="K152" i="9"/>
  <c r="K34" i="9"/>
  <c r="K130" i="9"/>
  <c r="K102" i="9"/>
  <c r="K67" i="9"/>
  <c r="K107" i="9"/>
  <c r="K29" i="9"/>
  <c r="K9" i="9"/>
  <c r="K94" i="9"/>
  <c r="J454" i="4"/>
  <c r="M454" i="4" s="1"/>
  <c r="J455" i="4"/>
  <c r="M455" i="4" s="1"/>
  <c r="J456" i="4"/>
  <c r="M456" i="4" s="1"/>
  <c r="J939" i="4"/>
  <c r="M939" i="4" s="1"/>
  <c r="J154" i="4"/>
  <c r="M154" i="4" s="1"/>
  <c r="J127" i="4"/>
  <c r="M127" i="4" s="1"/>
  <c r="I454" i="4"/>
  <c r="L454" i="4" s="1"/>
  <c r="I455" i="4"/>
  <c r="L455" i="4" s="1"/>
  <c r="I456" i="4"/>
  <c r="L456" i="4" s="1"/>
  <c r="I939" i="4"/>
  <c r="L939" i="4" s="1"/>
  <c r="I154" i="4"/>
  <c r="L154" i="4" s="1"/>
  <c r="I127" i="4"/>
  <c r="L127" i="4" s="1"/>
  <c r="K127" i="4" l="1"/>
  <c r="K154" i="4"/>
  <c r="K456" i="4"/>
  <c r="K454" i="4"/>
  <c r="K455" i="4"/>
  <c r="K939" i="4"/>
  <c r="J930" i="4"/>
  <c r="M930" i="4" s="1"/>
  <c r="I930" i="4"/>
  <c r="L930" i="4" s="1"/>
  <c r="J929" i="4"/>
  <c r="M929" i="4" s="1"/>
  <c r="I929" i="4"/>
  <c r="L929" i="4" s="1"/>
  <c r="J926" i="4"/>
  <c r="M926" i="4" s="1"/>
  <c r="I926" i="4"/>
  <c r="L926" i="4" s="1"/>
  <c r="J917" i="4"/>
  <c r="M917" i="4" s="1"/>
  <c r="I917" i="4"/>
  <c r="L917" i="4" s="1"/>
  <c r="J918" i="4"/>
  <c r="M918" i="4" s="1"/>
  <c r="I918" i="4"/>
  <c r="L918" i="4" s="1"/>
  <c r="J923" i="4"/>
  <c r="M923" i="4" s="1"/>
  <c r="I923" i="4"/>
  <c r="L923" i="4" s="1"/>
  <c r="J924" i="4"/>
  <c r="M924" i="4" s="1"/>
  <c r="I924" i="4"/>
  <c r="L924" i="4" s="1"/>
  <c r="J933" i="4"/>
  <c r="M933" i="4" s="1"/>
  <c r="I933" i="4"/>
  <c r="L933" i="4" s="1"/>
  <c r="J937" i="4"/>
  <c r="M937" i="4" s="1"/>
  <c r="I937" i="4"/>
  <c r="L937" i="4" s="1"/>
  <c r="J936" i="4"/>
  <c r="M936" i="4" s="1"/>
  <c r="I936" i="4"/>
  <c r="L936" i="4" s="1"/>
  <c r="J921" i="4"/>
  <c r="M921" i="4" s="1"/>
  <c r="I921" i="4"/>
  <c r="L921" i="4" s="1"/>
  <c r="J925" i="4"/>
  <c r="M925" i="4" s="1"/>
  <c r="I925" i="4"/>
  <c r="L925" i="4" s="1"/>
  <c r="J914" i="4"/>
  <c r="M914" i="4" s="1"/>
  <c r="I914" i="4"/>
  <c r="L914" i="4" s="1"/>
  <c r="J928" i="4"/>
  <c r="M928" i="4" s="1"/>
  <c r="I928" i="4"/>
  <c r="L928" i="4" s="1"/>
  <c r="J915" i="4"/>
  <c r="M915" i="4" s="1"/>
  <c r="I915" i="4"/>
  <c r="L915" i="4" s="1"/>
  <c r="J920" i="4"/>
  <c r="M920" i="4" s="1"/>
  <c r="I920" i="4"/>
  <c r="L920" i="4" s="1"/>
  <c r="J938" i="4"/>
  <c r="M938" i="4" s="1"/>
  <c r="I938" i="4"/>
  <c r="L938" i="4" s="1"/>
  <c r="J931" i="4"/>
  <c r="M931" i="4" s="1"/>
  <c r="I931" i="4"/>
  <c r="L931" i="4" s="1"/>
  <c r="J927" i="4"/>
  <c r="M927" i="4" s="1"/>
  <c r="I927" i="4"/>
  <c r="L927" i="4" s="1"/>
  <c r="J932" i="4"/>
  <c r="M932" i="4" s="1"/>
  <c r="I932" i="4"/>
  <c r="L932" i="4" s="1"/>
  <c r="J916" i="4"/>
  <c r="M916" i="4" s="1"/>
  <c r="I916" i="4"/>
  <c r="L916" i="4" s="1"/>
  <c r="J922" i="4"/>
  <c r="M922" i="4" s="1"/>
  <c r="I922" i="4"/>
  <c r="L922" i="4" s="1"/>
  <c r="J934" i="4"/>
  <c r="M934" i="4" s="1"/>
  <c r="I934" i="4"/>
  <c r="L934" i="4" s="1"/>
  <c r="J919" i="4"/>
  <c r="M919" i="4" s="1"/>
  <c r="I919" i="4"/>
  <c r="L919" i="4" s="1"/>
  <c r="J880" i="4"/>
  <c r="M880" i="4" s="1"/>
  <c r="I880" i="4"/>
  <c r="L880" i="4" s="1"/>
  <c r="J881" i="4"/>
  <c r="M881" i="4" s="1"/>
  <c r="I881" i="4"/>
  <c r="L881" i="4" s="1"/>
  <c r="J907" i="4"/>
  <c r="M907" i="4" s="1"/>
  <c r="I907" i="4"/>
  <c r="L907" i="4" s="1"/>
  <c r="J893" i="4"/>
  <c r="M893" i="4" s="1"/>
  <c r="I893" i="4"/>
  <c r="L893" i="4" s="1"/>
  <c r="J874" i="4"/>
  <c r="M874" i="4" s="1"/>
  <c r="I874" i="4"/>
  <c r="L874" i="4" s="1"/>
  <c r="J876" i="4"/>
  <c r="M876" i="4" s="1"/>
  <c r="I876" i="4"/>
  <c r="L876" i="4" s="1"/>
  <c r="J887" i="4"/>
  <c r="M887" i="4" s="1"/>
  <c r="I887" i="4"/>
  <c r="L887" i="4" s="1"/>
  <c r="J911" i="4"/>
  <c r="M911" i="4" s="1"/>
  <c r="I911" i="4"/>
  <c r="L911" i="4" s="1"/>
  <c r="J903" i="4"/>
  <c r="M903" i="4" s="1"/>
  <c r="I903" i="4"/>
  <c r="L903" i="4" s="1"/>
  <c r="J872" i="4"/>
  <c r="M872" i="4" s="1"/>
  <c r="I872" i="4"/>
  <c r="L872" i="4" s="1"/>
  <c r="J902" i="4"/>
  <c r="M902" i="4" s="1"/>
  <c r="I902" i="4"/>
  <c r="L902" i="4" s="1"/>
  <c r="J895" i="4"/>
  <c r="M895" i="4" s="1"/>
  <c r="I895" i="4"/>
  <c r="L895" i="4" s="1"/>
  <c r="J899" i="4"/>
  <c r="M899" i="4" s="1"/>
  <c r="I899" i="4"/>
  <c r="L899" i="4" s="1"/>
  <c r="J898" i="4"/>
  <c r="M898" i="4" s="1"/>
  <c r="I898" i="4"/>
  <c r="L898" i="4" s="1"/>
  <c r="J897" i="4"/>
  <c r="M897" i="4" s="1"/>
  <c r="I897" i="4"/>
  <c r="L897" i="4" s="1"/>
  <c r="J878" i="4"/>
  <c r="M878" i="4" s="1"/>
  <c r="I878" i="4"/>
  <c r="L878" i="4" s="1"/>
  <c r="J896" i="4"/>
  <c r="M896" i="4" s="1"/>
  <c r="I896" i="4"/>
  <c r="L896" i="4" s="1"/>
  <c r="J900" i="4"/>
  <c r="M900" i="4" s="1"/>
  <c r="I900" i="4"/>
  <c r="L900" i="4" s="1"/>
  <c r="J894" i="4"/>
  <c r="M894" i="4" s="1"/>
  <c r="I894" i="4"/>
  <c r="L894" i="4" s="1"/>
  <c r="J883" i="4"/>
  <c r="M883" i="4" s="1"/>
  <c r="I883" i="4"/>
  <c r="L883" i="4" s="1"/>
  <c r="J877" i="4"/>
  <c r="M877" i="4" s="1"/>
  <c r="I877" i="4"/>
  <c r="L877" i="4" s="1"/>
  <c r="J879" i="4"/>
  <c r="M879" i="4" s="1"/>
  <c r="I879" i="4"/>
  <c r="L879" i="4" s="1"/>
  <c r="J890" i="4"/>
  <c r="M890" i="4" s="1"/>
  <c r="I890" i="4"/>
  <c r="L890" i="4" s="1"/>
  <c r="J886" i="4"/>
  <c r="M886" i="4" s="1"/>
  <c r="I886" i="4"/>
  <c r="L886" i="4" s="1"/>
  <c r="J889" i="4"/>
  <c r="M889" i="4" s="1"/>
  <c r="I889" i="4"/>
  <c r="L889" i="4" s="1"/>
  <c r="J891" i="4"/>
  <c r="M891" i="4" s="1"/>
  <c r="I891" i="4"/>
  <c r="L891" i="4" s="1"/>
  <c r="J888" i="4"/>
  <c r="M888" i="4" s="1"/>
  <c r="I888" i="4"/>
  <c r="L888" i="4" s="1"/>
  <c r="J875" i="4"/>
  <c r="M875" i="4" s="1"/>
  <c r="I875" i="4"/>
  <c r="L875" i="4" s="1"/>
  <c r="J910" i="4"/>
  <c r="M910" i="4" s="1"/>
  <c r="I910" i="4"/>
  <c r="L910" i="4" s="1"/>
  <c r="J906" i="4"/>
  <c r="M906" i="4" s="1"/>
  <c r="I906" i="4"/>
  <c r="L906" i="4" s="1"/>
  <c r="J909" i="4"/>
  <c r="M909" i="4" s="1"/>
  <c r="I909" i="4"/>
  <c r="L909" i="4" s="1"/>
  <c r="J912" i="4"/>
  <c r="M912" i="4" s="1"/>
  <c r="I912" i="4"/>
  <c r="L912" i="4" s="1"/>
  <c r="J884" i="4"/>
  <c r="M884" i="4" s="1"/>
  <c r="I884" i="4"/>
  <c r="L884" i="4" s="1"/>
  <c r="J904" i="4"/>
  <c r="M904" i="4" s="1"/>
  <c r="I904" i="4"/>
  <c r="L904" i="4" s="1"/>
  <c r="J908" i="4"/>
  <c r="M908" i="4" s="1"/>
  <c r="I908" i="4"/>
  <c r="L908" i="4" s="1"/>
  <c r="J901" i="4"/>
  <c r="M901" i="4" s="1"/>
  <c r="I901" i="4"/>
  <c r="L901" i="4" s="1"/>
  <c r="J892" i="4"/>
  <c r="M892" i="4" s="1"/>
  <c r="I892" i="4"/>
  <c r="L892" i="4" s="1"/>
  <c r="J885" i="4"/>
  <c r="M885" i="4" s="1"/>
  <c r="I885" i="4"/>
  <c r="L885" i="4" s="1"/>
  <c r="J873" i="4"/>
  <c r="M873" i="4" s="1"/>
  <c r="I873" i="4"/>
  <c r="L873" i="4" s="1"/>
  <c r="J913" i="4"/>
  <c r="M913" i="4" s="1"/>
  <c r="I913" i="4"/>
  <c r="L913" i="4" s="1"/>
  <c r="J882" i="4"/>
  <c r="M882" i="4" s="1"/>
  <c r="I882" i="4"/>
  <c r="L882" i="4" s="1"/>
  <c r="J905" i="4"/>
  <c r="M905" i="4" s="1"/>
  <c r="I905" i="4"/>
  <c r="L905" i="4" s="1"/>
  <c r="J832" i="4"/>
  <c r="M832" i="4" s="1"/>
  <c r="I832" i="4"/>
  <c r="L832" i="4" s="1"/>
  <c r="J868" i="4"/>
  <c r="M868" i="4" s="1"/>
  <c r="I868" i="4"/>
  <c r="L868" i="4" s="1"/>
  <c r="J867" i="4"/>
  <c r="M867" i="4" s="1"/>
  <c r="I867" i="4"/>
  <c r="L867" i="4" s="1"/>
  <c r="J859" i="4"/>
  <c r="M859" i="4" s="1"/>
  <c r="I859" i="4"/>
  <c r="L859" i="4" s="1"/>
  <c r="J833" i="4"/>
  <c r="M833" i="4" s="1"/>
  <c r="I833" i="4"/>
  <c r="L833" i="4" s="1"/>
  <c r="J827" i="4"/>
  <c r="M827" i="4" s="1"/>
  <c r="I827" i="4"/>
  <c r="L827" i="4" s="1"/>
  <c r="J835" i="4"/>
  <c r="M835" i="4" s="1"/>
  <c r="I835" i="4"/>
  <c r="L835" i="4" s="1"/>
  <c r="J831" i="4"/>
  <c r="M831" i="4" s="1"/>
  <c r="I831" i="4"/>
  <c r="L831" i="4" s="1"/>
  <c r="J861" i="4"/>
  <c r="M861" i="4" s="1"/>
  <c r="I861" i="4"/>
  <c r="L861" i="4" s="1"/>
  <c r="J866" i="4"/>
  <c r="M866" i="4" s="1"/>
  <c r="I866" i="4"/>
  <c r="L866" i="4" s="1"/>
  <c r="J854" i="4"/>
  <c r="M854" i="4" s="1"/>
  <c r="I854" i="4"/>
  <c r="L854" i="4" s="1"/>
  <c r="J855" i="4"/>
  <c r="M855" i="4" s="1"/>
  <c r="I855" i="4"/>
  <c r="L855" i="4" s="1"/>
  <c r="J870" i="4"/>
  <c r="M870" i="4" s="1"/>
  <c r="I870" i="4"/>
  <c r="L870" i="4" s="1"/>
  <c r="J856" i="4"/>
  <c r="M856" i="4" s="1"/>
  <c r="I856" i="4"/>
  <c r="L856" i="4" s="1"/>
  <c r="J857" i="4"/>
  <c r="M857" i="4" s="1"/>
  <c r="I857" i="4"/>
  <c r="L857" i="4" s="1"/>
  <c r="J830" i="4"/>
  <c r="M830" i="4" s="1"/>
  <c r="I830" i="4"/>
  <c r="L830" i="4" s="1"/>
  <c r="J853" i="4"/>
  <c r="M853" i="4" s="1"/>
  <c r="I853" i="4"/>
  <c r="L853" i="4" s="1"/>
  <c r="J847" i="4"/>
  <c r="M847" i="4" s="1"/>
  <c r="I847" i="4"/>
  <c r="L847" i="4" s="1"/>
  <c r="J858" i="4"/>
  <c r="M858" i="4" s="1"/>
  <c r="I858" i="4"/>
  <c r="L858" i="4" s="1"/>
  <c r="J841" i="4"/>
  <c r="M841" i="4" s="1"/>
  <c r="I841" i="4"/>
  <c r="L841" i="4" s="1"/>
  <c r="J845" i="4"/>
  <c r="M845" i="4" s="1"/>
  <c r="I845" i="4"/>
  <c r="L845" i="4" s="1"/>
  <c r="J852" i="4"/>
  <c r="M852" i="4" s="1"/>
  <c r="I852" i="4"/>
  <c r="L852" i="4" s="1"/>
  <c r="J846" i="4"/>
  <c r="M846" i="4" s="1"/>
  <c r="I846" i="4"/>
  <c r="L846" i="4" s="1"/>
  <c r="J871" i="4"/>
  <c r="M871" i="4" s="1"/>
  <c r="I871" i="4"/>
  <c r="L871" i="4" s="1"/>
  <c r="J829" i="4"/>
  <c r="M829" i="4" s="1"/>
  <c r="I829" i="4"/>
  <c r="L829" i="4" s="1"/>
  <c r="J865" i="4"/>
  <c r="M865" i="4" s="1"/>
  <c r="I865" i="4"/>
  <c r="L865" i="4" s="1"/>
  <c r="J863" i="4"/>
  <c r="M863" i="4" s="1"/>
  <c r="I863" i="4"/>
  <c r="L863" i="4" s="1"/>
  <c r="J839" i="4"/>
  <c r="M839" i="4" s="1"/>
  <c r="I839" i="4"/>
  <c r="L839" i="4" s="1"/>
  <c r="J838" i="4"/>
  <c r="M838" i="4" s="1"/>
  <c r="I838" i="4"/>
  <c r="L838" i="4" s="1"/>
  <c r="J842" i="4"/>
  <c r="M842" i="4" s="1"/>
  <c r="I842" i="4"/>
  <c r="L842" i="4" s="1"/>
  <c r="J844" i="4"/>
  <c r="M844" i="4" s="1"/>
  <c r="I844" i="4"/>
  <c r="L844" i="4" s="1"/>
  <c r="J843" i="4"/>
  <c r="M843" i="4" s="1"/>
  <c r="I843" i="4"/>
  <c r="L843" i="4" s="1"/>
  <c r="J837" i="4"/>
  <c r="M837" i="4" s="1"/>
  <c r="I837" i="4"/>
  <c r="L837" i="4" s="1"/>
  <c r="J848" i="4"/>
  <c r="M848" i="4" s="1"/>
  <c r="I848" i="4"/>
  <c r="L848" i="4" s="1"/>
  <c r="J860" i="4"/>
  <c r="M860" i="4" s="1"/>
  <c r="I860" i="4"/>
  <c r="L860" i="4" s="1"/>
  <c r="J834" i="4"/>
  <c r="M834" i="4" s="1"/>
  <c r="I834" i="4"/>
  <c r="L834" i="4" s="1"/>
  <c r="J840" i="4"/>
  <c r="M840" i="4" s="1"/>
  <c r="I840" i="4"/>
  <c r="L840" i="4" s="1"/>
  <c r="J864" i="4"/>
  <c r="M864" i="4" s="1"/>
  <c r="I864" i="4"/>
  <c r="L864" i="4" s="1"/>
  <c r="J836" i="4"/>
  <c r="M836" i="4" s="1"/>
  <c r="I836" i="4"/>
  <c r="L836" i="4" s="1"/>
  <c r="J849" i="4"/>
  <c r="M849" i="4" s="1"/>
  <c r="I849" i="4"/>
  <c r="L849" i="4" s="1"/>
  <c r="J850" i="4"/>
  <c r="M850" i="4" s="1"/>
  <c r="I850" i="4"/>
  <c r="L850" i="4" s="1"/>
  <c r="J851" i="4"/>
  <c r="M851" i="4" s="1"/>
  <c r="I851" i="4"/>
  <c r="L851" i="4" s="1"/>
  <c r="J869" i="4"/>
  <c r="M869" i="4" s="1"/>
  <c r="I869" i="4"/>
  <c r="L869" i="4" s="1"/>
  <c r="J828" i="4"/>
  <c r="M828" i="4" s="1"/>
  <c r="I828" i="4"/>
  <c r="L828" i="4" s="1"/>
  <c r="J862" i="4"/>
  <c r="M862" i="4" s="1"/>
  <c r="I862" i="4"/>
  <c r="L862" i="4" s="1"/>
  <c r="J815" i="4"/>
  <c r="M815" i="4" s="1"/>
  <c r="I815" i="4"/>
  <c r="L815" i="4" s="1"/>
  <c r="J798" i="4"/>
  <c r="M798" i="4" s="1"/>
  <c r="I798" i="4"/>
  <c r="L798" i="4" s="1"/>
  <c r="J814" i="4"/>
  <c r="M814" i="4" s="1"/>
  <c r="I814" i="4"/>
  <c r="L814" i="4" s="1"/>
  <c r="J822" i="4"/>
  <c r="M822" i="4" s="1"/>
  <c r="I822" i="4"/>
  <c r="L822" i="4" s="1"/>
  <c r="J821" i="4"/>
  <c r="M821" i="4" s="1"/>
  <c r="I821" i="4"/>
  <c r="L821" i="4" s="1"/>
  <c r="J820" i="4"/>
  <c r="M820" i="4" s="1"/>
  <c r="I820" i="4"/>
  <c r="L820" i="4" s="1"/>
  <c r="J805" i="4"/>
  <c r="M805" i="4" s="1"/>
  <c r="I805" i="4"/>
  <c r="L805" i="4" s="1"/>
  <c r="J799" i="4"/>
  <c r="M799" i="4" s="1"/>
  <c r="I799" i="4"/>
  <c r="L799" i="4" s="1"/>
  <c r="J810" i="4"/>
  <c r="M810" i="4" s="1"/>
  <c r="I810" i="4"/>
  <c r="L810" i="4" s="1"/>
  <c r="J818" i="4"/>
  <c r="M818" i="4" s="1"/>
  <c r="I818" i="4"/>
  <c r="L818" i="4" s="1"/>
  <c r="J809" i="4"/>
  <c r="M809" i="4" s="1"/>
  <c r="I809" i="4"/>
  <c r="L809" i="4" s="1"/>
  <c r="J812" i="4"/>
  <c r="M812" i="4" s="1"/>
  <c r="I812" i="4"/>
  <c r="L812" i="4" s="1"/>
  <c r="J813" i="4"/>
  <c r="M813" i="4" s="1"/>
  <c r="I813" i="4"/>
  <c r="L813" i="4" s="1"/>
  <c r="J801" i="4"/>
  <c r="M801" i="4" s="1"/>
  <c r="I801" i="4"/>
  <c r="L801" i="4" s="1"/>
  <c r="J811" i="4"/>
  <c r="M811" i="4" s="1"/>
  <c r="I811" i="4"/>
  <c r="L811" i="4" s="1"/>
  <c r="J816" i="4"/>
  <c r="M816" i="4" s="1"/>
  <c r="I816" i="4"/>
  <c r="L816" i="4" s="1"/>
  <c r="J808" i="4"/>
  <c r="M808" i="4" s="1"/>
  <c r="I808" i="4"/>
  <c r="L808" i="4" s="1"/>
  <c r="J800" i="4"/>
  <c r="M800" i="4" s="1"/>
  <c r="I800" i="4"/>
  <c r="L800" i="4" s="1"/>
  <c r="J823" i="4"/>
  <c r="M823" i="4" s="1"/>
  <c r="I823" i="4"/>
  <c r="L823" i="4" s="1"/>
  <c r="J819" i="4"/>
  <c r="M819" i="4" s="1"/>
  <c r="I819" i="4"/>
  <c r="L819" i="4" s="1"/>
  <c r="J807" i="4"/>
  <c r="M807" i="4" s="1"/>
  <c r="I807" i="4"/>
  <c r="L807" i="4" s="1"/>
  <c r="J803" i="4"/>
  <c r="M803" i="4" s="1"/>
  <c r="I803" i="4"/>
  <c r="L803" i="4" s="1"/>
  <c r="J802" i="4"/>
  <c r="M802" i="4" s="1"/>
  <c r="I802" i="4"/>
  <c r="L802" i="4" s="1"/>
  <c r="J825" i="4"/>
  <c r="M825" i="4" s="1"/>
  <c r="I825" i="4"/>
  <c r="L825" i="4" s="1"/>
  <c r="J806" i="4"/>
  <c r="M806" i="4" s="1"/>
  <c r="I806" i="4"/>
  <c r="L806" i="4" s="1"/>
  <c r="J826" i="4"/>
  <c r="M826" i="4" s="1"/>
  <c r="I826" i="4"/>
  <c r="L826" i="4" s="1"/>
  <c r="J817" i="4"/>
  <c r="M817" i="4" s="1"/>
  <c r="I817" i="4"/>
  <c r="L817" i="4" s="1"/>
  <c r="J804" i="4"/>
  <c r="M804" i="4" s="1"/>
  <c r="I804" i="4"/>
  <c r="L804" i="4" s="1"/>
  <c r="J824" i="4"/>
  <c r="M824" i="4" s="1"/>
  <c r="I824" i="4"/>
  <c r="L824" i="4" s="1"/>
  <c r="J789" i="4"/>
  <c r="M789" i="4" s="1"/>
  <c r="I789" i="4"/>
  <c r="L789" i="4" s="1"/>
  <c r="J788" i="4"/>
  <c r="M788" i="4" s="1"/>
  <c r="I788" i="4"/>
  <c r="L788" i="4" s="1"/>
  <c r="J773" i="4"/>
  <c r="M773" i="4" s="1"/>
  <c r="I773" i="4"/>
  <c r="L773" i="4" s="1"/>
  <c r="J774" i="4"/>
  <c r="M774" i="4" s="1"/>
  <c r="I774" i="4"/>
  <c r="L774" i="4" s="1"/>
  <c r="J797" i="4"/>
  <c r="M797" i="4" s="1"/>
  <c r="I797" i="4"/>
  <c r="L797" i="4" s="1"/>
  <c r="J770" i="4"/>
  <c r="M770" i="4" s="1"/>
  <c r="I770" i="4"/>
  <c r="L770" i="4" s="1"/>
  <c r="J793" i="4"/>
  <c r="M793" i="4" s="1"/>
  <c r="I793" i="4"/>
  <c r="L793" i="4" s="1"/>
  <c r="J791" i="4"/>
  <c r="M791" i="4" s="1"/>
  <c r="I791" i="4"/>
  <c r="L791" i="4" s="1"/>
  <c r="J783" i="4"/>
  <c r="M783" i="4" s="1"/>
  <c r="I783" i="4"/>
  <c r="L783" i="4" s="1"/>
  <c r="J769" i="4"/>
  <c r="M769" i="4" s="1"/>
  <c r="I769" i="4"/>
  <c r="L769" i="4" s="1"/>
  <c r="J790" i="4"/>
  <c r="M790" i="4" s="1"/>
  <c r="I790" i="4"/>
  <c r="L790" i="4" s="1"/>
  <c r="J778" i="4"/>
  <c r="M778" i="4" s="1"/>
  <c r="I778" i="4"/>
  <c r="L778" i="4" s="1"/>
  <c r="J781" i="4"/>
  <c r="M781" i="4" s="1"/>
  <c r="I781" i="4"/>
  <c r="L781" i="4" s="1"/>
  <c r="J780" i="4"/>
  <c r="M780" i="4" s="1"/>
  <c r="I780" i="4"/>
  <c r="L780" i="4" s="1"/>
  <c r="J776" i="4"/>
  <c r="M776" i="4" s="1"/>
  <c r="I776" i="4"/>
  <c r="L776" i="4" s="1"/>
  <c r="J782" i="4"/>
  <c r="M782" i="4" s="1"/>
  <c r="I782" i="4"/>
  <c r="L782" i="4" s="1"/>
  <c r="J777" i="4"/>
  <c r="M777" i="4" s="1"/>
  <c r="I777" i="4"/>
  <c r="L777" i="4" s="1"/>
  <c r="J787" i="4"/>
  <c r="M787" i="4" s="1"/>
  <c r="I787" i="4"/>
  <c r="L787" i="4" s="1"/>
  <c r="J786" i="4"/>
  <c r="M786" i="4" s="1"/>
  <c r="I786" i="4"/>
  <c r="L786" i="4" s="1"/>
  <c r="J792" i="4"/>
  <c r="M792" i="4" s="1"/>
  <c r="I792" i="4"/>
  <c r="L792" i="4" s="1"/>
  <c r="J795" i="4"/>
  <c r="M795" i="4" s="1"/>
  <c r="I795" i="4"/>
  <c r="L795" i="4" s="1"/>
  <c r="J794" i="4"/>
  <c r="M794" i="4" s="1"/>
  <c r="I794" i="4"/>
  <c r="L794" i="4" s="1"/>
  <c r="J771" i="4"/>
  <c r="M771" i="4" s="1"/>
  <c r="I771" i="4"/>
  <c r="L771" i="4" s="1"/>
  <c r="J772" i="4"/>
  <c r="M772" i="4" s="1"/>
  <c r="I772" i="4"/>
  <c r="L772" i="4" s="1"/>
  <c r="J796" i="4"/>
  <c r="M796" i="4" s="1"/>
  <c r="I796" i="4"/>
  <c r="L796" i="4" s="1"/>
  <c r="J775" i="4"/>
  <c r="M775" i="4" s="1"/>
  <c r="I775" i="4"/>
  <c r="L775" i="4" s="1"/>
  <c r="J779" i="4"/>
  <c r="M779" i="4" s="1"/>
  <c r="I779" i="4"/>
  <c r="L779" i="4" s="1"/>
  <c r="J785" i="4"/>
  <c r="M785" i="4" s="1"/>
  <c r="I785" i="4"/>
  <c r="L785" i="4" s="1"/>
  <c r="J784" i="4"/>
  <c r="M784" i="4" s="1"/>
  <c r="I784" i="4"/>
  <c r="L784" i="4" s="1"/>
  <c r="J725" i="4"/>
  <c r="M725" i="4" s="1"/>
  <c r="I725" i="4"/>
  <c r="L725" i="4" s="1"/>
  <c r="J730" i="4"/>
  <c r="M730" i="4" s="1"/>
  <c r="I730" i="4"/>
  <c r="L730" i="4" s="1"/>
  <c r="J751" i="4"/>
  <c r="M751" i="4" s="1"/>
  <c r="I751" i="4"/>
  <c r="L751" i="4" s="1"/>
  <c r="J747" i="4"/>
  <c r="M747" i="4" s="1"/>
  <c r="I747" i="4"/>
  <c r="L747" i="4" s="1"/>
  <c r="J739" i="4"/>
  <c r="M739" i="4" s="1"/>
  <c r="I739" i="4"/>
  <c r="L739" i="4" s="1"/>
  <c r="J718" i="4"/>
  <c r="M718" i="4" s="1"/>
  <c r="I718" i="4"/>
  <c r="L718" i="4" s="1"/>
  <c r="J758" i="4"/>
  <c r="M758" i="4" s="1"/>
  <c r="I758" i="4"/>
  <c r="L758" i="4" s="1"/>
  <c r="J737" i="4"/>
  <c r="M737" i="4" s="1"/>
  <c r="I737" i="4"/>
  <c r="L737" i="4" s="1"/>
  <c r="J768" i="4"/>
  <c r="M768" i="4" s="1"/>
  <c r="I768" i="4"/>
  <c r="L768" i="4" s="1"/>
  <c r="J743" i="4"/>
  <c r="M743" i="4" s="1"/>
  <c r="I743" i="4"/>
  <c r="L743" i="4" s="1"/>
  <c r="J759" i="4"/>
  <c r="M759" i="4" s="1"/>
  <c r="I759" i="4"/>
  <c r="L759" i="4" s="1"/>
  <c r="J731" i="4"/>
  <c r="M731" i="4" s="1"/>
  <c r="I731" i="4"/>
  <c r="L731" i="4" s="1"/>
  <c r="J765" i="4"/>
  <c r="M765" i="4" s="1"/>
  <c r="I765" i="4"/>
  <c r="L765" i="4" s="1"/>
  <c r="J740" i="4"/>
  <c r="M740" i="4" s="1"/>
  <c r="I740" i="4"/>
  <c r="L740" i="4" s="1"/>
  <c r="J749" i="4"/>
  <c r="M749" i="4" s="1"/>
  <c r="I749" i="4"/>
  <c r="L749" i="4" s="1"/>
  <c r="J722" i="4"/>
  <c r="M722" i="4" s="1"/>
  <c r="I722" i="4"/>
  <c r="L722" i="4" s="1"/>
  <c r="J723" i="4"/>
  <c r="M723" i="4" s="1"/>
  <c r="I723" i="4"/>
  <c r="L723" i="4" s="1"/>
  <c r="J757" i="4"/>
  <c r="M757" i="4" s="1"/>
  <c r="I757" i="4"/>
  <c r="L757" i="4" s="1"/>
  <c r="J727" i="4"/>
  <c r="M727" i="4" s="1"/>
  <c r="I727" i="4"/>
  <c r="L727" i="4" s="1"/>
  <c r="J733" i="4"/>
  <c r="M733" i="4" s="1"/>
  <c r="I733" i="4"/>
  <c r="L733" i="4" s="1"/>
  <c r="J724" i="4"/>
  <c r="M724" i="4" s="1"/>
  <c r="I724" i="4"/>
  <c r="L724" i="4" s="1"/>
  <c r="J760" i="4"/>
  <c r="M760" i="4" s="1"/>
  <c r="I760" i="4"/>
  <c r="L760" i="4" s="1"/>
  <c r="J726" i="4"/>
  <c r="M726" i="4" s="1"/>
  <c r="I726" i="4"/>
  <c r="L726" i="4" s="1"/>
  <c r="J728" i="4"/>
  <c r="M728" i="4" s="1"/>
  <c r="I728" i="4"/>
  <c r="L728" i="4" s="1"/>
  <c r="J744" i="4"/>
  <c r="M744" i="4" s="1"/>
  <c r="I744" i="4"/>
  <c r="L744" i="4" s="1"/>
  <c r="J720" i="4"/>
  <c r="M720" i="4" s="1"/>
  <c r="I720" i="4"/>
  <c r="L720" i="4" s="1"/>
  <c r="J746" i="4"/>
  <c r="M746" i="4" s="1"/>
  <c r="I746" i="4"/>
  <c r="L746" i="4" s="1"/>
  <c r="J745" i="4"/>
  <c r="M745" i="4" s="1"/>
  <c r="I745" i="4"/>
  <c r="L745" i="4" s="1"/>
  <c r="J764" i="4"/>
  <c r="M764" i="4" s="1"/>
  <c r="I764" i="4"/>
  <c r="L764" i="4" s="1"/>
  <c r="J756" i="4"/>
  <c r="M756" i="4" s="1"/>
  <c r="I756" i="4"/>
  <c r="L756" i="4" s="1"/>
  <c r="J748" i="4"/>
  <c r="M748" i="4" s="1"/>
  <c r="I748" i="4"/>
  <c r="L748" i="4" s="1"/>
  <c r="J735" i="4"/>
  <c r="M735" i="4" s="1"/>
  <c r="I735" i="4"/>
  <c r="L735" i="4" s="1"/>
  <c r="J734" i="4"/>
  <c r="M734" i="4" s="1"/>
  <c r="I734" i="4"/>
  <c r="L734" i="4" s="1"/>
  <c r="J763" i="4"/>
  <c r="M763" i="4" s="1"/>
  <c r="I763" i="4"/>
  <c r="L763" i="4" s="1"/>
  <c r="J738" i="4"/>
  <c r="M738" i="4" s="1"/>
  <c r="I738" i="4"/>
  <c r="L738" i="4" s="1"/>
  <c r="J767" i="4"/>
  <c r="M767" i="4" s="1"/>
  <c r="I767" i="4"/>
  <c r="L767" i="4" s="1"/>
  <c r="J741" i="4"/>
  <c r="M741" i="4" s="1"/>
  <c r="I741" i="4"/>
  <c r="L741" i="4" s="1"/>
  <c r="J729" i="4"/>
  <c r="M729" i="4" s="1"/>
  <c r="I729" i="4"/>
  <c r="L729" i="4" s="1"/>
  <c r="J750" i="4"/>
  <c r="M750" i="4" s="1"/>
  <c r="I750" i="4"/>
  <c r="L750" i="4" s="1"/>
  <c r="J753" i="4"/>
  <c r="M753" i="4" s="1"/>
  <c r="I753" i="4"/>
  <c r="L753" i="4" s="1"/>
  <c r="J736" i="4"/>
  <c r="M736" i="4" s="1"/>
  <c r="I736" i="4"/>
  <c r="L736" i="4" s="1"/>
  <c r="J755" i="4"/>
  <c r="M755" i="4" s="1"/>
  <c r="I755" i="4"/>
  <c r="L755" i="4" s="1"/>
  <c r="J732" i="4"/>
  <c r="M732" i="4" s="1"/>
  <c r="I732" i="4"/>
  <c r="L732" i="4" s="1"/>
  <c r="J742" i="4"/>
  <c r="M742" i="4" s="1"/>
  <c r="I742" i="4"/>
  <c r="L742" i="4" s="1"/>
  <c r="J752" i="4"/>
  <c r="M752" i="4" s="1"/>
  <c r="I752" i="4"/>
  <c r="L752" i="4" s="1"/>
  <c r="J762" i="4"/>
  <c r="M762" i="4" s="1"/>
  <c r="I762" i="4"/>
  <c r="L762" i="4" s="1"/>
  <c r="J766" i="4"/>
  <c r="M766" i="4" s="1"/>
  <c r="I766" i="4"/>
  <c r="L766" i="4" s="1"/>
  <c r="J721" i="4"/>
  <c r="M721" i="4" s="1"/>
  <c r="I721" i="4"/>
  <c r="L721" i="4" s="1"/>
  <c r="J719" i="4"/>
  <c r="M719" i="4" s="1"/>
  <c r="I719" i="4"/>
  <c r="L719" i="4" s="1"/>
  <c r="J761" i="4"/>
  <c r="M761" i="4" s="1"/>
  <c r="I761" i="4"/>
  <c r="L761" i="4" s="1"/>
  <c r="J754" i="4"/>
  <c r="M754" i="4" s="1"/>
  <c r="I754" i="4"/>
  <c r="L754" i="4" s="1"/>
  <c r="J696" i="4"/>
  <c r="M696" i="4" s="1"/>
  <c r="I696" i="4"/>
  <c r="L696" i="4" s="1"/>
  <c r="J693" i="4"/>
  <c r="M693" i="4" s="1"/>
  <c r="I693" i="4"/>
  <c r="L693" i="4" s="1"/>
  <c r="J704" i="4"/>
  <c r="M704" i="4" s="1"/>
  <c r="I704" i="4"/>
  <c r="L704" i="4" s="1"/>
  <c r="J677" i="4"/>
  <c r="M677" i="4" s="1"/>
  <c r="I677" i="4"/>
  <c r="L677" i="4" s="1"/>
  <c r="J690" i="4"/>
  <c r="M690" i="4" s="1"/>
  <c r="I690" i="4"/>
  <c r="L690" i="4" s="1"/>
  <c r="J683" i="4"/>
  <c r="M683" i="4" s="1"/>
  <c r="I683" i="4"/>
  <c r="L683" i="4" s="1"/>
  <c r="J715" i="4"/>
  <c r="M715" i="4" s="1"/>
  <c r="I715" i="4"/>
  <c r="L715" i="4" s="1"/>
  <c r="J714" i="4"/>
  <c r="M714" i="4" s="1"/>
  <c r="I714" i="4"/>
  <c r="L714" i="4" s="1"/>
  <c r="J712" i="4"/>
  <c r="M712" i="4" s="1"/>
  <c r="I712" i="4"/>
  <c r="L712" i="4" s="1"/>
  <c r="J687" i="4"/>
  <c r="M687" i="4" s="1"/>
  <c r="I687" i="4"/>
  <c r="L687" i="4" s="1"/>
  <c r="J680" i="4"/>
  <c r="M680" i="4" s="1"/>
  <c r="I680" i="4"/>
  <c r="L680" i="4" s="1"/>
  <c r="J672" i="4"/>
  <c r="M672" i="4" s="1"/>
  <c r="I672" i="4"/>
  <c r="L672" i="4" s="1"/>
  <c r="J705" i="4"/>
  <c r="M705" i="4" s="1"/>
  <c r="I705" i="4"/>
  <c r="L705" i="4" s="1"/>
  <c r="J716" i="4"/>
  <c r="M716" i="4" s="1"/>
  <c r="I716" i="4"/>
  <c r="L716" i="4" s="1"/>
  <c r="J713" i="4"/>
  <c r="M713" i="4" s="1"/>
  <c r="I713" i="4"/>
  <c r="L713" i="4" s="1"/>
  <c r="J686" i="4"/>
  <c r="M686" i="4" s="1"/>
  <c r="I686" i="4"/>
  <c r="L686" i="4" s="1"/>
  <c r="J717" i="4"/>
  <c r="M717" i="4" s="1"/>
  <c r="I717" i="4"/>
  <c r="L717" i="4" s="1"/>
  <c r="J707" i="4"/>
  <c r="M707" i="4" s="1"/>
  <c r="I707" i="4"/>
  <c r="L707" i="4" s="1"/>
  <c r="J691" i="4"/>
  <c r="M691" i="4" s="1"/>
  <c r="I691" i="4"/>
  <c r="L691" i="4" s="1"/>
  <c r="J669" i="4"/>
  <c r="M669" i="4" s="1"/>
  <c r="I669" i="4"/>
  <c r="L669" i="4" s="1"/>
  <c r="J679" i="4"/>
  <c r="M679" i="4" s="1"/>
  <c r="I679" i="4"/>
  <c r="L679" i="4" s="1"/>
  <c r="J700" i="4"/>
  <c r="M700" i="4" s="1"/>
  <c r="I700" i="4"/>
  <c r="L700" i="4" s="1"/>
  <c r="J703" i="4"/>
  <c r="M703" i="4" s="1"/>
  <c r="I703" i="4"/>
  <c r="L703" i="4" s="1"/>
  <c r="J675" i="4"/>
  <c r="M675" i="4" s="1"/>
  <c r="I675" i="4"/>
  <c r="L675" i="4" s="1"/>
  <c r="J689" i="4"/>
  <c r="M689" i="4" s="1"/>
  <c r="I689" i="4"/>
  <c r="L689" i="4" s="1"/>
  <c r="J681" i="4"/>
  <c r="M681" i="4" s="1"/>
  <c r="I681" i="4"/>
  <c r="L681" i="4" s="1"/>
  <c r="J706" i="4"/>
  <c r="M706" i="4" s="1"/>
  <c r="I706" i="4"/>
  <c r="L706" i="4" s="1"/>
  <c r="J695" i="4"/>
  <c r="M695" i="4" s="1"/>
  <c r="I695" i="4"/>
  <c r="L695" i="4" s="1"/>
  <c r="J688" i="4"/>
  <c r="M688" i="4" s="1"/>
  <c r="I688" i="4"/>
  <c r="L688" i="4" s="1"/>
  <c r="J698" i="4"/>
  <c r="M698" i="4" s="1"/>
  <c r="I698" i="4"/>
  <c r="L698" i="4" s="1"/>
  <c r="J701" i="4"/>
  <c r="M701" i="4" s="1"/>
  <c r="I701" i="4"/>
  <c r="L701" i="4" s="1"/>
  <c r="J692" i="4"/>
  <c r="M692" i="4" s="1"/>
  <c r="I692" i="4"/>
  <c r="L692" i="4" s="1"/>
  <c r="J702" i="4"/>
  <c r="M702" i="4" s="1"/>
  <c r="I702" i="4"/>
  <c r="L702" i="4" s="1"/>
  <c r="J673" i="4"/>
  <c r="M673" i="4" s="1"/>
  <c r="I673" i="4"/>
  <c r="L673" i="4" s="1"/>
  <c r="J684" i="4"/>
  <c r="M684" i="4" s="1"/>
  <c r="I684" i="4"/>
  <c r="L684" i="4" s="1"/>
  <c r="J711" i="4"/>
  <c r="M711" i="4" s="1"/>
  <c r="I711" i="4"/>
  <c r="L711" i="4" s="1"/>
  <c r="J699" i="4"/>
  <c r="M699" i="4" s="1"/>
  <c r="I699" i="4"/>
  <c r="L699" i="4" s="1"/>
  <c r="J671" i="4"/>
  <c r="M671" i="4" s="1"/>
  <c r="I671" i="4"/>
  <c r="L671" i="4" s="1"/>
  <c r="J682" i="4"/>
  <c r="M682" i="4" s="1"/>
  <c r="I682" i="4"/>
  <c r="L682" i="4" s="1"/>
  <c r="J710" i="4"/>
  <c r="M710" i="4" s="1"/>
  <c r="I710" i="4"/>
  <c r="L710" i="4" s="1"/>
  <c r="J709" i="4"/>
  <c r="M709" i="4" s="1"/>
  <c r="I709" i="4"/>
  <c r="L709" i="4" s="1"/>
  <c r="J668" i="4"/>
  <c r="M668" i="4" s="1"/>
  <c r="I668" i="4"/>
  <c r="L668" i="4" s="1"/>
  <c r="J708" i="4"/>
  <c r="M708" i="4" s="1"/>
  <c r="I708" i="4"/>
  <c r="L708" i="4" s="1"/>
  <c r="J685" i="4"/>
  <c r="M685" i="4" s="1"/>
  <c r="I685" i="4"/>
  <c r="L685" i="4" s="1"/>
  <c r="J676" i="4"/>
  <c r="M676" i="4" s="1"/>
  <c r="I676" i="4"/>
  <c r="L676" i="4" s="1"/>
  <c r="J697" i="4"/>
  <c r="M697" i="4" s="1"/>
  <c r="I697" i="4"/>
  <c r="L697" i="4" s="1"/>
  <c r="J670" i="4"/>
  <c r="M670" i="4" s="1"/>
  <c r="I670" i="4"/>
  <c r="L670" i="4" s="1"/>
  <c r="J694" i="4"/>
  <c r="M694" i="4" s="1"/>
  <c r="I694" i="4"/>
  <c r="L694" i="4" s="1"/>
  <c r="J678" i="4"/>
  <c r="M678" i="4" s="1"/>
  <c r="I678" i="4"/>
  <c r="L678" i="4" s="1"/>
  <c r="J674" i="4"/>
  <c r="M674" i="4" s="1"/>
  <c r="I674" i="4"/>
  <c r="L674" i="4" s="1"/>
  <c r="J657" i="4"/>
  <c r="M657" i="4" s="1"/>
  <c r="I657" i="4"/>
  <c r="L657" i="4" s="1"/>
  <c r="J627" i="4"/>
  <c r="M627" i="4" s="1"/>
  <c r="I627" i="4"/>
  <c r="L627" i="4" s="1"/>
  <c r="J648" i="4"/>
  <c r="M648" i="4" s="1"/>
  <c r="I648" i="4"/>
  <c r="L648" i="4" s="1"/>
  <c r="J666" i="4"/>
  <c r="M666" i="4" s="1"/>
  <c r="I666" i="4"/>
  <c r="L666" i="4" s="1"/>
  <c r="J633" i="4"/>
  <c r="M633" i="4" s="1"/>
  <c r="I633" i="4"/>
  <c r="L633" i="4" s="1"/>
  <c r="J634" i="4"/>
  <c r="M634" i="4" s="1"/>
  <c r="I634" i="4"/>
  <c r="L634" i="4" s="1"/>
  <c r="J641" i="4"/>
  <c r="M641" i="4" s="1"/>
  <c r="I641" i="4"/>
  <c r="L641" i="4" s="1"/>
  <c r="J662" i="4"/>
  <c r="M662" i="4" s="1"/>
  <c r="I662" i="4"/>
  <c r="L662" i="4" s="1"/>
  <c r="J630" i="4"/>
  <c r="M630" i="4" s="1"/>
  <c r="I630" i="4"/>
  <c r="L630" i="4" s="1"/>
  <c r="J635" i="4"/>
  <c r="M635" i="4" s="1"/>
  <c r="I635" i="4"/>
  <c r="L635" i="4" s="1"/>
  <c r="J646" i="4"/>
  <c r="M646" i="4" s="1"/>
  <c r="I646" i="4"/>
  <c r="L646" i="4" s="1"/>
  <c r="J660" i="4"/>
  <c r="M660" i="4" s="1"/>
  <c r="I660" i="4"/>
  <c r="L660" i="4" s="1"/>
  <c r="J658" i="4"/>
  <c r="M658" i="4" s="1"/>
  <c r="I658" i="4"/>
  <c r="L658" i="4" s="1"/>
  <c r="J637" i="4"/>
  <c r="M637" i="4" s="1"/>
  <c r="I637" i="4"/>
  <c r="L637" i="4" s="1"/>
  <c r="J661" i="4"/>
  <c r="M661" i="4" s="1"/>
  <c r="I661" i="4"/>
  <c r="L661" i="4" s="1"/>
  <c r="J649" i="4"/>
  <c r="M649" i="4" s="1"/>
  <c r="I649" i="4"/>
  <c r="L649" i="4" s="1"/>
  <c r="J623" i="4"/>
  <c r="M623" i="4" s="1"/>
  <c r="I623" i="4"/>
  <c r="L623" i="4" s="1"/>
  <c r="J656" i="4"/>
  <c r="M656" i="4" s="1"/>
  <c r="I656" i="4"/>
  <c r="L656" i="4" s="1"/>
  <c r="J652" i="4"/>
  <c r="M652" i="4" s="1"/>
  <c r="I652" i="4"/>
  <c r="L652" i="4" s="1"/>
  <c r="J632" i="4"/>
  <c r="M632" i="4" s="1"/>
  <c r="I632" i="4"/>
  <c r="L632" i="4" s="1"/>
  <c r="J639" i="4"/>
  <c r="M639" i="4" s="1"/>
  <c r="I639" i="4"/>
  <c r="L639" i="4" s="1"/>
  <c r="J653" i="4"/>
  <c r="M653" i="4" s="1"/>
  <c r="I653" i="4"/>
  <c r="L653" i="4" s="1"/>
  <c r="J654" i="4"/>
  <c r="M654" i="4" s="1"/>
  <c r="I654" i="4"/>
  <c r="L654" i="4" s="1"/>
  <c r="J647" i="4"/>
  <c r="M647" i="4" s="1"/>
  <c r="I647" i="4"/>
  <c r="L647" i="4" s="1"/>
  <c r="J642" i="4"/>
  <c r="M642" i="4" s="1"/>
  <c r="I642" i="4"/>
  <c r="L642" i="4" s="1"/>
  <c r="J663" i="4"/>
  <c r="M663" i="4" s="1"/>
  <c r="I663" i="4"/>
  <c r="L663" i="4" s="1"/>
  <c r="J655" i="4"/>
  <c r="M655" i="4" s="1"/>
  <c r="I655" i="4"/>
  <c r="L655" i="4" s="1"/>
  <c r="J628" i="4"/>
  <c r="M628" i="4" s="1"/>
  <c r="I628" i="4"/>
  <c r="L628" i="4" s="1"/>
  <c r="J638" i="4"/>
  <c r="M638" i="4" s="1"/>
  <c r="I638" i="4"/>
  <c r="L638" i="4" s="1"/>
  <c r="J651" i="4"/>
  <c r="M651" i="4" s="1"/>
  <c r="I651" i="4"/>
  <c r="L651" i="4" s="1"/>
  <c r="J644" i="4"/>
  <c r="M644" i="4" s="1"/>
  <c r="I644" i="4"/>
  <c r="L644" i="4" s="1"/>
  <c r="J645" i="4"/>
  <c r="M645" i="4" s="1"/>
  <c r="I645" i="4"/>
  <c r="L645" i="4" s="1"/>
  <c r="J640" i="4"/>
  <c r="M640" i="4" s="1"/>
  <c r="I640" i="4"/>
  <c r="L640" i="4" s="1"/>
  <c r="J629" i="4"/>
  <c r="M629" i="4" s="1"/>
  <c r="I629" i="4"/>
  <c r="L629" i="4" s="1"/>
  <c r="J667" i="4"/>
  <c r="M667" i="4" s="1"/>
  <c r="I667" i="4"/>
  <c r="L667" i="4" s="1"/>
  <c r="J636" i="4"/>
  <c r="M636" i="4" s="1"/>
  <c r="I636" i="4"/>
  <c r="L636" i="4" s="1"/>
  <c r="J622" i="4"/>
  <c r="M622" i="4" s="1"/>
  <c r="I622" i="4"/>
  <c r="L622" i="4" s="1"/>
  <c r="J650" i="4"/>
  <c r="M650" i="4" s="1"/>
  <c r="I650" i="4"/>
  <c r="L650" i="4" s="1"/>
  <c r="J665" i="4"/>
  <c r="M665" i="4" s="1"/>
  <c r="I665" i="4"/>
  <c r="L665" i="4" s="1"/>
  <c r="J631" i="4"/>
  <c r="M631" i="4" s="1"/>
  <c r="I631" i="4"/>
  <c r="L631" i="4" s="1"/>
  <c r="J664" i="4"/>
  <c r="M664" i="4" s="1"/>
  <c r="I664" i="4"/>
  <c r="L664" i="4" s="1"/>
  <c r="J626" i="4"/>
  <c r="M626" i="4" s="1"/>
  <c r="I626" i="4"/>
  <c r="L626" i="4" s="1"/>
  <c r="J625" i="4"/>
  <c r="M625" i="4" s="1"/>
  <c r="I625" i="4"/>
  <c r="L625" i="4" s="1"/>
  <c r="J624" i="4"/>
  <c r="M624" i="4" s="1"/>
  <c r="I624" i="4"/>
  <c r="L624" i="4" s="1"/>
  <c r="J659" i="4"/>
  <c r="M659" i="4" s="1"/>
  <c r="I659" i="4"/>
  <c r="L659" i="4" s="1"/>
  <c r="J643" i="4"/>
  <c r="M643" i="4" s="1"/>
  <c r="I643" i="4"/>
  <c r="L643" i="4" s="1"/>
  <c r="J617" i="4"/>
  <c r="M617" i="4" s="1"/>
  <c r="I617" i="4"/>
  <c r="L617" i="4" s="1"/>
  <c r="J602" i="4"/>
  <c r="M602" i="4" s="1"/>
  <c r="I602" i="4"/>
  <c r="L602" i="4" s="1"/>
  <c r="J597" i="4"/>
  <c r="M597" i="4" s="1"/>
  <c r="I597" i="4"/>
  <c r="L597" i="4" s="1"/>
  <c r="J605" i="4"/>
  <c r="M605" i="4" s="1"/>
  <c r="I605" i="4"/>
  <c r="L605" i="4" s="1"/>
  <c r="J598" i="4"/>
  <c r="M598" i="4" s="1"/>
  <c r="I598" i="4"/>
  <c r="L598" i="4" s="1"/>
  <c r="J599" i="4"/>
  <c r="M599" i="4" s="1"/>
  <c r="I599" i="4"/>
  <c r="L599" i="4" s="1"/>
  <c r="J612" i="4"/>
  <c r="M612" i="4" s="1"/>
  <c r="I612" i="4"/>
  <c r="L612" i="4" s="1"/>
  <c r="J603" i="4"/>
  <c r="M603" i="4" s="1"/>
  <c r="I603" i="4"/>
  <c r="L603" i="4" s="1"/>
  <c r="J606" i="4"/>
  <c r="M606" i="4" s="1"/>
  <c r="I606" i="4"/>
  <c r="L606" i="4" s="1"/>
  <c r="J604" i="4"/>
  <c r="M604" i="4" s="1"/>
  <c r="I604" i="4"/>
  <c r="L604" i="4" s="1"/>
  <c r="J600" i="4"/>
  <c r="M600" i="4" s="1"/>
  <c r="I600" i="4"/>
  <c r="L600" i="4" s="1"/>
  <c r="J611" i="4"/>
  <c r="M611" i="4" s="1"/>
  <c r="I611" i="4"/>
  <c r="L611" i="4" s="1"/>
  <c r="J618" i="4"/>
  <c r="M618" i="4" s="1"/>
  <c r="I618" i="4"/>
  <c r="L618" i="4" s="1"/>
  <c r="J588" i="4"/>
  <c r="M588" i="4" s="1"/>
  <c r="I588" i="4"/>
  <c r="L588" i="4" s="1"/>
  <c r="J614" i="4"/>
  <c r="M614" i="4" s="1"/>
  <c r="I614" i="4"/>
  <c r="L614" i="4" s="1"/>
  <c r="J589" i="4"/>
  <c r="M589" i="4" s="1"/>
  <c r="I589" i="4"/>
  <c r="L589" i="4" s="1"/>
  <c r="J587" i="4"/>
  <c r="M587" i="4" s="1"/>
  <c r="I587" i="4"/>
  <c r="L587" i="4" s="1"/>
  <c r="J616" i="4"/>
  <c r="M616" i="4" s="1"/>
  <c r="I616" i="4"/>
  <c r="L616" i="4" s="1"/>
  <c r="J615" i="4"/>
  <c r="M615" i="4" s="1"/>
  <c r="I615" i="4"/>
  <c r="L615" i="4" s="1"/>
  <c r="J592" i="4"/>
  <c r="M592" i="4" s="1"/>
  <c r="I592" i="4"/>
  <c r="L592" i="4" s="1"/>
  <c r="J621" i="4"/>
  <c r="M621" i="4" s="1"/>
  <c r="I621" i="4"/>
  <c r="L621" i="4" s="1"/>
  <c r="J613" i="4"/>
  <c r="M613" i="4" s="1"/>
  <c r="I613" i="4"/>
  <c r="L613" i="4" s="1"/>
  <c r="J608" i="4"/>
  <c r="M608" i="4" s="1"/>
  <c r="I608" i="4"/>
  <c r="L608" i="4" s="1"/>
  <c r="J595" i="4"/>
  <c r="M595" i="4" s="1"/>
  <c r="I595" i="4"/>
  <c r="L595" i="4" s="1"/>
  <c r="J607" i="4"/>
  <c r="M607" i="4" s="1"/>
  <c r="I607" i="4"/>
  <c r="L607" i="4" s="1"/>
  <c r="J609" i="4"/>
  <c r="M609" i="4" s="1"/>
  <c r="I609" i="4"/>
  <c r="L609" i="4" s="1"/>
  <c r="J593" i="4"/>
  <c r="M593" i="4" s="1"/>
  <c r="I593" i="4"/>
  <c r="L593" i="4" s="1"/>
  <c r="J619" i="4"/>
  <c r="M619" i="4" s="1"/>
  <c r="I619" i="4"/>
  <c r="L619" i="4" s="1"/>
  <c r="J601" i="4"/>
  <c r="M601" i="4" s="1"/>
  <c r="I601" i="4"/>
  <c r="L601" i="4" s="1"/>
  <c r="J590" i="4"/>
  <c r="M590" i="4" s="1"/>
  <c r="I590" i="4"/>
  <c r="L590" i="4" s="1"/>
  <c r="J591" i="4"/>
  <c r="M591" i="4" s="1"/>
  <c r="I591" i="4"/>
  <c r="L591" i="4" s="1"/>
  <c r="J620" i="4"/>
  <c r="M620" i="4" s="1"/>
  <c r="I620" i="4"/>
  <c r="L620" i="4" s="1"/>
  <c r="J610" i="4"/>
  <c r="M610" i="4" s="1"/>
  <c r="I610" i="4"/>
  <c r="L610" i="4" s="1"/>
  <c r="J596" i="4"/>
  <c r="M596" i="4" s="1"/>
  <c r="I596" i="4"/>
  <c r="L596" i="4" s="1"/>
  <c r="J594" i="4"/>
  <c r="M594" i="4" s="1"/>
  <c r="I594" i="4"/>
  <c r="L594" i="4" s="1"/>
  <c r="J571" i="4"/>
  <c r="M571" i="4" s="1"/>
  <c r="I571" i="4"/>
  <c r="L571" i="4" s="1"/>
  <c r="J568" i="4"/>
  <c r="M568" i="4" s="1"/>
  <c r="I568" i="4"/>
  <c r="L568" i="4" s="1"/>
  <c r="J563" i="4"/>
  <c r="M563" i="4" s="1"/>
  <c r="I563" i="4"/>
  <c r="L563" i="4" s="1"/>
  <c r="J572" i="4"/>
  <c r="M572" i="4" s="1"/>
  <c r="I572" i="4"/>
  <c r="L572" i="4" s="1"/>
  <c r="J576" i="4"/>
  <c r="M576" i="4" s="1"/>
  <c r="I576" i="4"/>
  <c r="L576" i="4" s="1"/>
  <c r="J586" i="4"/>
  <c r="M586" i="4" s="1"/>
  <c r="I586" i="4"/>
  <c r="L586" i="4" s="1"/>
  <c r="J579" i="4"/>
  <c r="M579" i="4" s="1"/>
  <c r="I579" i="4"/>
  <c r="L579" i="4" s="1"/>
  <c r="J567" i="4"/>
  <c r="M567" i="4" s="1"/>
  <c r="I567" i="4"/>
  <c r="L567" i="4" s="1"/>
  <c r="J569" i="4"/>
  <c r="M569" i="4" s="1"/>
  <c r="I569" i="4"/>
  <c r="L569" i="4" s="1"/>
  <c r="J578" i="4"/>
  <c r="M578" i="4" s="1"/>
  <c r="I578" i="4"/>
  <c r="L578" i="4" s="1"/>
  <c r="J562" i="4"/>
  <c r="M562" i="4" s="1"/>
  <c r="I562" i="4"/>
  <c r="L562" i="4" s="1"/>
  <c r="J585" i="4"/>
  <c r="M585" i="4" s="1"/>
  <c r="I585" i="4"/>
  <c r="L585" i="4" s="1"/>
  <c r="J564" i="4"/>
  <c r="M564" i="4" s="1"/>
  <c r="I564" i="4"/>
  <c r="L564" i="4" s="1"/>
  <c r="J583" i="4"/>
  <c r="M583" i="4" s="1"/>
  <c r="I583" i="4"/>
  <c r="L583" i="4" s="1"/>
  <c r="J582" i="4"/>
  <c r="M582" i="4" s="1"/>
  <c r="I582" i="4"/>
  <c r="L582" i="4" s="1"/>
  <c r="J573" i="4"/>
  <c r="M573" i="4" s="1"/>
  <c r="I573" i="4"/>
  <c r="L573" i="4" s="1"/>
  <c r="J575" i="4"/>
  <c r="M575" i="4" s="1"/>
  <c r="I575" i="4"/>
  <c r="L575" i="4" s="1"/>
  <c r="J584" i="4"/>
  <c r="M584" i="4" s="1"/>
  <c r="I584" i="4"/>
  <c r="L584" i="4" s="1"/>
  <c r="J555" i="4"/>
  <c r="M555" i="4" s="1"/>
  <c r="I555" i="4"/>
  <c r="L555" i="4" s="1"/>
  <c r="J580" i="4"/>
  <c r="M580" i="4" s="1"/>
  <c r="I580" i="4"/>
  <c r="L580" i="4" s="1"/>
  <c r="J561" i="4"/>
  <c r="M561" i="4" s="1"/>
  <c r="I561" i="4"/>
  <c r="L561" i="4" s="1"/>
  <c r="J559" i="4"/>
  <c r="M559" i="4" s="1"/>
  <c r="I559" i="4"/>
  <c r="L559" i="4" s="1"/>
  <c r="J574" i="4"/>
  <c r="M574" i="4" s="1"/>
  <c r="I574" i="4"/>
  <c r="L574" i="4" s="1"/>
  <c r="J557" i="4"/>
  <c r="M557" i="4" s="1"/>
  <c r="I557" i="4"/>
  <c r="L557" i="4" s="1"/>
  <c r="J565" i="4"/>
  <c r="M565" i="4" s="1"/>
  <c r="I565" i="4"/>
  <c r="L565" i="4" s="1"/>
  <c r="J558" i="4"/>
  <c r="M558" i="4" s="1"/>
  <c r="I558" i="4"/>
  <c r="L558" i="4" s="1"/>
  <c r="J577" i="4"/>
  <c r="M577" i="4" s="1"/>
  <c r="I577" i="4"/>
  <c r="L577" i="4" s="1"/>
  <c r="J581" i="4"/>
  <c r="M581" i="4" s="1"/>
  <c r="I581" i="4"/>
  <c r="L581" i="4" s="1"/>
  <c r="J560" i="4"/>
  <c r="M560" i="4" s="1"/>
  <c r="I560" i="4"/>
  <c r="L560" i="4" s="1"/>
  <c r="J556" i="4"/>
  <c r="M556" i="4" s="1"/>
  <c r="I556" i="4"/>
  <c r="L556" i="4" s="1"/>
  <c r="J570" i="4"/>
  <c r="M570" i="4" s="1"/>
  <c r="I570" i="4"/>
  <c r="L570" i="4" s="1"/>
  <c r="J566" i="4"/>
  <c r="M566" i="4" s="1"/>
  <c r="I566" i="4"/>
  <c r="L566" i="4" s="1"/>
  <c r="J551" i="4"/>
  <c r="M551" i="4" s="1"/>
  <c r="I551" i="4"/>
  <c r="L551" i="4" s="1"/>
  <c r="J516" i="4"/>
  <c r="M516" i="4" s="1"/>
  <c r="I516" i="4"/>
  <c r="L516" i="4" s="1"/>
  <c r="J535" i="4"/>
  <c r="M535" i="4" s="1"/>
  <c r="I535" i="4"/>
  <c r="L535" i="4" s="1"/>
  <c r="J519" i="4"/>
  <c r="M519" i="4" s="1"/>
  <c r="I519" i="4"/>
  <c r="L519" i="4" s="1"/>
  <c r="J521" i="4"/>
  <c r="M521" i="4" s="1"/>
  <c r="I521" i="4"/>
  <c r="L521" i="4" s="1"/>
  <c r="J522" i="4"/>
  <c r="M522" i="4" s="1"/>
  <c r="I522" i="4"/>
  <c r="L522" i="4" s="1"/>
  <c r="J520" i="4"/>
  <c r="M520" i="4" s="1"/>
  <c r="I520" i="4"/>
  <c r="L520" i="4" s="1"/>
  <c r="J540" i="4"/>
  <c r="M540" i="4" s="1"/>
  <c r="I540" i="4"/>
  <c r="L540" i="4" s="1"/>
  <c r="J553" i="4"/>
  <c r="M553" i="4" s="1"/>
  <c r="I553" i="4"/>
  <c r="L553" i="4" s="1"/>
  <c r="J538" i="4"/>
  <c r="M538" i="4" s="1"/>
  <c r="I538" i="4"/>
  <c r="L538" i="4" s="1"/>
  <c r="J527" i="4"/>
  <c r="M527" i="4" s="1"/>
  <c r="I527" i="4"/>
  <c r="L527" i="4" s="1"/>
  <c r="J543" i="4"/>
  <c r="M543" i="4" s="1"/>
  <c r="I543" i="4"/>
  <c r="L543" i="4" s="1"/>
  <c r="J532" i="4"/>
  <c r="M532" i="4" s="1"/>
  <c r="I532" i="4"/>
  <c r="L532" i="4" s="1"/>
  <c r="J523" i="4"/>
  <c r="M523" i="4" s="1"/>
  <c r="I523" i="4"/>
  <c r="L523" i="4" s="1"/>
  <c r="J544" i="4"/>
  <c r="M544" i="4" s="1"/>
  <c r="I544" i="4"/>
  <c r="L544" i="4" s="1"/>
  <c r="J554" i="4"/>
  <c r="M554" i="4" s="1"/>
  <c r="I554" i="4"/>
  <c r="L554" i="4" s="1"/>
  <c r="J514" i="4"/>
  <c r="M514" i="4" s="1"/>
  <c r="I514" i="4"/>
  <c r="L514" i="4" s="1"/>
  <c r="J525" i="4"/>
  <c r="M525" i="4" s="1"/>
  <c r="I525" i="4"/>
  <c r="L525" i="4" s="1"/>
  <c r="J541" i="4"/>
  <c r="M541" i="4" s="1"/>
  <c r="I541" i="4"/>
  <c r="L541" i="4" s="1"/>
  <c r="J515" i="4"/>
  <c r="M515" i="4" s="1"/>
  <c r="I515" i="4"/>
  <c r="L515" i="4" s="1"/>
  <c r="J537" i="4"/>
  <c r="M537" i="4" s="1"/>
  <c r="I537" i="4"/>
  <c r="L537" i="4" s="1"/>
  <c r="J552" i="4"/>
  <c r="M552" i="4" s="1"/>
  <c r="I552" i="4"/>
  <c r="L552" i="4" s="1"/>
  <c r="J524" i="4"/>
  <c r="M524" i="4" s="1"/>
  <c r="I524" i="4"/>
  <c r="L524" i="4" s="1"/>
  <c r="J529" i="4"/>
  <c r="M529" i="4" s="1"/>
  <c r="I529" i="4"/>
  <c r="L529" i="4" s="1"/>
  <c r="J547" i="4"/>
  <c r="M547" i="4" s="1"/>
  <c r="I547" i="4"/>
  <c r="L547" i="4" s="1"/>
  <c r="J542" i="4"/>
  <c r="M542" i="4" s="1"/>
  <c r="I542" i="4"/>
  <c r="L542" i="4" s="1"/>
  <c r="J517" i="4"/>
  <c r="M517" i="4" s="1"/>
  <c r="I517" i="4"/>
  <c r="L517" i="4" s="1"/>
  <c r="J548" i="4"/>
  <c r="M548" i="4" s="1"/>
  <c r="I548" i="4"/>
  <c r="L548" i="4" s="1"/>
  <c r="J530" i="4"/>
  <c r="M530" i="4" s="1"/>
  <c r="I530" i="4"/>
  <c r="L530" i="4" s="1"/>
  <c r="J518" i="4"/>
  <c r="M518" i="4" s="1"/>
  <c r="I518" i="4"/>
  <c r="L518" i="4" s="1"/>
  <c r="J531" i="4"/>
  <c r="M531" i="4" s="1"/>
  <c r="I531" i="4"/>
  <c r="L531" i="4" s="1"/>
  <c r="J536" i="4"/>
  <c r="M536" i="4" s="1"/>
  <c r="I536" i="4"/>
  <c r="L536" i="4" s="1"/>
  <c r="J534" i="4"/>
  <c r="M534" i="4" s="1"/>
  <c r="I534" i="4"/>
  <c r="L534" i="4" s="1"/>
  <c r="J526" i="4"/>
  <c r="M526" i="4" s="1"/>
  <c r="I526" i="4"/>
  <c r="L526" i="4" s="1"/>
  <c r="J545" i="4"/>
  <c r="M545" i="4" s="1"/>
  <c r="I545" i="4"/>
  <c r="L545" i="4" s="1"/>
  <c r="J511" i="4"/>
  <c r="M511" i="4" s="1"/>
  <c r="I511" i="4"/>
  <c r="L511" i="4" s="1"/>
  <c r="J512" i="4"/>
  <c r="M512" i="4" s="1"/>
  <c r="I512" i="4"/>
  <c r="L512" i="4" s="1"/>
  <c r="J549" i="4"/>
  <c r="M549" i="4" s="1"/>
  <c r="I549" i="4"/>
  <c r="L549" i="4" s="1"/>
  <c r="J533" i="4"/>
  <c r="M533" i="4" s="1"/>
  <c r="I533" i="4"/>
  <c r="L533" i="4" s="1"/>
  <c r="J546" i="4"/>
  <c r="M546" i="4" s="1"/>
  <c r="I546" i="4"/>
  <c r="L546" i="4" s="1"/>
  <c r="J528" i="4"/>
  <c r="M528" i="4" s="1"/>
  <c r="I528" i="4"/>
  <c r="L528" i="4" s="1"/>
  <c r="J513" i="4"/>
  <c r="M513" i="4" s="1"/>
  <c r="I513" i="4"/>
  <c r="L513" i="4" s="1"/>
  <c r="J550" i="4"/>
  <c r="M550" i="4" s="1"/>
  <c r="I550" i="4"/>
  <c r="L550" i="4" s="1"/>
  <c r="J539" i="4"/>
  <c r="M539" i="4" s="1"/>
  <c r="I539" i="4"/>
  <c r="L539" i="4" s="1"/>
  <c r="J487" i="4"/>
  <c r="M487" i="4" s="1"/>
  <c r="I487" i="4"/>
  <c r="L487" i="4" s="1"/>
  <c r="J489" i="4"/>
  <c r="M489" i="4" s="1"/>
  <c r="I489" i="4"/>
  <c r="L489" i="4" s="1"/>
  <c r="J492" i="4"/>
  <c r="M492" i="4" s="1"/>
  <c r="I492" i="4"/>
  <c r="L492" i="4" s="1"/>
  <c r="J477" i="4"/>
  <c r="M477" i="4" s="1"/>
  <c r="I477" i="4"/>
  <c r="L477" i="4" s="1"/>
  <c r="J460" i="4"/>
  <c r="M460" i="4" s="1"/>
  <c r="I460" i="4"/>
  <c r="L460" i="4" s="1"/>
  <c r="J463" i="4"/>
  <c r="M463" i="4" s="1"/>
  <c r="I463" i="4"/>
  <c r="L463" i="4" s="1"/>
  <c r="J459" i="4"/>
  <c r="M459" i="4" s="1"/>
  <c r="I459" i="4"/>
  <c r="L459" i="4" s="1"/>
  <c r="J461" i="4"/>
  <c r="M461" i="4" s="1"/>
  <c r="I461" i="4"/>
  <c r="L461" i="4" s="1"/>
  <c r="J470" i="4"/>
  <c r="M470" i="4" s="1"/>
  <c r="I470" i="4"/>
  <c r="L470" i="4" s="1"/>
  <c r="J464" i="4"/>
  <c r="M464" i="4" s="1"/>
  <c r="I464" i="4"/>
  <c r="L464" i="4" s="1"/>
  <c r="J467" i="4"/>
  <c r="M467" i="4" s="1"/>
  <c r="I467" i="4"/>
  <c r="L467" i="4" s="1"/>
  <c r="J471" i="4"/>
  <c r="M471" i="4" s="1"/>
  <c r="I471" i="4"/>
  <c r="L471" i="4" s="1"/>
  <c r="J466" i="4"/>
  <c r="M466" i="4" s="1"/>
  <c r="I466" i="4"/>
  <c r="L466" i="4" s="1"/>
  <c r="J494" i="4"/>
  <c r="M494" i="4" s="1"/>
  <c r="I494" i="4"/>
  <c r="L494" i="4" s="1"/>
  <c r="J474" i="4"/>
  <c r="M474" i="4" s="1"/>
  <c r="I474" i="4"/>
  <c r="L474" i="4" s="1"/>
  <c r="J486" i="4"/>
  <c r="M486" i="4" s="1"/>
  <c r="I486" i="4"/>
  <c r="L486" i="4" s="1"/>
  <c r="J484" i="4"/>
  <c r="M484" i="4" s="1"/>
  <c r="I484" i="4"/>
  <c r="L484" i="4" s="1"/>
  <c r="J498" i="4"/>
  <c r="M498" i="4" s="1"/>
  <c r="I498" i="4"/>
  <c r="L498" i="4" s="1"/>
  <c r="J480" i="4"/>
  <c r="M480" i="4" s="1"/>
  <c r="I480" i="4"/>
  <c r="L480" i="4" s="1"/>
  <c r="J497" i="4"/>
  <c r="M497" i="4" s="1"/>
  <c r="I497" i="4"/>
  <c r="L497" i="4" s="1"/>
  <c r="J499" i="4"/>
  <c r="M499" i="4" s="1"/>
  <c r="I499" i="4"/>
  <c r="L499" i="4" s="1"/>
  <c r="J495" i="4"/>
  <c r="M495" i="4" s="1"/>
  <c r="I495" i="4"/>
  <c r="L495" i="4" s="1"/>
  <c r="J465" i="4"/>
  <c r="M465" i="4" s="1"/>
  <c r="I465" i="4"/>
  <c r="L465" i="4" s="1"/>
  <c r="J493" i="4"/>
  <c r="M493" i="4" s="1"/>
  <c r="I493" i="4"/>
  <c r="L493" i="4" s="1"/>
  <c r="J472" i="4"/>
  <c r="M472" i="4" s="1"/>
  <c r="I472" i="4"/>
  <c r="L472" i="4" s="1"/>
  <c r="J481" i="4"/>
  <c r="M481" i="4" s="1"/>
  <c r="I481" i="4"/>
  <c r="L481" i="4" s="1"/>
  <c r="J482" i="4"/>
  <c r="M482" i="4" s="1"/>
  <c r="I482" i="4"/>
  <c r="L482" i="4" s="1"/>
  <c r="J485" i="4"/>
  <c r="M485" i="4" s="1"/>
  <c r="I485" i="4"/>
  <c r="L485" i="4" s="1"/>
  <c r="J479" i="4"/>
  <c r="M479" i="4" s="1"/>
  <c r="I479" i="4"/>
  <c r="L479" i="4" s="1"/>
  <c r="J488" i="4"/>
  <c r="M488" i="4" s="1"/>
  <c r="I488" i="4"/>
  <c r="L488" i="4" s="1"/>
  <c r="J505" i="4"/>
  <c r="M505" i="4" s="1"/>
  <c r="I505" i="4"/>
  <c r="L505" i="4" s="1"/>
  <c r="J491" i="4"/>
  <c r="M491" i="4" s="1"/>
  <c r="I491" i="4"/>
  <c r="L491" i="4" s="1"/>
  <c r="J502" i="4"/>
  <c r="M502" i="4" s="1"/>
  <c r="I502" i="4"/>
  <c r="L502" i="4" s="1"/>
  <c r="J506" i="4"/>
  <c r="M506" i="4" s="1"/>
  <c r="I506" i="4"/>
  <c r="L506" i="4" s="1"/>
  <c r="J476" i="4"/>
  <c r="M476" i="4" s="1"/>
  <c r="I476" i="4"/>
  <c r="L476" i="4" s="1"/>
  <c r="J504" i="4"/>
  <c r="M504" i="4" s="1"/>
  <c r="I504" i="4"/>
  <c r="L504" i="4" s="1"/>
  <c r="J500" i="4"/>
  <c r="M500" i="4" s="1"/>
  <c r="I500" i="4"/>
  <c r="L500" i="4" s="1"/>
  <c r="J508" i="4"/>
  <c r="M508" i="4" s="1"/>
  <c r="I508" i="4"/>
  <c r="L508" i="4" s="1"/>
  <c r="J507" i="4"/>
  <c r="M507" i="4" s="1"/>
  <c r="I507" i="4"/>
  <c r="L507" i="4" s="1"/>
  <c r="J457" i="4"/>
  <c r="M457" i="4" s="1"/>
  <c r="I457" i="4"/>
  <c r="L457" i="4" s="1"/>
  <c r="J496" i="4"/>
  <c r="M496" i="4" s="1"/>
  <c r="I496" i="4"/>
  <c r="L496" i="4" s="1"/>
  <c r="J509" i="4"/>
  <c r="M509" i="4" s="1"/>
  <c r="I509" i="4"/>
  <c r="L509" i="4" s="1"/>
  <c r="J468" i="4"/>
  <c r="M468" i="4" s="1"/>
  <c r="I468" i="4"/>
  <c r="L468" i="4" s="1"/>
  <c r="J490" i="4"/>
  <c r="M490" i="4" s="1"/>
  <c r="I490" i="4"/>
  <c r="L490" i="4" s="1"/>
  <c r="J501" i="4"/>
  <c r="M501" i="4" s="1"/>
  <c r="I501" i="4"/>
  <c r="L501" i="4" s="1"/>
  <c r="J469" i="4"/>
  <c r="M469" i="4" s="1"/>
  <c r="I469" i="4"/>
  <c r="L469" i="4" s="1"/>
  <c r="J458" i="4"/>
  <c r="M458" i="4" s="1"/>
  <c r="I458" i="4"/>
  <c r="L458" i="4" s="1"/>
  <c r="J475" i="4"/>
  <c r="M475" i="4" s="1"/>
  <c r="I475" i="4"/>
  <c r="L475" i="4" s="1"/>
  <c r="J473" i="4"/>
  <c r="M473" i="4" s="1"/>
  <c r="I473" i="4"/>
  <c r="L473" i="4" s="1"/>
  <c r="J510" i="4"/>
  <c r="M510" i="4" s="1"/>
  <c r="I510" i="4"/>
  <c r="L510" i="4" s="1"/>
  <c r="J478" i="4"/>
  <c r="M478" i="4" s="1"/>
  <c r="I478" i="4"/>
  <c r="L478" i="4" s="1"/>
  <c r="J503" i="4"/>
  <c r="M503" i="4" s="1"/>
  <c r="I503" i="4"/>
  <c r="L503" i="4" s="1"/>
  <c r="J462" i="4"/>
  <c r="M462" i="4" s="1"/>
  <c r="I462" i="4"/>
  <c r="L462" i="4" s="1"/>
  <c r="J483" i="4"/>
  <c r="M483" i="4" s="1"/>
  <c r="I483" i="4"/>
  <c r="L483" i="4" s="1"/>
  <c r="J425" i="4"/>
  <c r="M425" i="4" s="1"/>
  <c r="I425" i="4"/>
  <c r="L425" i="4" s="1"/>
  <c r="J441" i="4"/>
  <c r="M441" i="4" s="1"/>
  <c r="I441" i="4"/>
  <c r="L441" i="4" s="1"/>
  <c r="J451" i="4"/>
  <c r="M451" i="4" s="1"/>
  <c r="I451" i="4"/>
  <c r="L451" i="4" s="1"/>
  <c r="J375" i="4"/>
  <c r="M375" i="4" s="1"/>
  <c r="I375" i="4"/>
  <c r="L375" i="4" s="1"/>
  <c r="J421" i="4"/>
  <c r="M421" i="4" s="1"/>
  <c r="I421" i="4"/>
  <c r="L421" i="4" s="1"/>
  <c r="J416" i="4"/>
  <c r="M416" i="4" s="1"/>
  <c r="I416" i="4"/>
  <c r="L416" i="4" s="1"/>
  <c r="J372" i="4"/>
  <c r="M372" i="4" s="1"/>
  <c r="I372" i="4"/>
  <c r="L372" i="4" s="1"/>
  <c r="J374" i="4"/>
  <c r="M374" i="4" s="1"/>
  <c r="I374" i="4"/>
  <c r="L374" i="4" s="1"/>
  <c r="J373" i="4"/>
  <c r="M373" i="4" s="1"/>
  <c r="I373" i="4"/>
  <c r="L373" i="4" s="1"/>
  <c r="J443" i="4"/>
  <c r="M443" i="4" s="1"/>
  <c r="I443" i="4"/>
  <c r="L443" i="4" s="1"/>
  <c r="J442" i="4"/>
  <c r="M442" i="4" s="1"/>
  <c r="I442" i="4"/>
  <c r="L442" i="4" s="1"/>
  <c r="J427" i="4"/>
  <c r="M427" i="4" s="1"/>
  <c r="I427" i="4"/>
  <c r="L427" i="4" s="1"/>
  <c r="J365" i="4"/>
  <c r="M365" i="4" s="1"/>
  <c r="I365" i="4"/>
  <c r="L365" i="4" s="1"/>
  <c r="J367" i="4"/>
  <c r="M367" i="4" s="1"/>
  <c r="I367" i="4"/>
  <c r="L367" i="4" s="1"/>
  <c r="J396" i="4"/>
  <c r="M396" i="4" s="1"/>
  <c r="I396" i="4"/>
  <c r="L396" i="4" s="1"/>
  <c r="J364" i="4"/>
  <c r="M364" i="4" s="1"/>
  <c r="I364" i="4"/>
  <c r="L364" i="4" s="1"/>
  <c r="J415" i="4"/>
  <c r="M415" i="4" s="1"/>
  <c r="I415" i="4"/>
  <c r="L415" i="4" s="1"/>
  <c r="J369" i="4"/>
  <c r="M369" i="4" s="1"/>
  <c r="I369" i="4"/>
  <c r="L369" i="4" s="1"/>
  <c r="J387" i="4"/>
  <c r="M387" i="4" s="1"/>
  <c r="I387" i="4"/>
  <c r="L387" i="4" s="1"/>
  <c r="J411" i="4"/>
  <c r="M411" i="4" s="1"/>
  <c r="I411" i="4"/>
  <c r="L411" i="4" s="1"/>
  <c r="J426" i="4"/>
  <c r="M426" i="4" s="1"/>
  <c r="I426" i="4"/>
  <c r="L426" i="4" s="1"/>
  <c r="J391" i="4"/>
  <c r="M391" i="4" s="1"/>
  <c r="I391" i="4"/>
  <c r="L391" i="4" s="1"/>
  <c r="J371" i="4"/>
  <c r="M371" i="4" s="1"/>
  <c r="I371" i="4"/>
  <c r="L371" i="4" s="1"/>
  <c r="J435" i="4"/>
  <c r="M435" i="4" s="1"/>
  <c r="I435" i="4"/>
  <c r="L435" i="4" s="1"/>
  <c r="J399" i="4"/>
  <c r="M399" i="4" s="1"/>
  <c r="I399" i="4"/>
  <c r="L399" i="4" s="1"/>
  <c r="J400" i="4"/>
  <c r="M400" i="4" s="1"/>
  <c r="I400" i="4"/>
  <c r="L400" i="4" s="1"/>
  <c r="J376" i="4"/>
  <c r="M376" i="4" s="1"/>
  <c r="I376" i="4"/>
  <c r="L376" i="4" s="1"/>
  <c r="J395" i="4"/>
  <c r="M395" i="4" s="1"/>
  <c r="I395" i="4"/>
  <c r="L395" i="4" s="1"/>
  <c r="J444" i="4"/>
  <c r="M444" i="4" s="1"/>
  <c r="I444" i="4"/>
  <c r="L444" i="4" s="1"/>
  <c r="J389" i="4"/>
  <c r="M389" i="4" s="1"/>
  <c r="I389" i="4"/>
  <c r="L389" i="4" s="1"/>
  <c r="J390" i="4"/>
  <c r="M390" i="4" s="1"/>
  <c r="I390" i="4"/>
  <c r="L390" i="4" s="1"/>
  <c r="J377" i="4"/>
  <c r="M377" i="4" s="1"/>
  <c r="I377" i="4"/>
  <c r="L377" i="4" s="1"/>
  <c r="J403" i="4"/>
  <c r="M403" i="4" s="1"/>
  <c r="I403" i="4"/>
  <c r="L403" i="4" s="1"/>
  <c r="J398" i="4"/>
  <c r="M398" i="4" s="1"/>
  <c r="I398" i="4"/>
  <c r="L398" i="4" s="1"/>
  <c r="J368" i="4"/>
  <c r="M368" i="4" s="1"/>
  <c r="I368" i="4"/>
  <c r="L368" i="4" s="1"/>
  <c r="J408" i="4"/>
  <c r="M408" i="4" s="1"/>
  <c r="I408" i="4"/>
  <c r="L408" i="4" s="1"/>
  <c r="J402" i="4"/>
  <c r="M402" i="4" s="1"/>
  <c r="I402" i="4"/>
  <c r="L402" i="4" s="1"/>
  <c r="J393" i="4"/>
  <c r="M393" i="4" s="1"/>
  <c r="I393" i="4"/>
  <c r="L393" i="4" s="1"/>
  <c r="J388" i="4"/>
  <c r="M388" i="4" s="1"/>
  <c r="I388" i="4"/>
  <c r="L388" i="4" s="1"/>
  <c r="J414" i="4"/>
  <c r="M414" i="4" s="1"/>
  <c r="I414" i="4"/>
  <c r="L414" i="4" s="1"/>
  <c r="J412" i="4"/>
  <c r="M412" i="4" s="1"/>
  <c r="I412" i="4"/>
  <c r="L412" i="4" s="1"/>
  <c r="J428" i="4"/>
  <c r="M428" i="4" s="1"/>
  <c r="I428" i="4"/>
  <c r="L428" i="4" s="1"/>
  <c r="J439" i="4"/>
  <c r="M439" i="4" s="1"/>
  <c r="I439" i="4"/>
  <c r="L439" i="4" s="1"/>
  <c r="J429" i="4"/>
  <c r="M429" i="4" s="1"/>
  <c r="I429" i="4"/>
  <c r="L429" i="4" s="1"/>
  <c r="J366" i="4"/>
  <c r="M366" i="4" s="1"/>
  <c r="I366" i="4"/>
  <c r="L366" i="4" s="1"/>
  <c r="J447" i="4"/>
  <c r="M447" i="4" s="1"/>
  <c r="I447" i="4"/>
  <c r="L447" i="4" s="1"/>
  <c r="J394" i="4"/>
  <c r="M394" i="4" s="1"/>
  <c r="I394" i="4"/>
  <c r="L394" i="4" s="1"/>
  <c r="J420" i="4"/>
  <c r="M420" i="4" s="1"/>
  <c r="I420" i="4"/>
  <c r="L420" i="4" s="1"/>
  <c r="J452" i="4"/>
  <c r="M452" i="4" s="1"/>
  <c r="I452" i="4"/>
  <c r="L452" i="4" s="1"/>
  <c r="J434" i="4"/>
  <c r="M434" i="4" s="1"/>
  <c r="I434" i="4"/>
  <c r="L434" i="4" s="1"/>
  <c r="J433" i="4"/>
  <c r="M433" i="4" s="1"/>
  <c r="I433" i="4"/>
  <c r="L433" i="4" s="1"/>
  <c r="J423" i="4"/>
  <c r="M423" i="4" s="1"/>
  <c r="I423" i="4"/>
  <c r="L423" i="4" s="1"/>
  <c r="J436" i="4"/>
  <c r="M436" i="4" s="1"/>
  <c r="I436" i="4"/>
  <c r="L436" i="4" s="1"/>
  <c r="J363" i="4"/>
  <c r="M363" i="4" s="1"/>
  <c r="I363" i="4"/>
  <c r="L363" i="4" s="1"/>
  <c r="J381" i="4"/>
  <c r="M381" i="4" s="1"/>
  <c r="I381" i="4"/>
  <c r="L381" i="4" s="1"/>
  <c r="J379" i="4"/>
  <c r="M379" i="4" s="1"/>
  <c r="I379" i="4"/>
  <c r="L379" i="4" s="1"/>
  <c r="J392" i="4"/>
  <c r="M392" i="4" s="1"/>
  <c r="I392" i="4"/>
  <c r="L392" i="4" s="1"/>
  <c r="J422" i="4"/>
  <c r="M422" i="4" s="1"/>
  <c r="I422" i="4"/>
  <c r="L422" i="4" s="1"/>
  <c r="J370" i="4"/>
  <c r="M370" i="4" s="1"/>
  <c r="I370" i="4"/>
  <c r="L370" i="4" s="1"/>
  <c r="J446" i="4"/>
  <c r="M446" i="4" s="1"/>
  <c r="I446" i="4"/>
  <c r="L446" i="4" s="1"/>
  <c r="J407" i="4"/>
  <c r="M407" i="4" s="1"/>
  <c r="I407" i="4"/>
  <c r="L407" i="4" s="1"/>
  <c r="J409" i="4"/>
  <c r="M409" i="4" s="1"/>
  <c r="I409" i="4"/>
  <c r="L409" i="4" s="1"/>
  <c r="J450" i="4"/>
  <c r="M450" i="4" s="1"/>
  <c r="I450" i="4"/>
  <c r="L450" i="4" s="1"/>
  <c r="J431" i="4"/>
  <c r="M431" i="4" s="1"/>
  <c r="I431" i="4"/>
  <c r="L431" i="4" s="1"/>
  <c r="J430" i="4"/>
  <c r="M430" i="4" s="1"/>
  <c r="I430" i="4"/>
  <c r="L430" i="4" s="1"/>
  <c r="J440" i="4"/>
  <c r="M440" i="4" s="1"/>
  <c r="I440" i="4"/>
  <c r="L440" i="4" s="1"/>
  <c r="J424" i="4"/>
  <c r="M424" i="4" s="1"/>
  <c r="I424" i="4"/>
  <c r="L424" i="4" s="1"/>
  <c r="J445" i="4"/>
  <c r="M445" i="4" s="1"/>
  <c r="I445" i="4"/>
  <c r="L445" i="4" s="1"/>
  <c r="J378" i="4"/>
  <c r="M378" i="4" s="1"/>
  <c r="I378" i="4"/>
  <c r="L378" i="4" s="1"/>
  <c r="J382" i="4"/>
  <c r="M382" i="4" s="1"/>
  <c r="I382" i="4"/>
  <c r="L382" i="4" s="1"/>
  <c r="J406" i="4"/>
  <c r="M406" i="4" s="1"/>
  <c r="I406" i="4"/>
  <c r="L406" i="4" s="1"/>
  <c r="J448" i="4"/>
  <c r="M448" i="4" s="1"/>
  <c r="I448" i="4"/>
  <c r="L448" i="4" s="1"/>
  <c r="J449" i="4"/>
  <c r="M449" i="4" s="1"/>
  <c r="I449" i="4"/>
  <c r="L449" i="4" s="1"/>
  <c r="J384" i="4"/>
  <c r="M384" i="4" s="1"/>
  <c r="I384" i="4"/>
  <c r="L384" i="4" s="1"/>
  <c r="J401" i="4"/>
  <c r="M401" i="4" s="1"/>
  <c r="I401" i="4"/>
  <c r="L401" i="4" s="1"/>
  <c r="J410" i="4"/>
  <c r="M410" i="4" s="1"/>
  <c r="I410" i="4"/>
  <c r="L410" i="4" s="1"/>
  <c r="J404" i="4"/>
  <c r="M404" i="4" s="1"/>
  <c r="I404" i="4"/>
  <c r="L404" i="4" s="1"/>
  <c r="J385" i="4"/>
  <c r="M385" i="4" s="1"/>
  <c r="I385" i="4"/>
  <c r="L385" i="4" s="1"/>
  <c r="J432" i="4"/>
  <c r="M432" i="4" s="1"/>
  <c r="I432" i="4"/>
  <c r="L432" i="4" s="1"/>
  <c r="J405" i="4"/>
  <c r="M405" i="4" s="1"/>
  <c r="I405" i="4"/>
  <c r="L405" i="4" s="1"/>
  <c r="J438" i="4"/>
  <c r="M438" i="4" s="1"/>
  <c r="I438" i="4"/>
  <c r="L438" i="4" s="1"/>
  <c r="J413" i="4"/>
  <c r="M413" i="4" s="1"/>
  <c r="I413" i="4"/>
  <c r="L413" i="4" s="1"/>
  <c r="J380" i="4"/>
  <c r="M380" i="4" s="1"/>
  <c r="I380" i="4"/>
  <c r="L380" i="4" s="1"/>
  <c r="J386" i="4"/>
  <c r="M386" i="4" s="1"/>
  <c r="I386" i="4"/>
  <c r="L386" i="4" s="1"/>
  <c r="J419" i="4"/>
  <c r="M419" i="4" s="1"/>
  <c r="I419" i="4"/>
  <c r="L419" i="4" s="1"/>
  <c r="J418" i="4"/>
  <c r="M418" i="4" s="1"/>
  <c r="I418" i="4"/>
  <c r="L418" i="4" s="1"/>
  <c r="J417" i="4"/>
  <c r="M417" i="4" s="1"/>
  <c r="I417" i="4"/>
  <c r="L417" i="4" s="1"/>
  <c r="J437" i="4"/>
  <c r="M437" i="4" s="1"/>
  <c r="I437" i="4"/>
  <c r="L437" i="4" s="1"/>
  <c r="J453" i="4"/>
  <c r="M453" i="4" s="1"/>
  <c r="I453" i="4"/>
  <c r="L453" i="4" s="1"/>
  <c r="J397" i="4"/>
  <c r="M397" i="4" s="1"/>
  <c r="I397" i="4"/>
  <c r="L397" i="4" s="1"/>
  <c r="J383" i="4"/>
  <c r="M383" i="4" s="1"/>
  <c r="I383" i="4"/>
  <c r="L383" i="4" s="1"/>
  <c r="J316" i="4"/>
  <c r="M316" i="4" s="1"/>
  <c r="I316" i="4"/>
  <c r="L316" i="4" s="1"/>
  <c r="J332" i="4"/>
  <c r="M332" i="4" s="1"/>
  <c r="I332" i="4"/>
  <c r="L332" i="4" s="1"/>
  <c r="J333" i="4"/>
  <c r="M333" i="4" s="1"/>
  <c r="I333" i="4"/>
  <c r="L333" i="4" s="1"/>
  <c r="J323" i="4"/>
  <c r="M323" i="4" s="1"/>
  <c r="I323" i="4"/>
  <c r="L323" i="4" s="1"/>
  <c r="J325" i="4"/>
  <c r="M325" i="4" s="1"/>
  <c r="I325" i="4"/>
  <c r="L325" i="4" s="1"/>
  <c r="J337" i="4"/>
  <c r="M337" i="4" s="1"/>
  <c r="I337" i="4"/>
  <c r="L337" i="4" s="1"/>
  <c r="J324" i="4"/>
  <c r="M324" i="4" s="1"/>
  <c r="I324" i="4"/>
  <c r="L324" i="4" s="1"/>
  <c r="J348" i="4"/>
  <c r="M348" i="4" s="1"/>
  <c r="I348" i="4"/>
  <c r="L348" i="4" s="1"/>
  <c r="J356" i="4"/>
  <c r="M356" i="4" s="1"/>
  <c r="I356" i="4"/>
  <c r="L356" i="4" s="1"/>
  <c r="J329" i="4"/>
  <c r="M329" i="4" s="1"/>
  <c r="I329" i="4"/>
  <c r="L329" i="4" s="1"/>
  <c r="J346" i="4"/>
  <c r="M346" i="4" s="1"/>
  <c r="I346" i="4"/>
  <c r="L346" i="4" s="1"/>
  <c r="J319" i="4"/>
  <c r="M319" i="4" s="1"/>
  <c r="I319" i="4"/>
  <c r="L319" i="4" s="1"/>
  <c r="J322" i="4"/>
  <c r="M322" i="4" s="1"/>
  <c r="I322" i="4"/>
  <c r="L322" i="4" s="1"/>
  <c r="J352" i="4"/>
  <c r="M352" i="4" s="1"/>
  <c r="I352" i="4"/>
  <c r="L352" i="4" s="1"/>
  <c r="J353" i="4"/>
  <c r="M353" i="4" s="1"/>
  <c r="I353" i="4"/>
  <c r="L353" i="4" s="1"/>
  <c r="J344" i="4"/>
  <c r="M344" i="4" s="1"/>
  <c r="I344" i="4"/>
  <c r="L344" i="4" s="1"/>
  <c r="J357" i="4"/>
  <c r="M357" i="4" s="1"/>
  <c r="I357" i="4"/>
  <c r="L357" i="4" s="1"/>
  <c r="J315" i="4"/>
  <c r="M315" i="4" s="1"/>
  <c r="I315" i="4"/>
  <c r="L315" i="4" s="1"/>
  <c r="J349" i="4"/>
  <c r="M349" i="4" s="1"/>
  <c r="I349" i="4"/>
  <c r="L349" i="4" s="1"/>
  <c r="J312" i="4"/>
  <c r="M312" i="4" s="1"/>
  <c r="I312" i="4"/>
  <c r="L312" i="4" s="1"/>
  <c r="J336" i="4"/>
  <c r="M336" i="4" s="1"/>
  <c r="I336" i="4"/>
  <c r="L336" i="4" s="1"/>
  <c r="J313" i="4"/>
  <c r="M313" i="4" s="1"/>
  <c r="I313" i="4"/>
  <c r="L313" i="4" s="1"/>
  <c r="J340" i="4"/>
  <c r="M340" i="4" s="1"/>
  <c r="I340" i="4"/>
  <c r="L340" i="4" s="1"/>
  <c r="J361" i="4"/>
  <c r="M361" i="4" s="1"/>
  <c r="I361" i="4"/>
  <c r="L361" i="4" s="1"/>
  <c r="J314" i="4"/>
  <c r="M314" i="4" s="1"/>
  <c r="I314" i="4"/>
  <c r="L314" i="4" s="1"/>
  <c r="J317" i="4"/>
  <c r="M317" i="4" s="1"/>
  <c r="I317" i="4"/>
  <c r="L317" i="4" s="1"/>
  <c r="J342" i="4"/>
  <c r="M342" i="4" s="1"/>
  <c r="I342" i="4"/>
  <c r="L342" i="4" s="1"/>
  <c r="J345" i="4"/>
  <c r="M345" i="4" s="1"/>
  <c r="I345" i="4"/>
  <c r="L345" i="4" s="1"/>
  <c r="J343" i="4"/>
  <c r="M343" i="4" s="1"/>
  <c r="I343" i="4"/>
  <c r="L343" i="4" s="1"/>
  <c r="J328" i="4"/>
  <c r="M328" i="4" s="1"/>
  <c r="I328" i="4"/>
  <c r="L328" i="4" s="1"/>
  <c r="J330" i="4"/>
  <c r="M330" i="4" s="1"/>
  <c r="I330" i="4"/>
  <c r="L330" i="4" s="1"/>
  <c r="J327" i="4"/>
  <c r="M327" i="4" s="1"/>
  <c r="I327" i="4"/>
  <c r="L327" i="4" s="1"/>
  <c r="J360" i="4"/>
  <c r="M360" i="4" s="1"/>
  <c r="I360" i="4"/>
  <c r="L360" i="4" s="1"/>
  <c r="J326" i="4"/>
  <c r="M326" i="4" s="1"/>
  <c r="I326" i="4"/>
  <c r="L326" i="4" s="1"/>
  <c r="J335" i="4"/>
  <c r="M335" i="4" s="1"/>
  <c r="I335" i="4"/>
  <c r="L335" i="4" s="1"/>
  <c r="J311" i="4"/>
  <c r="M311" i="4" s="1"/>
  <c r="I311" i="4"/>
  <c r="L311" i="4" s="1"/>
  <c r="J362" i="4"/>
  <c r="M362" i="4" s="1"/>
  <c r="I362" i="4"/>
  <c r="L362" i="4" s="1"/>
  <c r="J359" i="4"/>
  <c r="M359" i="4" s="1"/>
  <c r="I359" i="4"/>
  <c r="L359" i="4" s="1"/>
  <c r="J354" i="4"/>
  <c r="M354" i="4" s="1"/>
  <c r="I354" i="4"/>
  <c r="L354" i="4" s="1"/>
  <c r="J318" i="4"/>
  <c r="M318" i="4" s="1"/>
  <c r="I318" i="4"/>
  <c r="L318" i="4" s="1"/>
  <c r="J358" i="4"/>
  <c r="M358" i="4" s="1"/>
  <c r="I358" i="4"/>
  <c r="L358" i="4" s="1"/>
  <c r="J351" i="4"/>
  <c r="M351" i="4" s="1"/>
  <c r="I351" i="4"/>
  <c r="L351" i="4" s="1"/>
  <c r="J350" i="4"/>
  <c r="M350" i="4" s="1"/>
  <c r="I350" i="4"/>
  <c r="L350" i="4" s="1"/>
  <c r="J334" i="4"/>
  <c r="M334" i="4" s="1"/>
  <c r="I334" i="4"/>
  <c r="L334" i="4" s="1"/>
  <c r="J355" i="4"/>
  <c r="M355" i="4" s="1"/>
  <c r="I355" i="4"/>
  <c r="L355" i="4" s="1"/>
  <c r="J321" i="4"/>
  <c r="M321" i="4" s="1"/>
  <c r="I321" i="4"/>
  <c r="L321" i="4" s="1"/>
  <c r="J320" i="4"/>
  <c r="M320" i="4" s="1"/>
  <c r="I320" i="4"/>
  <c r="L320" i="4" s="1"/>
  <c r="J347" i="4"/>
  <c r="M347" i="4" s="1"/>
  <c r="I347" i="4"/>
  <c r="L347" i="4" s="1"/>
  <c r="J339" i="4"/>
  <c r="M339" i="4" s="1"/>
  <c r="I339" i="4"/>
  <c r="L339" i="4" s="1"/>
  <c r="J338" i="4"/>
  <c r="M338" i="4" s="1"/>
  <c r="I338" i="4"/>
  <c r="L338" i="4" s="1"/>
  <c r="J341" i="4"/>
  <c r="M341" i="4" s="1"/>
  <c r="I341" i="4"/>
  <c r="L341" i="4" s="1"/>
  <c r="J331" i="4"/>
  <c r="M331" i="4" s="1"/>
  <c r="I331" i="4"/>
  <c r="L331" i="4" s="1"/>
  <c r="J296" i="4"/>
  <c r="M296" i="4" s="1"/>
  <c r="I296" i="4"/>
  <c r="L296" i="4" s="1"/>
  <c r="J306" i="4"/>
  <c r="M306" i="4" s="1"/>
  <c r="I306" i="4"/>
  <c r="L306" i="4" s="1"/>
  <c r="J303" i="4"/>
  <c r="M303" i="4" s="1"/>
  <c r="I303" i="4"/>
  <c r="L303" i="4" s="1"/>
  <c r="J288" i="4"/>
  <c r="M288" i="4" s="1"/>
  <c r="I288" i="4"/>
  <c r="L288" i="4" s="1"/>
  <c r="J305" i="4"/>
  <c r="M305" i="4" s="1"/>
  <c r="I305" i="4"/>
  <c r="L305" i="4" s="1"/>
  <c r="J299" i="4"/>
  <c r="M299" i="4" s="1"/>
  <c r="I299" i="4"/>
  <c r="L299" i="4" s="1"/>
  <c r="J297" i="4"/>
  <c r="M297" i="4" s="1"/>
  <c r="I297" i="4"/>
  <c r="L297" i="4" s="1"/>
  <c r="J271" i="4"/>
  <c r="M271" i="4" s="1"/>
  <c r="I271" i="4"/>
  <c r="L271" i="4" s="1"/>
  <c r="J308" i="4"/>
  <c r="M308" i="4" s="1"/>
  <c r="I308" i="4"/>
  <c r="L308" i="4" s="1"/>
  <c r="J309" i="4"/>
  <c r="M309" i="4" s="1"/>
  <c r="I309" i="4"/>
  <c r="L309" i="4" s="1"/>
  <c r="J301" i="4"/>
  <c r="M301" i="4" s="1"/>
  <c r="I301" i="4"/>
  <c r="L301" i="4" s="1"/>
  <c r="J294" i="4"/>
  <c r="M294" i="4" s="1"/>
  <c r="I294" i="4"/>
  <c r="L294" i="4" s="1"/>
  <c r="J279" i="4"/>
  <c r="M279" i="4" s="1"/>
  <c r="I279" i="4"/>
  <c r="L279" i="4" s="1"/>
  <c r="J290" i="4"/>
  <c r="M290" i="4" s="1"/>
  <c r="I290" i="4"/>
  <c r="L290" i="4" s="1"/>
  <c r="J310" i="4"/>
  <c r="M310" i="4" s="1"/>
  <c r="I310" i="4"/>
  <c r="L310" i="4" s="1"/>
  <c r="J272" i="4"/>
  <c r="M272" i="4" s="1"/>
  <c r="I272" i="4"/>
  <c r="L272" i="4" s="1"/>
  <c r="J291" i="4"/>
  <c r="M291" i="4" s="1"/>
  <c r="I291" i="4"/>
  <c r="L291" i="4" s="1"/>
  <c r="J283" i="4"/>
  <c r="M283" i="4" s="1"/>
  <c r="I283" i="4"/>
  <c r="L283" i="4" s="1"/>
  <c r="J307" i="4"/>
  <c r="M307" i="4" s="1"/>
  <c r="I307" i="4"/>
  <c r="L307" i="4" s="1"/>
  <c r="J282" i="4"/>
  <c r="M282" i="4" s="1"/>
  <c r="I282" i="4"/>
  <c r="L282" i="4" s="1"/>
  <c r="J280" i="4"/>
  <c r="M280" i="4" s="1"/>
  <c r="I280" i="4"/>
  <c r="L280" i="4" s="1"/>
  <c r="J300" i="4"/>
  <c r="M300" i="4" s="1"/>
  <c r="I300" i="4"/>
  <c r="L300" i="4" s="1"/>
  <c r="J281" i="4"/>
  <c r="M281" i="4" s="1"/>
  <c r="I281" i="4"/>
  <c r="L281" i="4" s="1"/>
  <c r="J298" i="4"/>
  <c r="M298" i="4" s="1"/>
  <c r="I298" i="4"/>
  <c r="L298" i="4" s="1"/>
  <c r="J274" i="4"/>
  <c r="M274" i="4" s="1"/>
  <c r="I274" i="4"/>
  <c r="L274" i="4" s="1"/>
  <c r="J284" i="4"/>
  <c r="M284" i="4" s="1"/>
  <c r="I284" i="4"/>
  <c r="L284" i="4" s="1"/>
  <c r="J277" i="4"/>
  <c r="M277" i="4" s="1"/>
  <c r="I277" i="4"/>
  <c r="L277" i="4" s="1"/>
  <c r="J289" i="4"/>
  <c r="M289" i="4" s="1"/>
  <c r="I289" i="4"/>
  <c r="L289" i="4" s="1"/>
  <c r="J278" i="4"/>
  <c r="M278" i="4" s="1"/>
  <c r="I278" i="4"/>
  <c r="L278" i="4" s="1"/>
  <c r="J269" i="4"/>
  <c r="M269" i="4" s="1"/>
  <c r="I269" i="4"/>
  <c r="L269" i="4" s="1"/>
  <c r="J276" i="4"/>
  <c r="M276" i="4" s="1"/>
  <c r="I276" i="4"/>
  <c r="L276" i="4" s="1"/>
  <c r="J270" i="4"/>
  <c r="M270" i="4" s="1"/>
  <c r="I270" i="4"/>
  <c r="L270" i="4" s="1"/>
  <c r="J267" i="4"/>
  <c r="M267" i="4" s="1"/>
  <c r="I267" i="4"/>
  <c r="L267" i="4" s="1"/>
  <c r="J287" i="4"/>
  <c r="M287" i="4" s="1"/>
  <c r="I287" i="4"/>
  <c r="L287" i="4" s="1"/>
  <c r="J292" i="4"/>
  <c r="M292" i="4" s="1"/>
  <c r="I292" i="4"/>
  <c r="L292" i="4" s="1"/>
  <c r="J268" i="4"/>
  <c r="M268" i="4" s="1"/>
  <c r="I268" i="4"/>
  <c r="L268" i="4" s="1"/>
  <c r="J293" i="4"/>
  <c r="M293" i="4" s="1"/>
  <c r="I293" i="4"/>
  <c r="L293" i="4" s="1"/>
  <c r="J295" i="4"/>
  <c r="M295" i="4" s="1"/>
  <c r="I295" i="4"/>
  <c r="L295" i="4" s="1"/>
  <c r="J275" i="4"/>
  <c r="M275" i="4" s="1"/>
  <c r="I275" i="4"/>
  <c r="L275" i="4" s="1"/>
  <c r="J304" i="4"/>
  <c r="M304" i="4" s="1"/>
  <c r="I304" i="4"/>
  <c r="L304" i="4" s="1"/>
  <c r="J273" i="4"/>
  <c r="M273" i="4" s="1"/>
  <c r="I273" i="4"/>
  <c r="L273" i="4" s="1"/>
  <c r="J285" i="4"/>
  <c r="M285" i="4" s="1"/>
  <c r="I285" i="4"/>
  <c r="L285" i="4" s="1"/>
  <c r="J286" i="4"/>
  <c r="M286" i="4" s="1"/>
  <c r="I286" i="4"/>
  <c r="L286" i="4" s="1"/>
  <c r="J302" i="4"/>
  <c r="M302" i="4" s="1"/>
  <c r="I302" i="4"/>
  <c r="L302" i="4" s="1"/>
  <c r="J258" i="4"/>
  <c r="M258" i="4" s="1"/>
  <c r="I258" i="4"/>
  <c r="L258" i="4" s="1"/>
  <c r="J236" i="4"/>
  <c r="M236" i="4" s="1"/>
  <c r="I236" i="4"/>
  <c r="L236" i="4" s="1"/>
  <c r="J262" i="4"/>
  <c r="M262" i="4" s="1"/>
  <c r="I262" i="4"/>
  <c r="L262" i="4" s="1"/>
  <c r="J237" i="4"/>
  <c r="M237" i="4" s="1"/>
  <c r="I237" i="4"/>
  <c r="L237" i="4" s="1"/>
  <c r="J235" i="4"/>
  <c r="M235" i="4" s="1"/>
  <c r="I235" i="4"/>
  <c r="L235" i="4" s="1"/>
  <c r="J250" i="4"/>
  <c r="M250" i="4" s="1"/>
  <c r="I250" i="4"/>
  <c r="L250" i="4" s="1"/>
  <c r="J243" i="4"/>
  <c r="M243" i="4" s="1"/>
  <c r="I243" i="4"/>
  <c r="L243" i="4" s="1"/>
  <c r="J239" i="4"/>
  <c r="M239" i="4" s="1"/>
  <c r="I239" i="4"/>
  <c r="L239" i="4" s="1"/>
  <c r="J240" i="4"/>
  <c r="M240" i="4" s="1"/>
  <c r="I240" i="4"/>
  <c r="L240" i="4" s="1"/>
  <c r="J245" i="4"/>
  <c r="M245" i="4" s="1"/>
  <c r="I245" i="4"/>
  <c r="L245" i="4" s="1"/>
  <c r="J244" i="4"/>
  <c r="M244" i="4" s="1"/>
  <c r="I244" i="4"/>
  <c r="L244" i="4" s="1"/>
  <c r="J247" i="4"/>
  <c r="M247" i="4" s="1"/>
  <c r="I247" i="4"/>
  <c r="L247" i="4" s="1"/>
  <c r="J254" i="4"/>
  <c r="M254" i="4" s="1"/>
  <c r="I254" i="4"/>
  <c r="L254" i="4" s="1"/>
  <c r="J266" i="4"/>
  <c r="M266" i="4" s="1"/>
  <c r="I266" i="4"/>
  <c r="L266" i="4" s="1"/>
  <c r="J233" i="4"/>
  <c r="M233" i="4" s="1"/>
  <c r="I233" i="4"/>
  <c r="L233" i="4" s="1"/>
  <c r="J251" i="4"/>
  <c r="M251" i="4" s="1"/>
  <c r="I251" i="4"/>
  <c r="L251" i="4" s="1"/>
  <c r="J249" i="4"/>
  <c r="M249" i="4" s="1"/>
  <c r="I249" i="4"/>
  <c r="L249" i="4" s="1"/>
  <c r="J263" i="4"/>
  <c r="M263" i="4" s="1"/>
  <c r="I263" i="4"/>
  <c r="L263" i="4" s="1"/>
  <c r="J248" i="4"/>
  <c r="M248" i="4" s="1"/>
  <c r="I248" i="4"/>
  <c r="L248" i="4" s="1"/>
  <c r="J241" i="4"/>
  <c r="M241" i="4" s="1"/>
  <c r="I241" i="4"/>
  <c r="L241" i="4" s="1"/>
  <c r="J261" i="4"/>
  <c r="M261" i="4" s="1"/>
  <c r="I261" i="4"/>
  <c r="L261" i="4" s="1"/>
  <c r="J264" i="4"/>
  <c r="M264" i="4" s="1"/>
  <c r="I264" i="4"/>
  <c r="L264" i="4" s="1"/>
  <c r="J255" i="4"/>
  <c r="M255" i="4" s="1"/>
  <c r="I255" i="4"/>
  <c r="L255" i="4" s="1"/>
  <c r="J256" i="4"/>
  <c r="M256" i="4" s="1"/>
  <c r="I256" i="4"/>
  <c r="L256" i="4" s="1"/>
  <c r="J242" i="4"/>
  <c r="M242" i="4" s="1"/>
  <c r="I242" i="4"/>
  <c r="L242" i="4" s="1"/>
  <c r="J246" i="4"/>
  <c r="M246" i="4" s="1"/>
  <c r="I246" i="4"/>
  <c r="L246" i="4" s="1"/>
  <c r="J257" i="4"/>
  <c r="M257" i="4" s="1"/>
  <c r="I257" i="4"/>
  <c r="L257" i="4" s="1"/>
  <c r="J234" i="4"/>
  <c r="M234" i="4" s="1"/>
  <c r="I234" i="4"/>
  <c r="L234" i="4" s="1"/>
  <c r="J260" i="4"/>
  <c r="M260" i="4" s="1"/>
  <c r="I260" i="4"/>
  <c r="L260" i="4" s="1"/>
  <c r="J252" i="4"/>
  <c r="M252" i="4" s="1"/>
  <c r="I252" i="4"/>
  <c r="L252" i="4" s="1"/>
  <c r="J259" i="4"/>
  <c r="M259" i="4" s="1"/>
  <c r="I259" i="4"/>
  <c r="L259" i="4" s="1"/>
  <c r="J253" i="4"/>
  <c r="M253" i="4" s="1"/>
  <c r="I253" i="4"/>
  <c r="L253" i="4" s="1"/>
  <c r="J231" i="4"/>
  <c r="M231" i="4" s="1"/>
  <c r="I231" i="4"/>
  <c r="L231" i="4" s="1"/>
  <c r="J232" i="4"/>
  <c r="M232" i="4" s="1"/>
  <c r="I232" i="4"/>
  <c r="L232" i="4" s="1"/>
  <c r="J238" i="4"/>
  <c r="M238" i="4" s="1"/>
  <c r="I238" i="4"/>
  <c r="L238" i="4" s="1"/>
  <c r="J265" i="4"/>
  <c r="M265" i="4" s="1"/>
  <c r="I265" i="4"/>
  <c r="L265" i="4" s="1"/>
  <c r="J208" i="4"/>
  <c r="M208" i="4" s="1"/>
  <c r="I208" i="4"/>
  <c r="L208" i="4" s="1"/>
  <c r="J207" i="4"/>
  <c r="M207" i="4" s="1"/>
  <c r="I207" i="4"/>
  <c r="L207" i="4" s="1"/>
  <c r="J202" i="4"/>
  <c r="M202" i="4" s="1"/>
  <c r="I202" i="4"/>
  <c r="L202" i="4" s="1"/>
  <c r="J216" i="4"/>
  <c r="M216" i="4" s="1"/>
  <c r="I216" i="4"/>
  <c r="L216" i="4" s="1"/>
  <c r="J224" i="4"/>
  <c r="M224" i="4" s="1"/>
  <c r="I224" i="4"/>
  <c r="L224" i="4" s="1"/>
  <c r="J212" i="4"/>
  <c r="M212" i="4" s="1"/>
  <c r="I212" i="4"/>
  <c r="L212" i="4" s="1"/>
  <c r="J209" i="4"/>
  <c r="M209" i="4" s="1"/>
  <c r="I209" i="4"/>
  <c r="L209" i="4" s="1"/>
  <c r="J205" i="4"/>
  <c r="M205" i="4" s="1"/>
  <c r="I205" i="4"/>
  <c r="L205" i="4" s="1"/>
  <c r="J203" i="4"/>
  <c r="M203" i="4" s="1"/>
  <c r="I203" i="4"/>
  <c r="L203" i="4" s="1"/>
  <c r="J230" i="4"/>
  <c r="M230" i="4" s="1"/>
  <c r="I230" i="4"/>
  <c r="L230" i="4" s="1"/>
  <c r="J217" i="4"/>
  <c r="M217" i="4" s="1"/>
  <c r="I217" i="4"/>
  <c r="L217" i="4" s="1"/>
  <c r="J225" i="4"/>
  <c r="M225" i="4" s="1"/>
  <c r="I225" i="4"/>
  <c r="L225" i="4" s="1"/>
  <c r="J223" i="4"/>
  <c r="M223" i="4" s="1"/>
  <c r="I223" i="4"/>
  <c r="L223" i="4" s="1"/>
  <c r="J228" i="4"/>
  <c r="M228" i="4" s="1"/>
  <c r="I228" i="4"/>
  <c r="L228" i="4" s="1"/>
  <c r="J226" i="4"/>
  <c r="M226" i="4" s="1"/>
  <c r="I226" i="4"/>
  <c r="L226" i="4" s="1"/>
  <c r="J215" i="4"/>
  <c r="M215" i="4" s="1"/>
  <c r="I215" i="4"/>
  <c r="L215" i="4" s="1"/>
  <c r="J204" i="4"/>
  <c r="M204" i="4" s="1"/>
  <c r="I204" i="4"/>
  <c r="L204" i="4" s="1"/>
  <c r="J227" i="4"/>
  <c r="M227" i="4" s="1"/>
  <c r="I227" i="4"/>
  <c r="L227" i="4" s="1"/>
  <c r="J222" i="4"/>
  <c r="M222" i="4" s="1"/>
  <c r="I222" i="4"/>
  <c r="L222" i="4" s="1"/>
  <c r="J220" i="4"/>
  <c r="M220" i="4" s="1"/>
  <c r="I220" i="4"/>
  <c r="L220" i="4" s="1"/>
  <c r="J210" i="4"/>
  <c r="M210" i="4" s="1"/>
  <c r="I210" i="4"/>
  <c r="L210" i="4" s="1"/>
  <c r="J229" i="4"/>
  <c r="M229" i="4" s="1"/>
  <c r="I229" i="4"/>
  <c r="L229" i="4" s="1"/>
  <c r="J213" i="4"/>
  <c r="M213" i="4" s="1"/>
  <c r="I213" i="4"/>
  <c r="L213" i="4" s="1"/>
  <c r="J219" i="4"/>
  <c r="M219" i="4" s="1"/>
  <c r="I219" i="4"/>
  <c r="L219" i="4" s="1"/>
  <c r="J221" i="4"/>
  <c r="M221" i="4" s="1"/>
  <c r="I221" i="4"/>
  <c r="L221" i="4" s="1"/>
  <c r="J218" i="4"/>
  <c r="M218" i="4" s="1"/>
  <c r="I218" i="4"/>
  <c r="L218" i="4" s="1"/>
  <c r="J214" i="4"/>
  <c r="M214" i="4" s="1"/>
  <c r="I214" i="4"/>
  <c r="L214" i="4" s="1"/>
  <c r="J206" i="4"/>
  <c r="M206" i="4" s="1"/>
  <c r="I206" i="4"/>
  <c r="L206" i="4" s="1"/>
  <c r="J211" i="4"/>
  <c r="M211" i="4" s="1"/>
  <c r="I211" i="4"/>
  <c r="L211" i="4" s="1"/>
  <c r="J180" i="4"/>
  <c r="M180" i="4" s="1"/>
  <c r="I180" i="4"/>
  <c r="L180" i="4" s="1"/>
  <c r="J184" i="4"/>
  <c r="M184" i="4" s="1"/>
  <c r="I184" i="4"/>
  <c r="L184" i="4" s="1"/>
  <c r="J201" i="4"/>
  <c r="M201" i="4" s="1"/>
  <c r="I201" i="4"/>
  <c r="L201" i="4" s="1"/>
  <c r="J179" i="4"/>
  <c r="M179" i="4" s="1"/>
  <c r="I179" i="4"/>
  <c r="L179" i="4" s="1"/>
  <c r="J192" i="4"/>
  <c r="M192" i="4" s="1"/>
  <c r="I192" i="4"/>
  <c r="L192" i="4" s="1"/>
  <c r="J181" i="4"/>
  <c r="M181" i="4" s="1"/>
  <c r="I181" i="4"/>
  <c r="L181" i="4" s="1"/>
  <c r="J199" i="4"/>
  <c r="M199" i="4" s="1"/>
  <c r="I199" i="4"/>
  <c r="L199" i="4" s="1"/>
  <c r="J185" i="4"/>
  <c r="M185" i="4" s="1"/>
  <c r="I185" i="4"/>
  <c r="L185" i="4" s="1"/>
  <c r="J198" i="4"/>
  <c r="M198" i="4" s="1"/>
  <c r="I198" i="4"/>
  <c r="L198" i="4" s="1"/>
  <c r="J188" i="4"/>
  <c r="M188" i="4" s="1"/>
  <c r="I188" i="4"/>
  <c r="L188" i="4" s="1"/>
  <c r="J194" i="4"/>
  <c r="M194" i="4" s="1"/>
  <c r="I194" i="4"/>
  <c r="L194" i="4" s="1"/>
  <c r="J197" i="4"/>
  <c r="M197" i="4" s="1"/>
  <c r="I197" i="4"/>
  <c r="L197" i="4" s="1"/>
  <c r="J183" i="4"/>
  <c r="M183" i="4" s="1"/>
  <c r="I183" i="4"/>
  <c r="L183" i="4" s="1"/>
  <c r="J186" i="4"/>
  <c r="M186" i="4" s="1"/>
  <c r="I186" i="4"/>
  <c r="L186" i="4" s="1"/>
  <c r="J195" i="4"/>
  <c r="M195" i="4" s="1"/>
  <c r="I195" i="4"/>
  <c r="L195" i="4" s="1"/>
  <c r="J200" i="4"/>
  <c r="M200" i="4" s="1"/>
  <c r="I200" i="4"/>
  <c r="L200" i="4" s="1"/>
  <c r="J196" i="4"/>
  <c r="M196" i="4" s="1"/>
  <c r="I196" i="4"/>
  <c r="L196" i="4" s="1"/>
  <c r="J190" i="4"/>
  <c r="M190" i="4" s="1"/>
  <c r="I190" i="4"/>
  <c r="L190" i="4" s="1"/>
  <c r="J182" i="4"/>
  <c r="M182" i="4" s="1"/>
  <c r="I182" i="4"/>
  <c r="L182" i="4" s="1"/>
  <c r="J193" i="4"/>
  <c r="M193" i="4" s="1"/>
  <c r="I193" i="4"/>
  <c r="L193" i="4" s="1"/>
  <c r="J187" i="4"/>
  <c r="M187" i="4" s="1"/>
  <c r="I187" i="4"/>
  <c r="L187" i="4" s="1"/>
  <c r="J189" i="4"/>
  <c r="M189" i="4" s="1"/>
  <c r="I189" i="4"/>
  <c r="L189" i="4" s="1"/>
  <c r="J191" i="4"/>
  <c r="M191" i="4" s="1"/>
  <c r="I191" i="4"/>
  <c r="L191" i="4" s="1"/>
  <c r="J159" i="4"/>
  <c r="M159" i="4" s="1"/>
  <c r="I159" i="4"/>
  <c r="L159" i="4" s="1"/>
  <c r="J158" i="4"/>
  <c r="M158" i="4" s="1"/>
  <c r="I158" i="4"/>
  <c r="L158" i="4" s="1"/>
  <c r="J175" i="4"/>
  <c r="M175" i="4" s="1"/>
  <c r="I175" i="4"/>
  <c r="L175" i="4" s="1"/>
  <c r="J163" i="4"/>
  <c r="M163" i="4" s="1"/>
  <c r="I163" i="4"/>
  <c r="L163" i="4" s="1"/>
  <c r="J168" i="4"/>
  <c r="M168" i="4" s="1"/>
  <c r="I168" i="4"/>
  <c r="L168" i="4" s="1"/>
  <c r="J167" i="4"/>
  <c r="M167" i="4" s="1"/>
  <c r="I167" i="4"/>
  <c r="L167" i="4" s="1"/>
  <c r="J170" i="4"/>
  <c r="M170" i="4" s="1"/>
  <c r="I170" i="4"/>
  <c r="L170" i="4" s="1"/>
  <c r="J162" i="4"/>
  <c r="M162" i="4" s="1"/>
  <c r="I162" i="4"/>
  <c r="L162" i="4" s="1"/>
  <c r="J176" i="4"/>
  <c r="M176" i="4" s="1"/>
  <c r="I176" i="4"/>
  <c r="L176" i="4" s="1"/>
  <c r="J157" i="4"/>
  <c r="M157" i="4" s="1"/>
  <c r="I157" i="4"/>
  <c r="L157" i="4" s="1"/>
  <c r="J178" i="4"/>
  <c r="M178" i="4" s="1"/>
  <c r="I178" i="4"/>
  <c r="L178" i="4" s="1"/>
  <c r="J172" i="4"/>
  <c r="M172" i="4" s="1"/>
  <c r="I172" i="4"/>
  <c r="L172" i="4" s="1"/>
  <c r="J155" i="4"/>
  <c r="M155" i="4" s="1"/>
  <c r="I155" i="4"/>
  <c r="L155" i="4" s="1"/>
  <c r="J171" i="4"/>
  <c r="M171" i="4" s="1"/>
  <c r="I171" i="4"/>
  <c r="L171" i="4" s="1"/>
  <c r="J160" i="4"/>
  <c r="M160" i="4" s="1"/>
  <c r="I160" i="4"/>
  <c r="L160" i="4" s="1"/>
  <c r="J177" i="4"/>
  <c r="M177" i="4" s="1"/>
  <c r="I177" i="4"/>
  <c r="L177" i="4" s="1"/>
  <c r="J169" i="4"/>
  <c r="M169" i="4" s="1"/>
  <c r="I169" i="4"/>
  <c r="L169" i="4" s="1"/>
  <c r="J161" i="4"/>
  <c r="M161" i="4" s="1"/>
  <c r="I161" i="4"/>
  <c r="L161" i="4" s="1"/>
  <c r="J156" i="4"/>
  <c r="M156" i="4" s="1"/>
  <c r="I156" i="4"/>
  <c r="L156" i="4" s="1"/>
  <c r="J164" i="4"/>
  <c r="M164" i="4" s="1"/>
  <c r="I164" i="4"/>
  <c r="L164" i="4" s="1"/>
  <c r="J165" i="4"/>
  <c r="M165" i="4" s="1"/>
  <c r="I165" i="4"/>
  <c r="L165" i="4" s="1"/>
  <c r="J174" i="4"/>
  <c r="M174" i="4" s="1"/>
  <c r="I174" i="4"/>
  <c r="L174" i="4" s="1"/>
  <c r="J173" i="4"/>
  <c r="M173" i="4" s="1"/>
  <c r="I173" i="4"/>
  <c r="L173" i="4" s="1"/>
  <c r="J166" i="4"/>
  <c r="M166" i="4" s="1"/>
  <c r="I166" i="4"/>
  <c r="L166" i="4" s="1"/>
  <c r="J106" i="4"/>
  <c r="M106" i="4" s="1"/>
  <c r="I106" i="4"/>
  <c r="L106" i="4" s="1"/>
  <c r="J105" i="4"/>
  <c r="M105" i="4" s="1"/>
  <c r="I105" i="4"/>
  <c r="L105" i="4" s="1"/>
  <c r="J122" i="4"/>
  <c r="M122" i="4" s="1"/>
  <c r="I122" i="4"/>
  <c r="L122" i="4" s="1"/>
  <c r="J107" i="4"/>
  <c r="M107" i="4" s="1"/>
  <c r="I107" i="4"/>
  <c r="L107" i="4" s="1"/>
  <c r="J115" i="4"/>
  <c r="M115" i="4" s="1"/>
  <c r="I115" i="4"/>
  <c r="L115" i="4" s="1"/>
  <c r="J111" i="4"/>
  <c r="M111" i="4" s="1"/>
  <c r="I111" i="4"/>
  <c r="L111" i="4" s="1"/>
  <c r="J113" i="4"/>
  <c r="M113" i="4" s="1"/>
  <c r="I113" i="4"/>
  <c r="L113" i="4" s="1"/>
  <c r="J121" i="4"/>
  <c r="M121" i="4" s="1"/>
  <c r="I121" i="4"/>
  <c r="L121" i="4" s="1"/>
  <c r="J120" i="4"/>
  <c r="M120" i="4" s="1"/>
  <c r="I120" i="4"/>
  <c r="L120" i="4" s="1"/>
  <c r="J119" i="4"/>
  <c r="M119" i="4" s="1"/>
  <c r="I119" i="4"/>
  <c r="L119" i="4" s="1"/>
  <c r="J117" i="4"/>
  <c r="M117" i="4" s="1"/>
  <c r="I117" i="4"/>
  <c r="L117" i="4" s="1"/>
  <c r="J125" i="4"/>
  <c r="M125" i="4" s="1"/>
  <c r="I125" i="4"/>
  <c r="L125" i="4" s="1"/>
  <c r="J110" i="4"/>
  <c r="M110" i="4" s="1"/>
  <c r="I110" i="4"/>
  <c r="L110" i="4" s="1"/>
  <c r="J124" i="4"/>
  <c r="M124" i="4" s="1"/>
  <c r="I124" i="4"/>
  <c r="L124" i="4" s="1"/>
  <c r="J126" i="4"/>
  <c r="M126" i="4" s="1"/>
  <c r="I126" i="4"/>
  <c r="L126" i="4" s="1"/>
  <c r="J112" i="4"/>
  <c r="M112" i="4" s="1"/>
  <c r="I112" i="4"/>
  <c r="L112" i="4" s="1"/>
  <c r="J116" i="4"/>
  <c r="M116" i="4" s="1"/>
  <c r="I116" i="4"/>
  <c r="L116" i="4" s="1"/>
  <c r="J108" i="4"/>
  <c r="M108" i="4" s="1"/>
  <c r="I108" i="4"/>
  <c r="L108" i="4" s="1"/>
  <c r="J103" i="4"/>
  <c r="M103" i="4" s="1"/>
  <c r="I103" i="4"/>
  <c r="L103" i="4" s="1"/>
  <c r="J109" i="4"/>
  <c r="M109" i="4" s="1"/>
  <c r="I109" i="4"/>
  <c r="L109" i="4" s="1"/>
  <c r="J102" i="4"/>
  <c r="M102" i="4" s="1"/>
  <c r="I102" i="4"/>
  <c r="L102" i="4" s="1"/>
  <c r="J118" i="4"/>
  <c r="M118" i="4" s="1"/>
  <c r="I118" i="4"/>
  <c r="L118" i="4" s="1"/>
  <c r="J114" i="4"/>
  <c r="M114" i="4" s="1"/>
  <c r="I114" i="4"/>
  <c r="L114" i="4" s="1"/>
  <c r="J101" i="4"/>
  <c r="M101" i="4" s="1"/>
  <c r="I101" i="4"/>
  <c r="L101" i="4" s="1"/>
  <c r="K180" i="4" l="1"/>
  <c r="K218" i="4"/>
  <c r="K229" i="4"/>
  <c r="K228" i="4"/>
  <c r="K212" i="4"/>
  <c r="K207" i="4"/>
  <c r="K245" i="4"/>
  <c r="K250" i="4"/>
  <c r="K236" i="4"/>
  <c r="K283" i="4"/>
  <c r="K290" i="4"/>
  <c r="K505" i="4"/>
  <c r="K480" i="4"/>
  <c r="K474" i="4"/>
  <c r="K467" i="4"/>
  <c r="K459" i="4"/>
  <c r="K492" i="4"/>
  <c r="K550" i="4"/>
  <c r="K545" i="4"/>
  <c r="K531" i="4"/>
  <c r="K517" i="4"/>
  <c r="K570" i="4"/>
  <c r="K309" i="4"/>
  <c r="K227" i="4"/>
  <c r="K230" i="4"/>
  <c r="K232" i="4"/>
  <c r="K252" i="4"/>
  <c r="K246" i="4"/>
  <c r="K264" i="4"/>
  <c r="K263" i="4"/>
  <c r="K266" i="4"/>
  <c r="K285" i="4"/>
  <c r="K102" i="4"/>
  <c r="K116" i="4"/>
  <c r="K110" i="4"/>
  <c r="K115" i="4"/>
  <c r="K106" i="4"/>
  <c r="K165" i="4"/>
  <c r="K169" i="4"/>
  <c r="K155" i="4"/>
  <c r="K176" i="4"/>
  <c r="K168" i="4"/>
  <c r="K159" i="4"/>
  <c r="K193" i="4"/>
  <c r="K200" i="4"/>
  <c r="K197" i="4"/>
  <c r="K185" i="4"/>
  <c r="K179" i="4"/>
  <c r="K211" i="4"/>
  <c r="K221" i="4"/>
  <c r="K210" i="4"/>
  <c r="K204" i="4"/>
  <c r="K223" i="4"/>
  <c r="K203" i="4"/>
  <c r="K224" i="4"/>
  <c r="K208" i="4"/>
  <c r="K231" i="4"/>
  <c r="K260" i="4"/>
  <c r="K242" i="4"/>
  <c r="K261" i="4"/>
  <c r="K249" i="4"/>
  <c r="K254" i="4"/>
  <c r="K240" i="4"/>
  <c r="K235" i="4"/>
  <c r="K258" i="4"/>
  <c r="K273" i="4"/>
  <c r="K293" i="4"/>
  <c r="K267" i="4"/>
  <c r="K278" i="4"/>
  <c r="K274" i="4"/>
  <c r="K280" i="4"/>
  <c r="K291" i="4"/>
  <c r="K279" i="4"/>
  <c r="K308" i="4"/>
  <c r="K305" i="4"/>
  <c r="K296" i="4"/>
  <c r="K339" i="4"/>
  <c r="K355" i="4"/>
  <c r="K358" i="4"/>
  <c r="K362" i="4"/>
  <c r="K360" i="4"/>
  <c r="K343" i="4"/>
  <c r="K314" i="4"/>
  <c r="K336" i="4"/>
  <c r="K357" i="4"/>
  <c r="K322" i="4"/>
  <c r="K356" i="4"/>
  <c r="K325" i="4"/>
  <c r="K316" i="4"/>
  <c r="K437" i="4"/>
  <c r="K386" i="4"/>
  <c r="K405" i="4"/>
  <c r="K410" i="4"/>
  <c r="K448" i="4"/>
  <c r="K445" i="4"/>
  <c r="K431" i="4"/>
  <c r="K446" i="4"/>
  <c r="K379" i="4"/>
  <c r="K423" i="4"/>
  <c r="K420" i="4"/>
  <c r="K429" i="4"/>
  <c r="K414" i="4"/>
  <c r="K408" i="4"/>
  <c r="K377" i="4"/>
  <c r="K395" i="4"/>
  <c r="K435" i="4"/>
  <c r="K411" i="4"/>
  <c r="K364" i="4"/>
  <c r="K427" i="4"/>
  <c r="K374" i="4"/>
  <c r="K375" i="4"/>
  <c r="K483" i="4"/>
  <c r="K510" i="4"/>
  <c r="K469" i="4"/>
  <c r="K509" i="4"/>
  <c r="K508" i="4"/>
  <c r="K506" i="4"/>
  <c r="K488" i="4"/>
  <c r="K481" i="4"/>
  <c r="K495" i="4"/>
  <c r="K498" i="4"/>
  <c r="K494" i="4"/>
  <c r="K464" i="4"/>
  <c r="K463" i="4"/>
  <c r="K489" i="4"/>
  <c r="K513" i="4"/>
  <c r="K549" i="4"/>
  <c r="K526" i="4"/>
  <c r="K518" i="4"/>
  <c r="K542" i="4"/>
  <c r="K552" i="4"/>
  <c r="K525" i="4"/>
  <c r="K523" i="4"/>
  <c r="K538" i="4"/>
  <c r="K522" i="4"/>
  <c r="K516" i="4"/>
  <c r="K556" i="4"/>
  <c r="K558" i="4"/>
  <c r="K559" i="4"/>
  <c r="K584" i="4"/>
  <c r="K583" i="4"/>
  <c r="K578" i="4"/>
  <c r="K586" i="4"/>
  <c r="K568" i="4"/>
  <c r="K610" i="4"/>
  <c r="K601" i="4"/>
  <c r="K607" i="4"/>
  <c r="K621" i="4"/>
  <c r="K587" i="4"/>
  <c r="K618" i="4"/>
  <c r="K606" i="4"/>
  <c r="K598" i="4"/>
  <c r="K617" i="4"/>
  <c r="K625" i="4"/>
  <c r="K665" i="4"/>
  <c r="K667" i="4"/>
  <c r="K644" i="4"/>
  <c r="K655" i="4"/>
  <c r="K654" i="4"/>
  <c r="K652" i="4"/>
  <c r="K661" i="4"/>
  <c r="K646" i="4"/>
  <c r="K641" i="4"/>
  <c r="K648" i="4"/>
  <c r="K678" i="4"/>
  <c r="K676" i="4"/>
  <c r="K709" i="4"/>
  <c r="K699" i="4"/>
  <c r="K702" i="4"/>
  <c r="K688" i="4"/>
  <c r="K689" i="4"/>
  <c r="K679" i="4"/>
  <c r="K717" i="4"/>
  <c r="K705" i="4"/>
  <c r="K712" i="4"/>
  <c r="K690" i="4"/>
  <c r="K696" i="4"/>
  <c r="K721" i="4"/>
  <c r="K742" i="4"/>
  <c r="K753" i="4"/>
  <c r="K767" i="4"/>
  <c r="K735" i="4"/>
  <c r="K745" i="4"/>
  <c r="K728" i="4"/>
  <c r="K733" i="4"/>
  <c r="K722" i="4"/>
  <c r="K731" i="4"/>
  <c r="K737" i="4"/>
  <c r="K747" i="4"/>
  <c r="K784" i="4"/>
  <c r="K796" i="4"/>
  <c r="K795" i="4"/>
  <c r="K777" i="4"/>
  <c r="K781" i="4"/>
  <c r="K783" i="4"/>
  <c r="K797" i="4"/>
  <c r="K789" i="4"/>
  <c r="K826" i="4"/>
  <c r="K803" i="4"/>
  <c r="K800" i="4"/>
  <c r="K801" i="4"/>
  <c r="K818" i="4"/>
  <c r="K820" i="4"/>
  <c r="K798" i="4"/>
  <c r="K869" i="4"/>
  <c r="K836" i="4"/>
  <c r="K860" i="4"/>
  <c r="K846" i="4"/>
  <c r="K858" i="4"/>
  <c r="K857" i="4"/>
  <c r="K854" i="4"/>
  <c r="K835" i="4"/>
  <c r="K867" i="4"/>
  <c r="K882" i="4"/>
  <c r="K892" i="4"/>
  <c r="K884" i="4"/>
  <c r="K910" i="4"/>
  <c r="K889" i="4"/>
  <c r="K877" i="4"/>
  <c r="K896" i="4"/>
  <c r="K899" i="4"/>
  <c r="K903" i="4"/>
  <c r="K874" i="4"/>
  <c r="K880" i="4"/>
  <c r="K916" i="4"/>
  <c r="K938" i="4"/>
  <c r="K914" i="4"/>
  <c r="K937" i="4"/>
  <c r="K918" i="4"/>
  <c r="K533" i="4"/>
  <c r="K577" i="4"/>
  <c r="K287" i="4"/>
  <c r="K299" i="4"/>
  <c r="K524" i="4"/>
  <c r="K269" i="4"/>
  <c r="K295" i="4"/>
  <c r="K284" i="4"/>
  <c r="K300" i="4"/>
  <c r="K482" i="4"/>
  <c r="K465" i="4"/>
  <c r="K541" i="4"/>
  <c r="K306" i="4"/>
  <c r="K338" i="4"/>
  <c r="K321" i="4"/>
  <c r="K351" i="4"/>
  <c r="K544" i="4"/>
  <c r="K120" i="4"/>
  <c r="K359" i="4"/>
  <c r="K326" i="4"/>
  <c r="K328" i="4"/>
  <c r="K317" i="4"/>
  <c r="K313" i="4"/>
  <c r="K527" i="4"/>
  <c r="K520" i="4"/>
  <c r="K535" i="4"/>
  <c r="K574" i="4"/>
  <c r="K555" i="4"/>
  <c r="K582" i="4"/>
  <c r="K562" i="4"/>
  <c r="K579" i="4"/>
  <c r="K563" i="4"/>
  <c r="K596" i="4"/>
  <c r="K590" i="4"/>
  <c r="K609" i="4"/>
  <c r="K613" i="4"/>
  <c r="K616" i="4"/>
  <c r="K588" i="4"/>
  <c r="K604" i="4"/>
  <c r="K599" i="4"/>
  <c r="K602" i="4"/>
  <c r="K624" i="4"/>
  <c r="K631" i="4"/>
  <c r="K636" i="4"/>
  <c r="K645" i="4"/>
  <c r="K628" i="4"/>
  <c r="K647" i="4"/>
  <c r="K632" i="4"/>
  <c r="K649" i="4"/>
  <c r="K660" i="4"/>
  <c r="K662" i="4"/>
  <c r="K666" i="4"/>
  <c r="K674" i="4"/>
  <c r="K697" i="4"/>
  <c r="K668" i="4"/>
  <c r="K671" i="4"/>
  <c r="K673" i="4"/>
  <c r="K698" i="4"/>
  <c r="K681" i="4"/>
  <c r="K700" i="4"/>
  <c r="K707" i="4"/>
  <c r="K716" i="4"/>
  <c r="K687" i="4"/>
  <c r="K683" i="4"/>
  <c r="K693" i="4"/>
  <c r="K719" i="4"/>
  <c r="K752" i="4"/>
  <c r="K736" i="4"/>
  <c r="K741" i="4"/>
  <c r="K817" i="4"/>
  <c r="K802" i="4"/>
  <c r="K823" i="4"/>
  <c r="K811" i="4"/>
  <c r="K809" i="4"/>
  <c r="K828" i="4"/>
  <c r="K734" i="4"/>
  <c r="K764" i="4"/>
  <c r="K769" i="4"/>
  <c r="K788" i="4"/>
  <c r="K744" i="4"/>
  <c r="K770" i="4"/>
  <c r="K111" i="4"/>
  <c r="K105" i="4"/>
  <c r="K174" i="4"/>
  <c r="K161" i="4"/>
  <c r="K171" i="4"/>
  <c r="K157" i="4"/>
  <c r="K167" i="4"/>
  <c r="K158" i="4"/>
  <c r="K187" i="4"/>
  <c r="K196" i="4"/>
  <c r="K183" i="4"/>
  <c r="K198" i="4"/>
  <c r="K192" i="4"/>
  <c r="K118" i="4"/>
  <c r="K108" i="4"/>
  <c r="K124" i="4"/>
  <c r="K119" i="4"/>
  <c r="K724" i="4"/>
  <c r="K723" i="4"/>
  <c r="K765" i="4"/>
  <c r="K768" i="4"/>
  <c r="K739" i="4"/>
  <c r="K725" i="4"/>
  <c r="K775" i="4"/>
  <c r="K794" i="4"/>
  <c r="K787" i="4"/>
  <c r="K780" i="4"/>
  <c r="K863" i="4"/>
  <c r="K844" i="4"/>
  <c r="K805" i="4"/>
  <c r="K849" i="4"/>
  <c r="K834" i="4"/>
  <c r="K843" i="4"/>
  <c r="K839" i="4"/>
  <c r="K871" i="4"/>
  <c r="K841" i="4"/>
  <c r="K830" i="4"/>
  <c r="K855" i="4"/>
  <c r="K831" i="4"/>
  <c r="K859" i="4"/>
  <c r="K905" i="4"/>
  <c r="K885" i="4"/>
  <c r="K904" i="4"/>
  <c r="K906" i="4"/>
  <c r="K891" i="4"/>
  <c r="K879" i="4"/>
  <c r="K900" i="4"/>
  <c r="K898" i="4"/>
  <c r="K876" i="4"/>
  <c r="K931" i="4"/>
  <c r="K928" i="4"/>
  <c r="K923" i="4"/>
  <c r="K101" i="4"/>
  <c r="K109" i="4"/>
  <c r="K112" i="4"/>
  <c r="K125" i="4"/>
  <c r="K121" i="4"/>
  <c r="K107" i="4"/>
  <c r="K166" i="4"/>
  <c r="K164" i="4"/>
  <c r="K177" i="4"/>
  <c r="K172" i="4"/>
  <c r="K162" i="4"/>
  <c r="K163" i="4"/>
  <c r="K191" i="4"/>
  <c r="K182" i="4"/>
  <c r="K195" i="4"/>
  <c r="K194" i="4"/>
  <c r="K199" i="4"/>
  <c r="K201" i="4"/>
  <c r="K206" i="4"/>
  <c r="K219" i="4"/>
  <c r="K220" i="4"/>
  <c r="K215" i="4"/>
  <c r="K225" i="4"/>
  <c r="K205" i="4"/>
  <c r="K216" i="4"/>
  <c r="K265" i="4"/>
  <c r="K253" i="4"/>
  <c r="K234" i="4"/>
  <c r="K256" i="4"/>
  <c r="K241" i="4"/>
  <c r="K251" i="4"/>
  <c r="K247" i="4"/>
  <c r="K239" i="4"/>
  <c r="K237" i="4"/>
  <c r="K302" i="4"/>
  <c r="K304" i="4"/>
  <c r="K268" i="4"/>
  <c r="K270" i="4"/>
  <c r="K289" i="4"/>
  <c r="K298" i="4"/>
  <c r="K282" i="4"/>
  <c r="K272" i="4"/>
  <c r="K294" i="4"/>
  <c r="K271" i="4"/>
  <c r="K288" i="4"/>
  <c r="K331" i="4"/>
  <c r="K347" i="4"/>
  <c r="K334" i="4"/>
  <c r="K318" i="4"/>
  <c r="K311" i="4"/>
  <c r="K327" i="4"/>
  <c r="K345" i="4"/>
  <c r="K361" i="4"/>
  <c r="K312" i="4"/>
  <c r="K344" i="4"/>
  <c r="K319" i="4"/>
  <c r="K348" i="4"/>
  <c r="K323" i="4"/>
  <c r="K383" i="4"/>
  <c r="K417" i="4"/>
  <c r="K380" i="4"/>
  <c r="K432" i="4"/>
  <c r="K401" i="4"/>
  <c r="K406" i="4"/>
  <c r="K424" i="4"/>
  <c r="K450" i="4"/>
  <c r="K370" i="4"/>
  <c r="K381" i="4"/>
  <c r="K433" i="4"/>
  <c r="K394" i="4"/>
  <c r="K439" i="4"/>
  <c r="K388" i="4"/>
  <c r="K368" i="4"/>
  <c r="K390" i="4"/>
  <c r="K376" i="4"/>
  <c r="K371" i="4"/>
  <c r="K387" i="4"/>
  <c r="K396" i="4"/>
  <c r="K442" i="4"/>
  <c r="K372" i="4"/>
  <c r="K451" i="4"/>
  <c r="K462" i="4"/>
  <c r="K473" i="4"/>
  <c r="K501" i="4"/>
  <c r="K496" i="4"/>
  <c r="K500" i="4"/>
  <c r="K502" i="4"/>
  <c r="K479" i="4"/>
  <c r="K472" i="4"/>
  <c r="K499" i="4"/>
  <c r="K484" i="4"/>
  <c r="K466" i="4"/>
  <c r="K470" i="4"/>
  <c r="K460" i="4"/>
  <c r="K487" i="4"/>
  <c r="K528" i="4"/>
  <c r="K512" i="4"/>
  <c r="K534" i="4"/>
  <c r="K530" i="4"/>
  <c r="K547" i="4"/>
  <c r="K537" i="4"/>
  <c r="K514" i="4"/>
  <c r="K532" i="4"/>
  <c r="K553" i="4"/>
  <c r="K521" i="4"/>
  <c r="K551" i="4"/>
  <c r="K560" i="4"/>
  <c r="K565" i="4"/>
  <c r="K561" i="4"/>
  <c r="K575" i="4"/>
  <c r="K564" i="4"/>
  <c r="K569" i="4"/>
  <c r="K576" i="4"/>
  <c r="K571" i="4"/>
  <c r="K620" i="4"/>
  <c r="K619" i="4"/>
  <c r="K592" i="4"/>
  <c r="K589" i="4"/>
  <c r="K611" i="4"/>
  <c r="K603" i="4"/>
  <c r="K605" i="4"/>
  <c r="K643" i="4"/>
  <c r="K650" i="4"/>
  <c r="K629" i="4"/>
  <c r="K651" i="4"/>
  <c r="K663" i="4"/>
  <c r="K653" i="4"/>
  <c r="K656" i="4"/>
  <c r="K637" i="4"/>
  <c r="K635" i="4"/>
  <c r="K634" i="4"/>
  <c r="K917" i="4"/>
  <c r="K930" i="4"/>
  <c r="K626" i="4"/>
  <c r="K315" i="4"/>
  <c r="K352" i="4"/>
  <c r="K329" i="4"/>
  <c r="K337" i="4"/>
  <c r="K332" i="4"/>
  <c r="K453" i="4"/>
  <c r="K419" i="4"/>
  <c r="K438" i="4"/>
  <c r="K404" i="4"/>
  <c r="K449" i="4"/>
  <c r="K378" i="4"/>
  <c r="K430" i="4"/>
  <c r="K407" i="4"/>
  <c r="K392" i="4"/>
  <c r="K436" i="4"/>
  <c r="K452" i="4"/>
  <c r="K366" i="4"/>
  <c r="K412" i="4"/>
  <c r="K402" i="4"/>
  <c r="K403" i="4"/>
  <c r="K444" i="4"/>
  <c r="K399" i="4"/>
  <c r="K426" i="4"/>
  <c r="K415" i="4"/>
  <c r="K365" i="4"/>
  <c r="K373" i="4"/>
  <c r="K421" i="4"/>
  <c r="K425" i="4"/>
  <c r="K478" i="4"/>
  <c r="K458" i="4"/>
  <c r="K468" i="4"/>
  <c r="K507" i="4"/>
  <c r="K476" i="4"/>
  <c r="K872" i="4"/>
  <c r="K881" i="4"/>
  <c r="K922" i="4"/>
  <c r="K936" i="4"/>
  <c r="K114" i="4"/>
  <c r="K103" i="4"/>
  <c r="K126" i="4"/>
  <c r="K117" i="4"/>
  <c r="K113" i="4"/>
  <c r="K122" i="4"/>
  <c r="K173" i="4"/>
  <c r="K156" i="4"/>
  <c r="K160" i="4"/>
  <c r="K178" i="4"/>
  <c r="K170" i="4"/>
  <c r="K175" i="4"/>
  <c r="K189" i="4"/>
  <c r="K190" i="4"/>
  <c r="K186" i="4"/>
  <c r="K188" i="4"/>
  <c r="K181" i="4"/>
  <c r="K184" i="4"/>
  <c r="K214" i="4"/>
  <c r="K213" i="4"/>
  <c r="K226" i="4"/>
  <c r="K217" i="4"/>
  <c r="K209" i="4"/>
  <c r="K202" i="4"/>
  <c r="K238" i="4"/>
  <c r="K259" i="4"/>
  <c r="K257" i="4"/>
  <c r="K255" i="4"/>
  <c r="K248" i="4"/>
  <c r="K233" i="4"/>
  <c r="K244" i="4"/>
  <c r="K243" i="4"/>
  <c r="K262" i="4"/>
  <c r="K286" i="4"/>
  <c r="K275" i="4"/>
  <c r="K292" i="4"/>
  <c r="K276" i="4"/>
  <c r="K277" i="4"/>
  <c r="K281" i="4"/>
  <c r="K307" i="4"/>
  <c r="K310" i="4"/>
  <c r="K301" i="4"/>
  <c r="K297" i="4"/>
  <c r="K303" i="4"/>
  <c r="K341" i="4"/>
  <c r="K320" i="4"/>
  <c r="K350" i="4"/>
  <c r="K354" i="4"/>
  <c r="K335" i="4"/>
  <c r="K330" i="4"/>
  <c r="K342" i="4"/>
  <c r="K340" i="4"/>
  <c r="K349" i="4"/>
  <c r="K353" i="4"/>
  <c r="K346" i="4"/>
  <c r="K324" i="4"/>
  <c r="K333" i="4"/>
  <c r="K397" i="4"/>
  <c r="K418" i="4"/>
  <c r="K413" i="4"/>
  <c r="K385" i="4"/>
  <c r="K384" i="4"/>
  <c r="K382" i="4"/>
  <c r="K440" i="4"/>
  <c r="K409" i="4"/>
  <c r="K422" i="4"/>
  <c r="K363" i="4"/>
  <c r="K434" i="4"/>
  <c r="K447" i="4"/>
  <c r="K428" i="4"/>
  <c r="K393" i="4"/>
  <c r="K398" i="4"/>
  <c r="K389" i="4"/>
  <c r="K400" i="4"/>
  <c r="K391" i="4"/>
  <c r="K369" i="4"/>
  <c r="K367" i="4"/>
  <c r="K443" i="4"/>
  <c r="K416" i="4"/>
  <c r="K441" i="4"/>
  <c r="K503" i="4"/>
  <c r="K475" i="4"/>
  <c r="K490" i="4"/>
  <c r="K457" i="4"/>
  <c r="K504" i="4"/>
  <c r="K491" i="4"/>
  <c r="K485" i="4"/>
  <c r="K493" i="4"/>
  <c r="K497" i="4"/>
  <c r="K486" i="4"/>
  <c r="K471" i="4"/>
  <c r="K461" i="4"/>
  <c r="K477" i="4"/>
  <c r="K539" i="4"/>
  <c r="K546" i="4"/>
  <c r="K511" i="4"/>
  <c r="K536" i="4"/>
  <c r="K548" i="4"/>
  <c r="K529" i="4"/>
  <c r="K515" i="4"/>
  <c r="K554" i="4"/>
  <c r="K543" i="4"/>
  <c r="K540" i="4"/>
  <c r="K519" i="4"/>
  <c r="K566" i="4"/>
  <c r="K581" i="4"/>
  <c r="K557" i="4"/>
  <c r="K580" i="4"/>
  <c r="K573" i="4"/>
  <c r="K585" i="4"/>
  <c r="K567" i="4"/>
  <c r="K572" i="4"/>
  <c r="K594" i="4"/>
  <c r="K591" i="4"/>
  <c r="K593" i="4"/>
  <c r="K595" i="4"/>
  <c r="K608" i="4"/>
  <c r="K615" i="4"/>
  <c r="K614" i="4"/>
  <c r="K600" i="4"/>
  <c r="K612" i="4"/>
  <c r="K597" i="4"/>
  <c r="K659" i="4"/>
  <c r="K664" i="4"/>
  <c r="K622" i="4"/>
  <c r="K640" i="4"/>
  <c r="K638" i="4"/>
  <c r="K642" i="4"/>
  <c r="K639" i="4"/>
  <c r="K623" i="4"/>
  <c r="K658" i="4"/>
  <c r="K630" i="4"/>
  <c r="K633" i="4"/>
  <c r="K657" i="4"/>
  <c r="K670" i="4"/>
  <c r="K708" i="4"/>
  <c r="K682" i="4"/>
  <c r="K684" i="4"/>
  <c r="K701" i="4"/>
  <c r="K706" i="4"/>
  <c r="K703" i="4"/>
  <c r="K691" i="4"/>
  <c r="K713" i="4"/>
  <c r="K680" i="4"/>
  <c r="K715" i="4"/>
  <c r="K704" i="4"/>
  <c r="K761" i="4"/>
  <c r="K762" i="4"/>
  <c r="K755" i="4"/>
  <c r="K729" i="4"/>
  <c r="K763" i="4"/>
  <c r="K756" i="4"/>
  <c r="K720" i="4"/>
  <c r="K760" i="4"/>
  <c r="K757" i="4"/>
  <c r="K740" i="4"/>
  <c r="K743" i="4"/>
  <c r="K718" i="4"/>
  <c r="K730" i="4"/>
  <c r="K779" i="4"/>
  <c r="K771" i="4"/>
  <c r="K786" i="4"/>
  <c r="K776" i="4"/>
  <c r="K790" i="4"/>
  <c r="K793" i="4"/>
  <c r="K773" i="4"/>
  <c r="K804" i="4"/>
  <c r="K825" i="4"/>
  <c r="K819" i="4"/>
  <c r="K816" i="4"/>
  <c r="K812" i="4"/>
  <c r="K799" i="4"/>
  <c r="K822" i="4"/>
  <c r="K862" i="4"/>
  <c r="K850" i="4"/>
  <c r="K840" i="4"/>
  <c r="K837" i="4"/>
  <c r="K838" i="4"/>
  <c r="K829" i="4"/>
  <c r="K845" i="4"/>
  <c r="K853" i="4"/>
  <c r="K870" i="4"/>
  <c r="K861" i="4"/>
  <c r="K833" i="4"/>
  <c r="K832" i="4"/>
  <c r="K873" i="4"/>
  <c r="K908" i="4"/>
  <c r="K909" i="4"/>
  <c r="K888" i="4"/>
  <c r="K890" i="4"/>
  <c r="K894" i="4"/>
  <c r="K897" i="4"/>
  <c r="K902" i="4"/>
  <c r="K887" i="4"/>
  <c r="K907" i="4"/>
  <c r="K934" i="4"/>
  <c r="K927" i="4"/>
  <c r="K915" i="4"/>
  <c r="K921" i="4"/>
  <c r="K924" i="4"/>
  <c r="K926" i="4"/>
  <c r="K627" i="4"/>
  <c r="K694" i="4"/>
  <c r="K685" i="4"/>
  <c r="K710" i="4"/>
  <c r="K711" i="4"/>
  <c r="K692" i="4"/>
  <c r="K695" i="4"/>
  <c r="K675" i="4"/>
  <c r="K669" i="4"/>
  <c r="K686" i="4"/>
  <c r="K672" i="4"/>
  <c r="K714" i="4"/>
  <c r="K677" i="4"/>
  <c r="K754" i="4"/>
  <c r="K766" i="4"/>
  <c r="K732" i="4"/>
  <c r="K750" i="4"/>
  <c r="K738" i="4"/>
  <c r="K748" i="4"/>
  <c r="K746" i="4"/>
  <c r="K726" i="4"/>
  <c r="K727" i="4"/>
  <c r="K749" i="4"/>
  <c r="K759" i="4"/>
  <c r="K758" i="4"/>
  <c r="K751" i="4"/>
  <c r="K785" i="4"/>
  <c r="K772" i="4"/>
  <c r="K792" i="4"/>
  <c r="K782" i="4"/>
  <c r="K778" i="4"/>
  <c r="K791" i="4"/>
  <c r="K774" i="4"/>
  <c r="K824" i="4"/>
  <c r="K807" i="4"/>
  <c r="K808" i="4"/>
  <c r="K813" i="4"/>
  <c r="K810" i="4"/>
  <c r="K821" i="4"/>
  <c r="K815" i="4"/>
  <c r="K851" i="4"/>
  <c r="K864" i="4"/>
  <c r="K848" i="4"/>
  <c r="K842" i="4"/>
  <c r="K865" i="4"/>
  <c r="K852" i="4"/>
  <c r="K847" i="4"/>
  <c r="K856" i="4"/>
  <c r="K866" i="4"/>
  <c r="K827" i="4"/>
  <c r="K868" i="4"/>
  <c r="K913" i="4"/>
  <c r="K901" i="4"/>
  <c r="K912" i="4"/>
  <c r="K875" i="4"/>
  <c r="K886" i="4"/>
  <c r="K883" i="4"/>
  <c r="K878" i="4"/>
  <c r="K895" i="4"/>
  <c r="K911" i="4"/>
  <c r="K893" i="4"/>
  <c r="K919" i="4"/>
  <c r="K932" i="4"/>
  <c r="K920" i="4"/>
  <c r="K925" i="4"/>
  <c r="K933" i="4"/>
  <c r="K222" i="4"/>
  <c r="K929" i="4"/>
  <c r="K814" i="4"/>
  <c r="K806" i="4"/>
  <c r="P192" i="4"/>
</calcChain>
</file>

<file path=xl/comments1.xml><?xml version="1.0" encoding="utf-8"?>
<comments xmlns="http://schemas.openxmlformats.org/spreadsheetml/2006/main">
  <authors>
    <author>Fritsch, David A.</author>
  </authors>
  <commentList>
    <comment ref="Q77" authorId="0" shapeId="0">
      <text>
        <r>
          <rPr>
            <b/>
            <sz val="8"/>
            <color indexed="81"/>
            <rFont val="Tahoma"/>
            <family val="2"/>
          </rPr>
          <t>Fritsch, David A.:</t>
        </r>
        <r>
          <rPr>
            <sz val="8"/>
            <color indexed="81"/>
            <rFont val="Tahoma"/>
            <family val="2"/>
          </rPr>
          <t xml:space="preserve">
6000 HP of compression at Pleasant Valley.</t>
        </r>
      </text>
    </comment>
    <comment ref="Q79" authorId="0" shapeId="0">
      <text>
        <r>
          <rPr>
            <b/>
            <sz val="8"/>
            <color indexed="81"/>
            <rFont val="Tahoma"/>
            <family val="2"/>
          </rPr>
          <t>Fritsch, David A.:</t>
        </r>
        <r>
          <rPr>
            <sz val="8"/>
            <color indexed="81"/>
            <rFont val="Tahoma"/>
            <family val="2"/>
          </rPr>
          <t xml:space="preserve">
48,835 HP of compression in 3 states.</t>
        </r>
      </text>
    </comment>
    <comment ref="Q121" authorId="0" shapeId="0">
      <text>
        <r>
          <rPr>
            <b/>
            <sz val="8"/>
            <color indexed="81"/>
            <rFont val="Tahoma"/>
            <family val="2"/>
          </rPr>
          <t>Fritsch, David A.:</t>
        </r>
        <r>
          <rPr>
            <sz val="8"/>
            <color indexed="81"/>
            <rFont val="Tahoma"/>
            <family val="2"/>
          </rPr>
          <t xml:space="preserve">
7000 HP of compression at Pleasant Valley.</t>
        </r>
      </text>
    </comment>
    <comment ref="Q237" authorId="0" shapeId="0">
      <text>
        <r>
          <rPr>
            <b/>
            <sz val="8"/>
            <color indexed="81"/>
            <rFont val="Tahoma"/>
            <family val="2"/>
          </rPr>
          <t>Fritsch, David A.:</t>
        </r>
        <r>
          <rPr>
            <sz val="8"/>
            <color indexed="81"/>
            <rFont val="Tahoma"/>
            <family val="2"/>
          </rPr>
          <t xml:space="preserve">
Assume size similar to Tioga Extension.
</t>
        </r>
      </text>
    </comment>
    <comment ref="H380" authorId="0" shapeId="0">
      <text>
        <r>
          <rPr>
            <b/>
            <sz val="8"/>
            <color indexed="81"/>
            <rFont val="Tahoma"/>
            <family val="2"/>
          </rPr>
          <t>Fritsch, David A.:</t>
        </r>
        <r>
          <rPr>
            <sz val="8"/>
            <color indexed="81"/>
            <rFont val="Tahoma"/>
            <family val="2"/>
          </rPr>
          <t xml:space="preserve">
Not built into VA, just MD</t>
        </r>
      </text>
    </comment>
  </commentList>
</comments>
</file>

<file path=xl/sharedStrings.xml><?xml version="1.0" encoding="utf-8"?>
<sst xmlns="http://schemas.openxmlformats.org/spreadsheetml/2006/main" count="10383" uniqueCount="3040">
  <si>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</si>
  <si>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</si>
  <si>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</si>
  <si>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</si>
  <si>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</si>
  <si>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</si>
  <si>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</si>
  <si>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</si>
  <si>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</si>
  <si>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</si>
  <si>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</si>
  <si>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</si>
  <si>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</si>
  <si>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</si>
  <si>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</si>
  <si>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</si>
  <si>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</si>
  <si>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</si>
  <si>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</si>
  <si>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</si>
  <si>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</si>
  <si>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</si>
  <si>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</si>
  <si>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</si>
  <si>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</si>
  <si>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</si>
  <si>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</si>
  <si>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</si>
  <si>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</si>
  <si>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</si>
  <si>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</si>
  <si>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</si>
  <si>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</si>
  <si>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</si>
  <si>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</si>
  <si>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</si>
  <si>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</si>
  <si>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</si>
  <si>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</si>
  <si>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</si>
  <si>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</si>
  <si>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</si>
  <si>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</si>
  <si>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</si>
  <si>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</si>
  <si>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</si>
  <si>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</si>
  <si>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</si>
  <si>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</si>
  <si>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</si>
  <si>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</si>
  <si>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</si>
  <si>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</si>
  <si>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</si>
  <si>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</si>
  <si>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</si>
  <si>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</si>
  <si>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</si>
  <si>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</si>
  <si>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</si>
  <si>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</si>
  <si>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</si>
  <si>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</si>
  <si>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</si>
  <si>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</si>
  <si>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</si>
  <si>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</si>
  <si>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</si>
  <si>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</si>
  <si>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</si>
  <si>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</si>
  <si>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</si>
  <si>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</si>
  <si>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</si>
  <si>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</si>
  <si>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</si>
  <si>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</si>
  <si>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</si>
  <si>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</si>
  <si>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</si>
  <si>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</si>
  <si>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</si>
  <si>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</si>
  <si>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</si>
  <si>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</si>
  <si>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</si>
  <si>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</si>
  <si>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</si>
  <si>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</si>
  <si>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</si>
  <si>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</si>
  <si>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</si>
  <si>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</si>
  <si>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</si>
  <si>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</si>
  <si>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</si>
  <si>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</si>
  <si>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</si>
  <si>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</si>
  <si>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</si>
  <si>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</si>
  <si>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</si>
  <si>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</si>
  <si>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</si>
  <si>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</si>
  <si>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</si>
  <si>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</si>
  <si>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</si>
  <si>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</si>
  <si>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</si>
  <si>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</si>
  <si>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</si>
  <si>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</si>
  <si>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</si>
  <si>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</si>
  <si>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</si>
  <si>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</si>
  <si>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</si>
  <si>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</si>
  <si>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</si>
  <si>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</si>
  <si>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</si>
  <si>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</si>
  <si>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</si>
  <si>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</si>
  <si>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</si>
  <si>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</si>
  <si>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</si>
  <si>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</si>
  <si>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</si>
  <si>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</si>
  <si>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</si>
  <si>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</si>
  <si>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</si>
  <si>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</si>
  <si>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</si>
  <si>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Under Construction</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</si>
  <si>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</si>
  <si>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</si>
  <si>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</si>
  <si>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</si>
  <si>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</si>
  <si>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</si>
  <si>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</si>
  <si>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</si>
  <si>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</si>
  <si>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</si>
  <si>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</si>
  <si>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</si>
  <si>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</si>
  <si>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</si>
  <si>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</si>
  <si>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</si>
  <si>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</si>
  <si>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</si>
  <si>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</si>
  <si>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</si>
  <si>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</si>
  <si>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</si>
  <si>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</si>
  <si>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</si>
  <si>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</si>
  <si>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</si>
  <si>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</si>
  <si>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</si>
  <si>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</si>
  <si>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</si>
  <si>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</si>
  <si>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</si>
  <si>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</si>
  <si>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</si>
  <si>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</si>
  <si>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</si>
  <si>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</si>
  <si>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</si>
  <si>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</si>
  <si>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</si>
  <si>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</si>
  <si>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</si>
  <si>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</si>
  <si>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</si>
  <si>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</si>
  <si>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</si>
  <si>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</si>
  <si>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</si>
  <si>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</si>
  <si>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</si>
  <si>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</si>
  <si>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</si>
  <si>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</si>
  <si>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</si>
  <si>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</si>
  <si>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</si>
  <si>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</si>
  <si>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</si>
  <si>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</si>
  <si>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</si>
  <si>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</si>
  <si>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</si>
  <si>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</si>
  <si>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</si>
  <si>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</si>
  <si>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</si>
  <si>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</si>
  <si>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</si>
  <si>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</si>
  <si>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</si>
  <si>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</si>
  <si>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</si>
  <si>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</si>
  <si>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</si>
  <si>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</si>
  <si>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</si>
  <si>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</si>
  <si>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</si>
  <si>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</si>
  <si>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</si>
  <si>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</si>
  <si>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</si>
  <si>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</si>
  <si>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</si>
  <si>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</si>
  <si>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</si>
  <si>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Kinder Morgan Interstate Gas Transmissio</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</si>
  <si>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</si>
  <si>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</si>
  <si>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</si>
  <si>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</si>
  <si>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</si>
  <si>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</si>
  <si>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</si>
  <si>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</si>
  <si>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</si>
  <si>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</si>
  <si>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</si>
  <si>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</si>
  <si>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</si>
  <si>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</si>
  <si>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</si>
  <si>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</si>
  <si>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</si>
  <si>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</si>
  <si>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</si>
  <si>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</si>
  <si>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</si>
  <si>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</si>
  <si>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</si>
  <si>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</si>
  <si>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</si>
  <si>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</si>
  <si>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</si>
  <si>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</si>
  <si>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</si>
  <si>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</si>
  <si>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</si>
  <si>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</si>
  <si>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</si>
  <si>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</si>
  <si>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</si>
  <si>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</si>
  <si>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</si>
  <si>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</si>
  <si>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</si>
  <si>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</si>
  <si>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</si>
  <si>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</si>
  <si>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</si>
  <si>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</si>
  <si>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</si>
  <si>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</si>
  <si>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</si>
  <si>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</si>
  <si>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</si>
  <si>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Virginia natural Gas Co</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</si>
  <si>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</si>
  <si>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</si>
  <si>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</si>
  <si>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</si>
  <si>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</si>
  <si>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</si>
  <si>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</si>
  <si>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</si>
  <si>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</si>
  <si>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</si>
  <si>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</si>
  <si>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</si>
  <si>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</si>
  <si>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</si>
  <si>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</si>
  <si>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</si>
  <si>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</si>
  <si>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</si>
  <si>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</si>
  <si>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</si>
  <si>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</si>
  <si>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</si>
  <si>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</si>
  <si>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</si>
  <si>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</si>
  <si>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</si>
  <si>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</si>
  <si>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</si>
  <si>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</si>
  <si>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</si>
  <si>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</si>
  <si>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</si>
  <si>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</si>
  <si>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Kinder Morgan Inc</t>
  </si>
  <si>
    <t>TransColorado Pipeline</t>
  </si>
  <si>
    <t>Kinder Morgan Illinois PL Co</t>
  </si>
  <si>
    <t>DTE Energy Inc</t>
  </si>
  <si>
    <t>Rendezvous Gas Services</t>
  </si>
  <si>
    <t>Southern Star Central PL Co</t>
  </si>
  <si>
    <t>Sabine Pipeline LLC</t>
  </si>
  <si>
    <t>Pacific Gas and Electric Co</t>
  </si>
  <si>
    <t>Columbia Gas of Ohio</t>
  </si>
  <si>
    <t>ProLiance Energy LLC</t>
  </si>
  <si>
    <t>Liberty Gas Storage LLC</t>
  </si>
  <si>
    <t>Rendezvous Gas Pipeline</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</si>
  <si>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</si>
  <si>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</si>
  <si>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</si>
  <si>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</si>
  <si>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</si>
  <si>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</si>
  <si>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</si>
  <si>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</si>
  <si>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</si>
  <si>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</si>
  <si>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</si>
  <si>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</si>
  <si>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</si>
  <si>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</si>
  <si>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</si>
  <si>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</si>
  <si>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Bluewater Gas Storage LLC</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</si>
  <si>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</si>
  <si>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</si>
  <si>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</si>
  <si>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</si>
  <si>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</si>
  <si>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</si>
  <si>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</si>
  <si>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</si>
  <si>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</si>
  <si>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</si>
  <si>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</si>
  <si>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</si>
  <si>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</si>
  <si>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</si>
  <si>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</si>
  <si>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</si>
  <si>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</si>
  <si>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</si>
  <si>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</si>
  <si>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</si>
  <si>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</si>
  <si>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</si>
  <si>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</si>
  <si>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</si>
  <si>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</si>
  <si>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</si>
  <si>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</si>
  <si>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</si>
  <si>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</si>
  <si>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</si>
  <si>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</si>
  <si>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</si>
  <si>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</si>
  <si>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</si>
  <si>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</si>
  <si>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</si>
  <si>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</si>
  <si>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</si>
  <si>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</si>
  <si>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</si>
  <si>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</si>
  <si>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Portland Natural Gas</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</si>
  <si>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</si>
  <si>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</si>
  <si>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</si>
  <si>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</si>
  <si>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</si>
  <si>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</si>
  <si>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</si>
  <si>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</si>
  <si>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</si>
  <si>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</si>
  <si>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</si>
  <si>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</si>
  <si>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</si>
  <si>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</si>
  <si>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</si>
  <si>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</si>
  <si>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</si>
  <si>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</si>
  <si>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</si>
  <si>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</si>
  <si>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</si>
  <si>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</si>
  <si>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</si>
  <si>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</si>
  <si>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</si>
  <si>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</si>
  <si>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</si>
  <si>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</si>
  <si>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</si>
  <si>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</si>
  <si>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</si>
  <si>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</si>
  <si>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</si>
  <si>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</si>
  <si>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</si>
  <si>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</si>
  <si>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</si>
  <si>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</si>
  <si>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</si>
  <si>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</si>
  <si>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</si>
  <si>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</si>
  <si>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</si>
  <si>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</si>
  <si>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</si>
  <si>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</si>
  <si>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</si>
  <si>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</si>
  <si>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</si>
  <si>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</si>
  <si>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</si>
  <si>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</si>
  <si>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</si>
  <si>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</si>
  <si>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</si>
  <si>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</si>
  <si>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</si>
  <si>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</si>
  <si>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</si>
  <si>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</si>
  <si>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</si>
  <si>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</si>
  <si>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</si>
  <si>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</si>
  <si>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</si>
  <si>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</si>
  <si>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</si>
  <si>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</si>
  <si>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</si>
  <si>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</si>
  <si>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</si>
  <si>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</si>
  <si>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</si>
  <si>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</si>
  <si>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</si>
  <si>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</si>
  <si>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</si>
  <si>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</si>
  <si>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</si>
  <si>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</si>
  <si>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</si>
  <si>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</si>
  <si>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</si>
  <si>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</si>
  <si>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</si>
  <si>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</si>
  <si>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</si>
  <si>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</si>
  <si>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</si>
  <si>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</si>
  <si>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</si>
  <si>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</si>
  <si>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</si>
  <si>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</si>
  <si>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</si>
  <si>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</si>
  <si>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</si>
  <si>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</si>
  <si>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</si>
  <si>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</si>
  <si>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</si>
  <si>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</si>
  <si>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</si>
  <si>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</si>
  <si>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</si>
  <si>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</si>
  <si>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</si>
  <si>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</si>
  <si>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</si>
  <si>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</si>
  <si>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</si>
  <si>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</si>
  <si>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</si>
  <si>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</si>
  <si>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</si>
  <si>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</si>
  <si>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</si>
  <si>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</si>
  <si>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</si>
  <si>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</si>
  <si>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</si>
  <si>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</si>
  <si>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</si>
  <si>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</si>
  <si>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</si>
  <si>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</si>
  <si>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</si>
  <si>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</si>
  <si>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</si>
  <si>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</si>
  <si>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</si>
  <si>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</si>
  <si>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</si>
  <si>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</si>
  <si>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</si>
  <si>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</si>
  <si>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</si>
  <si>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</si>
  <si>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</si>
  <si>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</si>
  <si>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</si>
  <si>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</si>
  <si>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</si>
  <si>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</si>
  <si>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</si>
  <si>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</si>
  <si>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</si>
  <si>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</si>
  <si>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</si>
  <si>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</si>
  <si>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</si>
  <si>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</si>
  <si>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</si>
  <si>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</si>
  <si>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</si>
  <si>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</si>
  <si>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</si>
  <si>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</si>
  <si>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</si>
  <si>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</si>
  <si>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</si>
  <si>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</si>
  <si>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</si>
  <si>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</si>
  <si>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</si>
  <si>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</si>
  <si>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</si>
  <si>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</si>
  <si>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</si>
  <si>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</si>
  <si>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</si>
  <si>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</si>
  <si>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</si>
  <si>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</si>
  <si>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</si>
  <si>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</si>
  <si>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</si>
  <si>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</si>
  <si>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</si>
  <si>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</si>
  <si>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</si>
  <si>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</si>
  <si>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</si>
  <si>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</si>
  <si>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</si>
  <si>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</si>
  <si>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</si>
  <si>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</si>
  <si>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</si>
  <si>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</si>
  <si>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</si>
  <si>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</si>
  <si>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</si>
  <si>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</si>
  <si>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</si>
  <si>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</si>
  <si>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</si>
  <si>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</si>
  <si>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</si>
  <si>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</si>
  <si>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</si>
  <si>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</si>
  <si>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</si>
  <si>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</si>
  <si>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</si>
  <si>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</si>
  <si>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</si>
  <si>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</si>
  <si>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</si>
  <si>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</si>
  <si>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</si>
  <si>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</si>
  <si>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</si>
  <si>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</si>
  <si>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</si>
  <si>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</si>
  <si>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</si>
  <si>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</si>
  <si>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</si>
  <si>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</si>
  <si>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</si>
  <si>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</si>
  <si>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</si>
  <si>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</si>
  <si>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</si>
  <si>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</si>
  <si>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</si>
  <si>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</si>
  <si>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</si>
  <si>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</si>
  <si>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</si>
  <si>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</si>
  <si>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</si>
  <si>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</si>
  <si>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</si>
  <si>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</si>
  <si>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</si>
  <si>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</si>
  <si>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</si>
  <si>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</si>
  <si>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</si>
  <si>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</si>
  <si>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</si>
  <si>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</si>
  <si>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</si>
  <si>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</si>
  <si>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</si>
  <si>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</si>
  <si>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</si>
  <si>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</si>
  <si>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</si>
  <si>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</si>
  <si>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</si>
  <si>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</si>
  <si>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</si>
  <si>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</si>
  <si>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</si>
  <si>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</si>
  <si>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</si>
  <si>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</si>
  <si>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</si>
  <si>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</si>
  <si>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</si>
  <si>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</si>
  <si>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</si>
  <si>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</si>
  <si>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</si>
  <si>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</si>
  <si>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</si>
  <si>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</si>
  <si>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</si>
  <si>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</si>
  <si>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</si>
  <si>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</si>
  <si>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</si>
  <si>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</si>
  <si>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</si>
  <si>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</si>
  <si>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</si>
  <si>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</si>
  <si>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</si>
  <si>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</si>
  <si>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</si>
  <si>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</si>
  <si>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</si>
  <si>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</si>
  <si>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</si>
  <si>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</si>
  <si>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</si>
  <si>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</si>
  <si>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</si>
  <si>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</si>
  <si>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</si>
  <si>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</si>
  <si>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</si>
  <si>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</si>
  <si>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</si>
  <si>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</si>
  <si>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</si>
  <si>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</si>
  <si>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</si>
  <si>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</si>
  <si>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</si>
  <si>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</si>
  <si>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</si>
  <si>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</si>
  <si>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</si>
  <si>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</si>
  <si>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</si>
  <si>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</si>
  <si>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</si>
  <si>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</si>
  <si>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</si>
  <si>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</si>
  <si>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</si>
  <si>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</si>
  <si>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</si>
  <si>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</si>
  <si>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</si>
  <si>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</si>
  <si>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</si>
  <si>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</si>
  <si>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</si>
  <si>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</si>
  <si>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</si>
  <si>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</si>
  <si>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</si>
  <si>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</si>
  <si>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</si>
  <si>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</si>
  <si>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</si>
  <si>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</si>
  <si>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</si>
  <si>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</si>
  <si>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</si>
  <si>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</si>
  <si>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</si>
  <si>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</si>
  <si>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</si>
  <si>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</si>
  <si>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</si>
  <si>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</si>
  <si>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</si>
  <si>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</si>
  <si>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</si>
  <si>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</si>
  <si>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</si>
  <si>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</si>
  <si>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</si>
  <si>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</si>
  <si>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</si>
  <si>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</si>
  <si>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</si>
  <si>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</si>
  <si>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</si>
  <si>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</si>
  <si>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</si>
  <si>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</si>
  <si>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</si>
  <si>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</si>
  <si>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</si>
  <si>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</si>
  <si>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</si>
  <si>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</si>
  <si>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</si>
  <si>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</si>
  <si>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</si>
  <si>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</si>
  <si>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</si>
  <si>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</si>
  <si>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</si>
  <si>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</si>
  <si>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</si>
  <si>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</si>
  <si>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</si>
  <si>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</si>
  <si>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</si>
  <si>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</si>
  <si>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</si>
  <si>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</si>
  <si>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</si>
  <si>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</si>
  <si>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</si>
  <si>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</si>
  <si>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</si>
  <si>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</si>
  <si>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</si>
  <si>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</si>
  <si>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</si>
  <si>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</si>
  <si>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</si>
  <si>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</si>
  <si>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</si>
  <si>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</si>
  <si>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</si>
  <si>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</si>
  <si>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</si>
  <si>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</si>
  <si>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</si>
  <si>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</si>
  <si>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</si>
  <si>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</si>
  <si>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</si>
  <si>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</si>
  <si>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</si>
  <si>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</si>
  <si>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</si>
  <si>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</si>
  <si>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</si>
  <si>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</si>
  <si>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</si>
  <si>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</si>
  <si>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</si>
  <si>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</si>
  <si>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</si>
  <si>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</si>
  <si>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</si>
  <si>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</si>
  <si>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</si>
  <si>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</si>
  <si>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</si>
  <si>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</si>
  <si>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</si>
  <si>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</si>
  <si>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</si>
  <si>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</si>
  <si>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</si>
  <si>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</si>
  <si>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</si>
  <si>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</si>
  <si>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</si>
  <si>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</si>
  <si>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</si>
  <si>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</si>
  <si>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</si>
  <si>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</si>
  <si>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</si>
  <si>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</si>
  <si>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</si>
  <si>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</si>
  <si>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</si>
  <si>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</si>
  <si>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</si>
  <si>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</si>
  <si>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</si>
  <si>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</si>
  <si>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</si>
  <si>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</si>
  <si>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</si>
  <si>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</si>
  <si>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</si>
  <si>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</si>
  <si>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</si>
  <si>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</si>
  <si>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</si>
  <si>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</si>
  <si>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</si>
  <si>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</si>
  <si>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</si>
  <si>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</si>
  <si>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</si>
  <si>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</si>
  <si>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</si>
  <si>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</si>
  <si>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</si>
  <si>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</si>
  <si>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</si>
  <si>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</si>
  <si>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</si>
  <si>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</si>
  <si>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</si>
  <si>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</si>
  <si>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</si>
  <si>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</si>
  <si>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</si>
  <si>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</si>
  <si>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</si>
  <si>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</si>
  <si>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</si>
  <si>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</si>
  <si>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</si>
  <si>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</si>
  <si>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</si>
  <si>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</si>
  <si>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</si>
  <si>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</si>
  <si>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</si>
  <si>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</si>
  <si>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</si>
  <si>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</si>
  <si>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</si>
  <si>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</si>
  <si>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</si>
  <si>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</si>
  <si>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</si>
  <si>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</si>
  <si>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</si>
  <si>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</si>
  <si>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</si>
  <si>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</si>
  <si>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</si>
  <si>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</si>
  <si>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</si>
  <si>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</si>
  <si>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</si>
  <si>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</si>
  <si>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</si>
  <si>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</si>
  <si>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</si>
  <si>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</si>
  <si>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</si>
  <si>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</si>
  <si>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</si>
  <si>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</si>
  <si>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</si>
  <si>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</si>
  <si>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</si>
  <si>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</si>
  <si>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</si>
  <si>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</si>
  <si>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</si>
  <si>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</si>
  <si>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</si>
  <si>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</si>
  <si>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</si>
  <si>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</si>
  <si>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</si>
  <si>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</si>
  <si>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</si>
  <si>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</si>
  <si>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</si>
  <si>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</si>
  <si>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</si>
  <si>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</si>
  <si>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</si>
  <si>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</si>
  <si>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</si>
  <si>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</si>
  <si>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</si>
  <si>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</si>
  <si>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</si>
  <si>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</si>
  <si>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</si>
  <si>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</si>
  <si>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</si>
  <si>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</si>
  <si>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</si>
  <si>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</si>
  <si>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</si>
  <si>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</si>
  <si>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</si>
  <si>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</si>
  <si>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</si>
  <si>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</si>
  <si>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</si>
  <si>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</si>
  <si>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</si>
  <si>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</si>
  <si>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</si>
  <si>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</si>
  <si>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</si>
  <si>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</si>
  <si>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</si>
  <si>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</si>
  <si>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</si>
  <si>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</si>
  <si>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</si>
  <si>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</si>
  <si>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</si>
  <si>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</si>
  <si>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</si>
  <si>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</si>
  <si>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</si>
  <si>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</si>
  <si>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</si>
  <si>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</si>
  <si>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</si>
  <si>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</si>
  <si>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</si>
  <si>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</si>
  <si>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</si>
  <si>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</si>
  <si>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</si>
  <si>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</si>
  <si>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</si>
  <si>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</si>
  <si>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</si>
  <si>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</si>
  <si>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</si>
  <si>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</si>
  <si>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</si>
  <si>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</si>
  <si>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</si>
  <si>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</si>
  <si>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</si>
  <si>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</si>
  <si>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</si>
  <si>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</si>
  <si>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</si>
  <si>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</si>
  <si>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</si>
  <si>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</si>
  <si>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</si>
  <si>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</si>
  <si>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</si>
  <si>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</si>
  <si>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</si>
  <si>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</si>
  <si>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</si>
  <si>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</si>
  <si>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</si>
  <si>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</si>
  <si>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</si>
  <si>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</si>
  <si>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</si>
  <si>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</si>
  <si>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</si>
  <si>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</si>
  <si>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</si>
  <si>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</si>
  <si>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</si>
  <si>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</si>
  <si>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</si>
  <si>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</si>
  <si>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</si>
  <si>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</si>
  <si>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</si>
  <si>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</si>
  <si>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</si>
  <si>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</si>
  <si>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</si>
  <si>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</si>
  <si>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</si>
  <si>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</si>
  <si>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</si>
  <si>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</si>
  <si>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</si>
  <si>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</si>
  <si>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</si>
  <si>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</si>
  <si>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</si>
  <si>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</si>
  <si>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</si>
  <si>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</si>
  <si>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</si>
  <si>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</si>
  <si>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</si>
  <si>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</si>
  <si>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</si>
  <si>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</si>
  <si>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</si>
  <si>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</si>
  <si>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</si>
  <si>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</si>
  <si>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</si>
  <si>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</si>
  <si>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</si>
  <si>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</si>
  <si>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</si>
  <si>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</si>
  <si>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</si>
  <si>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</si>
  <si>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</si>
  <si>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</si>
  <si>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</si>
  <si>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</si>
  <si>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</si>
  <si>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</si>
  <si>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</si>
  <si>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</si>
  <si>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</si>
  <si>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</si>
  <si>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</si>
  <si>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</si>
  <si>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</si>
  <si>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</si>
  <si>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</si>
  <si>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</si>
  <si>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</si>
  <si>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</si>
  <si>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</si>
  <si>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</si>
  <si>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</si>
  <si>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</si>
  <si>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</si>
  <si>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</si>
  <si>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</si>
  <si>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</si>
  <si>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</si>
  <si>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</si>
  <si>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</si>
  <si>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</si>
  <si>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</si>
  <si>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</si>
  <si>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</si>
  <si>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</si>
  <si>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</si>
  <si>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</si>
  <si>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</si>
  <si>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</si>
  <si>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</si>
  <si>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</si>
  <si>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</si>
  <si>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</si>
  <si>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</si>
  <si>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</si>
  <si>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</si>
  <si>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</si>
  <si>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</si>
  <si>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</si>
  <si>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</si>
  <si>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</si>
  <si>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</si>
  <si>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</si>
  <si>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</si>
  <si>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</si>
  <si>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</si>
  <si>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</si>
  <si>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</si>
  <si>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</si>
  <si>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</si>
  <si>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</si>
  <si>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</si>
  <si>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</si>
  <si>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</si>
  <si>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</si>
  <si>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</si>
  <si>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</si>
  <si>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</si>
  <si>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</si>
  <si>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</si>
  <si>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</si>
  <si>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</si>
  <si>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</si>
  <si>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</si>
  <si>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</si>
  <si>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</si>
  <si>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</si>
  <si>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</si>
  <si>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</si>
  <si>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</si>
  <si>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</si>
  <si>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</si>
  <si>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</si>
  <si>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</si>
  <si>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</si>
  <si>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</si>
  <si>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</si>
  <si>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</si>
  <si>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</si>
  <si>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</si>
  <si>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</si>
  <si>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</si>
  <si>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</si>
  <si>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</si>
  <si>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</si>
  <si>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</si>
  <si>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</si>
  <si>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</si>
  <si>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</si>
  <si>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</si>
  <si>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</si>
  <si>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</si>
  <si>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</si>
  <si>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</si>
  <si>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</si>
  <si>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</si>
  <si>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</si>
  <si>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</si>
  <si>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</si>
  <si>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</si>
  <si>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</si>
  <si>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</si>
  <si>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</si>
  <si>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</si>
  <si>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</si>
  <si>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</si>
  <si>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</si>
  <si>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</si>
  <si>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</si>
  <si>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</si>
  <si>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</si>
  <si>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</si>
  <si>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</si>
  <si>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</si>
  <si>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</si>
  <si>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</si>
  <si>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</si>
  <si>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</si>
  <si>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</si>
  <si>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</si>
  <si>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</si>
  <si>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</si>
  <si>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</si>
  <si>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</si>
  <si>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</si>
  <si>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</si>
  <si>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</si>
  <si>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</si>
  <si>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</si>
  <si>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</si>
  <si>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</si>
  <si>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</si>
  <si>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</si>
  <si>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</si>
  <si>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</si>
  <si>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</si>
  <si>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</si>
  <si>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</si>
  <si>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</si>
  <si>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</si>
  <si>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</si>
  <si>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</si>
  <si>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</si>
  <si>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</si>
  <si>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</si>
  <si>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</si>
  <si>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</si>
  <si>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</si>
  <si>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</si>
  <si>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</si>
  <si>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</si>
  <si>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</si>
  <si>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</si>
  <si>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</si>
  <si>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</si>
  <si>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</si>
  <si>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</si>
  <si>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</si>
  <si>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</si>
  <si>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</si>
  <si>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</si>
  <si>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</si>
  <si>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</si>
  <si>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</si>
  <si>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</si>
  <si>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</si>
  <si>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</si>
  <si>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</si>
  <si>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</si>
  <si>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</si>
  <si>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</si>
  <si>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</si>
  <si>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</si>
  <si>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</si>
  <si>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</si>
  <si>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</si>
  <si>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</si>
  <si>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</si>
  <si>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</si>
  <si>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</si>
  <si>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</si>
  <si>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</si>
  <si>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</si>
  <si>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</si>
  <si>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</si>
  <si>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</si>
  <si>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</si>
  <si>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</si>
  <si>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</si>
  <si>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</si>
  <si>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</si>
  <si>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</si>
  <si>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</si>
  <si>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</si>
  <si>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</si>
  <si>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</si>
  <si>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</si>
  <si>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</si>
  <si>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</si>
  <si>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</si>
  <si>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</si>
  <si>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</si>
  <si>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</si>
  <si>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</si>
  <si>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</si>
  <si>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</si>
  <si>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</si>
  <si>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</si>
  <si>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</si>
  <si>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</si>
  <si>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</si>
  <si>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</si>
  <si>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</si>
  <si>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</si>
  <si>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</si>
  <si>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</si>
  <si>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</si>
  <si>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</si>
  <si>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</si>
  <si>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</si>
  <si>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</si>
  <si>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</si>
  <si>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</si>
  <si>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</si>
  <si>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</si>
  <si>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</si>
  <si>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</si>
  <si>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</si>
  <si>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</si>
  <si>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</si>
  <si>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</si>
  <si>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</si>
  <si>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</si>
  <si>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</si>
  <si>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</si>
  <si>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</si>
  <si>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</si>
  <si>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</si>
  <si>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</si>
  <si>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</si>
  <si>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</si>
  <si>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</si>
  <si>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</si>
  <si>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</si>
  <si>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</si>
  <si>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</si>
  <si>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</si>
  <si>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</si>
  <si>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</si>
  <si>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</si>
  <si>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</si>
  <si>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</si>
  <si>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</si>
  <si>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</si>
  <si>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</si>
  <si>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</si>
  <si>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</si>
  <si>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</si>
  <si>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</si>
  <si>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</si>
  <si>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</si>
  <si>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</si>
  <si>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</si>
  <si>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</si>
  <si>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</si>
  <si>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</si>
  <si>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</si>
  <si>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</si>
  <si>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</si>
  <si>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</si>
  <si>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</si>
  <si>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</si>
  <si>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</si>
  <si>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</si>
  <si>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</si>
  <si>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</si>
  <si>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</si>
  <si>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</si>
  <si>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</si>
  <si>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</si>
  <si>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</si>
  <si>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</si>
  <si>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</si>
  <si>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</si>
  <si>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</si>
  <si>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</si>
  <si>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</si>
  <si>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</si>
  <si>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</si>
  <si>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</si>
  <si>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</si>
  <si>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</si>
  <si>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</si>
  <si>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</si>
  <si>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</si>
  <si>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</si>
  <si>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</si>
  <si>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</si>
  <si>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</si>
  <si>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</si>
  <si>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</si>
  <si>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</si>
  <si>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</si>
  <si>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</si>
  <si>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</si>
  <si>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</si>
  <si>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</si>
  <si>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</si>
  <si>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</si>
  <si>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</si>
  <si>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</si>
  <si>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</si>
  <si>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</si>
  <si>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</si>
  <si>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</si>
  <si>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</si>
  <si>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</si>
  <si>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</si>
  <si>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</si>
  <si>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</si>
  <si>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</si>
  <si>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</si>
  <si>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</si>
  <si>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</si>
  <si>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</si>
  <si>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</si>
  <si>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</si>
  <si>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</si>
  <si>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</si>
  <si>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</si>
  <si>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</si>
  <si>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</si>
  <si>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</si>
  <si>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</si>
  <si>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</si>
  <si>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</si>
  <si>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</si>
  <si>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</si>
  <si>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</si>
  <si>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</si>
  <si>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</si>
  <si>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</si>
  <si>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</si>
  <si>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</si>
  <si>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</si>
  <si>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</si>
  <si>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</si>
  <si>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</si>
  <si>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</si>
  <si>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</si>
  <si>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</si>
  <si>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</si>
  <si>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</si>
  <si>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</si>
  <si>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</si>
  <si>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</si>
  <si>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</si>
  <si>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</si>
  <si>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</si>
  <si>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</si>
  <si>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</si>
  <si>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</si>
  <si>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</si>
  <si>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</si>
  <si>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</si>
  <si>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</si>
  <si>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</si>
  <si>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</si>
  <si>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</si>
  <si>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</si>
  <si>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</si>
  <si>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</si>
  <si>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</si>
  <si>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</si>
  <si>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</si>
  <si>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</si>
  <si>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</si>
  <si>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</si>
  <si>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</si>
  <si>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</si>
  <si>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</si>
  <si>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</si>
  <si>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</si>
  <si>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</si>
  <si>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</si>
  <si>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</si>
  <si>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</si>
  <si>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</si>
  <si>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</si>
  <si>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</si>
  <si>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</si>
  <si>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</si>
  <si>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</si>
  <si>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</si>
  <si>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</si>
  <si>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</si>
  <si>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</si>
  <si>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</si>
  <si>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</si>
  <si>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</si>
  <si>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</si>
  <si>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</si>
  <si>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</si>
  <si>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</si>
  <si>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</si>
  <si>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</si>
  <si>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</si>
  <si>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</si>
  <si>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</si>
  <si>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</si>
  <si>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</si>
  <si>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</si>
  <si>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</si>
  <si>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</si>
  <si>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</si>
  <si>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</si>
  <si>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</si>
  <si>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</si>
  <si>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</si>
  <si>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</si>
  <si>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</si>
  <si>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</si>
  <si>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</si>
  <si>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</si>
  <si>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</si>
  <si>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</si>
  <si>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</si>
  <si>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</si>
  <si>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</si>
  <si>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</si>
  <si>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</si>
  <si>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</si>
  <si>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</si>
  <si>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</si>
  <si>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</si>
  <si>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</si>
  <si>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</si>
  <si>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</si>
  <si>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</si>
  <si>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</si>
  <si>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</si>
  <si>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</si>
  <si>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</si>
  <si>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</si>
  <si>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</si>
  <si>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</si>
  <si>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</si>
  <si>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</si>
  <si>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</si>
  <si>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</si>
  <si>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</si>
  <si>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</si>
  <si>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</si>
  <si>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</si>
  <si>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</si>
  <si>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</si>
  <si>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</si>
  <si>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</si>
  <si>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</si>
  <si>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</si>
  <si>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</si>
  <si>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</si>
  <si>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</si>
  <si>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</si>
  <si>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</si>
  <si>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</si>
  <si>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</si>
  <si>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</si>
  <si>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</si>
  <si>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</si>
  <si>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</si>
  <si>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</si>
  <si>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</si>
  <si>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</si>
  <si>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</si>
  <si>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</si>
  <si>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</si>
  <si>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</si>
  <si>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</si>
  <si>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</si>
  <si>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</si>
  <si>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</si>
  <si>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</si>
  <si>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</si>
  <si>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</si>
  <si>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</si>
  <si>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</si>
  <si>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</si>
  <si>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</si>
  <si>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</si>
  <si>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</si>
  <si>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</si>
  <si>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</si>
  <si>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</si>
  <si>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</si>
  <si>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</si>
  <si>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</si>
  <si>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</si>
  <si>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</si>
  <si>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</si>
  <si>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</si>
  <si>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</si>
  <si>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</si>
  <si>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</si>
  <si>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</si>
  <si>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</si>
  <si>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</si>
  <si>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</si>
  <si>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</si>
  <si>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</si>
  <si>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</si>
  <si>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</si>
  <si>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</si>
  <si>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</si>
  <si>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</si>
  <si>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</si>
  <si>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</si>
  <si>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</si>
  <si>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</si>
  <si>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</si>
  <si>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</si>
  <si>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</si>
  <si>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</si>
  <si>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</si>
  <si>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</si>
  <si>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</si>
  <si>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</si>
  <si>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</si>
  <si>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</si>
  <si>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</si>
  <si>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</si>
  <si>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</si>
  <si>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</si>
  <si>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</si>
  <si>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</si>
  <si>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</si>
  <si>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</si>
  <si>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</si>
  <si>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</si>
  <si>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</si>
  <si>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</si>
  <si>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</si>
  <si>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</si>
  <si>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</si>
  <si>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</si>
  <si>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</si>
  <si>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</si>
  <si>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</si>
  <si>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</si>
  <si>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</si>
  <si>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</si>
  <si>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</si>
  <si>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</si>
  <si>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</si>
  <si>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</si>
  <si>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</si>
  <si>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</si>
  <si>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</si>
  <si>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</si>
  <si>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</si>
  <si>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</si>
  <si>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</si>
  <si>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</si>
  <si>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</si>
  <si>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</si>
  <si>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</si>
  <si>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</si>
  <si>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</si>
  <si>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</si>
  <si>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</si>
  <si>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</si>
  <si>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</si>
  <si>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</si>
  <si>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</si>
  <si>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</si>
  <si>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</si>
  <si>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</si>
  <si>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</si>
  <si>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</si>
  <si>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</si>
  <si>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</si>
  <si>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</si>
  <si>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</si>
  <si>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</si>
  <si>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</si>
  <si>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</si>
  <si>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</si>
  <si>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</si>
  <si>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</si>
  <si>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</si>
  <si>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</si>
  <si>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</si>
  <si>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</si>
  <si>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</si>
  <si>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</si>
  <si>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</si>
  <si>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</si>
  <si>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</si>
  <si>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</si>
  <si>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</si>
  <si>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</si>
  <si>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</si>
  <si>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</si>
  <si>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</si>
  <si>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</si>
  <si>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</si>
  <si>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</si>
  <si>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</si>
  <si>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</si>
  <si>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</si>
  <si>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</si>
  <si>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</si>
  <si>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</si>
  <si>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</si>
  <si>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</si>
  <si>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</si>
  <si>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</si>
  <si>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</si>
  <si>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</si>
  <si>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</si>
  <si>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</si>
  <si>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</si>
  <si>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</si>
  <si>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</si>
  <si>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</si>
  <si>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</si>
  <si>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</si>
  <si>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</si>
  <si>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</si>
  <si>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</si>
  <si>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</si>
  <si>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</si>
  <si>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</si>
  <si>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</si>
  <si>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</si>
  <si>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</si>
  <si>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</si>
  <si>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</si>
  <si>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</si>
  <si>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</si>
  <si>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</si>
  <si>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</si>
  <si>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</si>
  <si>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</si>
  <si>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</si>
  <si>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</si>
  <si>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</si>
  <si>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</si>
  <si>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</si>
  <si>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</si>
  <si>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</si>
  <si>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</si>
  <si>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</si>
  <si>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</si>
  <si>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</si>
  <si>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</si>
  <si>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</si>
  <si>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</si>
  <si>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</si>
  <si>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</si>
  <si>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</si>
  <si>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</si>
  <si>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</si>
  <si>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</si>
  <si>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</si>
  <si>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</si>
  <si>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</si>
  <si>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</si>
  <si>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</si>
  <si>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</si>
  <si>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</si>
  <si>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</si>
  <si>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</si>
  <si>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</si>
  <si>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</si>
  <si>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</si>
  <si>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</si>
  <si>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</si>
  <si>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</si>
  <si>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</si>
  <si>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</si>
  <si>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</si>
  <si>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</si>
  <si>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</si>
  <si>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</si>
  <si>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</si>
  <si>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</si>
  <si>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</si>
  <si>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</si>
  <si>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</si>
  <si>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</si>
  <si>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</si>
  <si>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</si>
  <si>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</si>
  <si>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</si>
  <si>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</si>
  <si>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</si>
  <si>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</si>
  <si>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</si>
  <si>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</si>
  <si>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</si>
  <si>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</si>
  <si>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</si>
  <si>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</si>
  <si>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</si>
  <si>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</si>
  <si>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</si>
  <si>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</si>
  <si>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</si>
  <si>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</si>
  <si>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</si>
  <si>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</si>
  <si>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</si>
  <si>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</si>
  <si>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</si>
  <si>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</si>
  <si>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</si>
  <si>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</si>
  <si>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</si>
  <si>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</si>
  <si>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</si>
  <si>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</si>
  <si>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</si>
  <si>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</si>
  <si>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</si>
  <si>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</si>
  <si>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</si>
  <si>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</si>
  <si>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</si>
  <si>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</si>
  <si>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</si>
  <si>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</si>
  <si>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</si>
  <si>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</si>
  <si>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</si>
  <si>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</si>
  <si>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</si>
  <si>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</si>
  <si>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</si>
  <si>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</si>
  <si>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</si>
  <si>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</si>
  <si>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</si>
  <si>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</si>
  <si>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</si>
  <si>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</si>
  <si>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</si>
  <si>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</si>
  <si>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</si>
  <si>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</si>
  <si>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</si>
  <si>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</si>
  <si>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</si>
  <si>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</si>
  <si>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</si>
  <si>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</si>
  <si>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</si>
  <si>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</si>
  <si>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</si>
  <si>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</si>
  <si>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</si>
  <si>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</si>
  <si>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</si>
  <si>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</si>
  <si>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</si>
  <si>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</si>
  <si>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</si>
  <si>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</si>
  <si>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</si>
  <si>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</si>
  <si>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</si>
  <si>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</si>
  <si>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</si>
  <si>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</si>
  <si>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</si>
  <si>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</si>
  <si>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</si>
  <si>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</si>
  <si>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</si>
  <si>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</si>
  <si>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</si>
  <si>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</si>
  <si>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</si>
  <si>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</si>
  <si>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</si>
  <si>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</si>
  <si>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</si>
  <si>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</si>
  <si>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</si>
  <si>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</si>
  <si>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</si>
  <si>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</si>
  <si>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</si>
  <si>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</si>
  <si>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</si>
  <si>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</si>
  <si>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</si>
  <si>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</si>
  <si>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</si>
  <si>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</si>
  <si>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</si>
  <si>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</si>
  <si>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</si>
  <si>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</si>
  <si>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</si>
  <si>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</si>
  <si>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</si>
  <si>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</si>
  <si>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</si>
  <si>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</si>
  <si>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</si>
  <si>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</si>
  <si>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</si>
  <si>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</si>
  <si>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</si>
  <si>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</si>
  <si>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</si>
  <si>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</si>
  <si>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</si>
  <si>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</si>
  <si>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</si>
  <si>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</si>
  <si>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</si>
  <si>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</si>
  <si>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</si>
  <si>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</si>
  <si>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</si>
  <si>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</si>
  <si>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</si>
  <si>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</si>
  <si>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</si>
  <si>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</si>
  <si>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</si>
  <si>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</si>
  <si>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</si>
  <si>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</si>
  <si>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</si>
  <si>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</si>
  <si>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</si>
  <si>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</si>
  <si>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</si>
  <si>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</si>
  <si>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</si>
  <si>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</si>
  <si>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</si>
  <si>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</si>
  <si>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</si>
  <si>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</si>
  <si>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</si>
  <si>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</si>
  <si>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</si>
  <si>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</si>
  <si>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</si>
  <si>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</si>
  <si>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</si>
  <si>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</si>
  <si>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</si>
  <si>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</si>
  <si>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</si>
  <si>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</si>
  <si>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</si>
  <si>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</si>
  <si>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</si>
  <si>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</si>
  <si>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</si>
  <si>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</si>
  <si>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</si>
  <si>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</si>
  <si>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</si>
  <si>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</si>
  <si>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</si>
  <si>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</si>
  <si>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</si>
  <si>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</si>
  <si>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</si>
  <si>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</si>
  <si>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</si>
  <si>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</si>
  <si>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</si>
  <si>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</si>
  <si>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</si>
  <si>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</si>
  <si>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</si>
  <si>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</si>
  <si>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</si>
  <si>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</si>
  <si>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</si>
  <si>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</si>
  <si>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</si>
  <si>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</si>
  <si>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</si>
  <si>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</si>
  <si>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</si>
  <si>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</si>
  <si>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</si>
  <si>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</si>
  <si>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</si>
  <si>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</si>
  <si>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</si>
  <si>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</si>
  <si>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</si>
  <si>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</si>
  <si>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</si>
  <si>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</si>
  <si>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</si>
  <si>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</si>
  <si>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</si>
  <si>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</si>
  <si>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</si>
  <si>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</si>
  <si>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</si>
  <si>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</si>
  <si>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</si>
  <si>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</si>
  <si>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</si>
  <si>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</si>
  <si>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</si>
  <si>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</si>
  <si>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</si>
  <si>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</si>
  <si>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Northern Natural Gas</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</si>
  <si>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</si>
  <si>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</si>
  <si>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</si>
  <si>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</si>
  <si>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</si>
  <si>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</si>
  <si>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</si>
  <si>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</si>
  <si>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</si>
  <si>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</si>
  <si>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</si>
  <si>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</si>
  <si>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</si>
  <si>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</si>
  <si>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</si>
  <si>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</si>
  <si>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</si>
  <si>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</si>
  <si>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</si>
  <si>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</si>
  <si>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</si>
  <si>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</si>
  <si>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</si>
  <si>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</si>
  <si>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</si>
  <si>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</si>
  <si>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</si>
  <si>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</si>
  <si>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</si>
  <si>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</si>
  <si>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</si>
  <si>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</si>
  <si>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</si>
  <si>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</si>
  <si>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</si>
  <si>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</si>
  <si>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</si>
  <si>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</si>
  <si>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</si>
  <si>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</si>
  <si>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</si>
  <si>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</si>
  <si>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</si>
  <si>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</si>
  <si>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</si>
  <si>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</si>
  <si>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</si>
  <si>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</si>
  <si>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</si>
  <si>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</si>
  <si>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</si>
  <si>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</si>
  <si>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</si>
  <si>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</si>
  <si>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</si>
  <si>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</si>
  <si>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</si>
  <si>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</si>
  <si>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</si>
  <si>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</si>
  <si>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</si>
  <si>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</si>
  <si>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</si>
  <si>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</si>
  <si>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</si>
  <si>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</si>
  <si>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</si>
  <si>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</si>
  <si>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</si>
  <si>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</si>
  <si>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</si>
  <si>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</si>
  <si>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</si>
  <si>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</si>
  <si>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</si>
  <si>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</si>
  <si>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</si>
  <si>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</si>
  <si>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</si>
  <si>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</si>
  <si>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</si>
  <si>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</si>
  <si>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</si>
  <si>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</si>
  <si>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</si>
  <si>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</si>
  <si>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</si>
  <si>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</si>
  <si>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</si>
  <si>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</si>
  <si>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</si>
  <si>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</si>
  <si>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</si>
  <si>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</si>
  <si>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</si>
  <si>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</si>
  <si>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</si>
  <si>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</si>
  <si>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</si>
  <si>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</si>
  <si>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</si>
  <si>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</si>
  <si>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</si>
  <si>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</si>
  <si>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</si>
  <si>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</si>
  <si>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</si>
  <si>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</si>
  <si>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</si>
  <si>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</si>
  <si>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</si>
  <si>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</si>
  <si>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</si>
  <si>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</si>
  <si>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</si>
  <si>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</si>
  <si>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</si>
  <si>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</si>
  <si>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</si>
  <si>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</si>
  <si>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</si>
  <si>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</si>
  <si>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</si>
  <si>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</si>
  <si>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</si>
  <si>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</si>
  <si>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</si>
  <si>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</si>
  <si>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</si>
  <si>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</si>
  <si>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</si>
  <si>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</si>
  <si>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</si>
  <si>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</si>
  <si>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</si>
  <si>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</si>
  <si>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</si>
  <si>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</si>
  <si>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</si>
  <si>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</si>
  <si>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</si>
  <si>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</si>
  <si>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</si>
  <si>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</si>
  <si>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</si>
  <si>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</si>
  <si>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</si>
  <si>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</si>
  <si>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</si>
  <si>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</si>
  <si>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</si>
  <si>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</si>
  <si>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</si>
  <si>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</si>
  <si>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</si>
  <si>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</si>
  <si>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</si>
  <si>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</si>
  <si>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</si>
  <si>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</si>
  <si>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</si>
  <si>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</si>
  <si>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</si>
  <si>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</si>
  <si>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</si>
  <si>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</si>
  <si>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</si>
  <si>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</si>
  <si>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</si>
  <si>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</si>
  <si>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</si>
  <si>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</si>
  <si>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</si>
  <si>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</si>
  <si>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</si>
  <si>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</si>
  <si>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</si>
  <si>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</si>
  <si>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</si>
  <si>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</si>
  <si>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</si>
  <si>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</si>
  <si>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</si>
  <si>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</si>
  <si>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</si>
  <si>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</si>
  <si>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</si>
  <si>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</si>
  <si>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</si>
  <si>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</si>
  <si>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</si>
  <si>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</si>
  <si>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</si>
  <si>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</si>
  <si>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</si>
  <si>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</si>
  <si>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</si>
  <si>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</si>
  <si>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</si>
  <si>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</si>
  <si>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</si>
  <si>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</si>
  <si>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</si>
  <si>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</si>
  <si>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</si>
  <si>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</si>
  <si>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</si>
  <si>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</si>
  <si>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</si>
  <si>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</si>
  <si>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</si>
  <si>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</si>
  <si>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</si>
  <si>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</si>
  <si>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</si>
  <si>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</si>
  <si>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</si>
  <si>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</si>
  <si>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</si>
  <si>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</si>
  <si>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Transwestern Pipeline</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</si>
  <si>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</si>
  <si>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</si>
  <si>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</si>
  <si>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</si>
  <si>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</si>
  <si>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</si>
  <si>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</si>
  <si>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</si>
  <si>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</si>
  <si>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</si>
  <si>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</si>
  <si>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</si>
  <si>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</si>
  <si>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</si>
  <si>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</si>
  <si>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</si>
  <si>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</si>
  <si>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</si>
  <si>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</si>
  <si>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</si>
  <si>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</si>
  <si>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</si>
  <si>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</si>
  <si>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</si>
  <si>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</si>
  <si>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</si>
  <si>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</si>
  <si>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</si>
  <si>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</si>
  <si>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</si>
  <si>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</si>
  <si>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</si>
  <si>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</si>
  <si>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</si>
  <si>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</si>
  <si>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</si>
  <si>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</si>
  <si>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</si>
  <si>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</si>
  <si>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</si>
  <si>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</si>
  <si>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</si>
  <si>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</si>
  <si>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</si>
  <si>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</si>
  <si>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</si>
  <si>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</si>
  <si>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</si>
  <si>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</si>
  <si>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</si>
  <si>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</si>
  <si>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</si>
  <si>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</si>
  <si>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</si>
  <si>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</si>
  <si>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</si>
  <si>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</si>
  <si>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</si>
  <si>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</si>
  <si>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</si>
  <si>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</si>
  <si>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</si>
  <si>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</si>
  <si>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</si>
  <si>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</si>
  <si>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</si>
  <si>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</si>
  <si>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</si>
  <si>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</si>
  <si>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</si>
  <si>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</si>
  <si>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</si>
  <si>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</si>
  <si>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</si>
  <si>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</si>
  <si>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</si>
  <si>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</si>
  <si>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</si>
  <si>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</si>
  <si>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</si>
  <si>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</si>
  <si>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</si>
  <si>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</si>
  <si>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</si>
  <si>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</si>
  <si>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</si>
  <si>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</si>
  <si>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</si>
  <si>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</si>
  <si>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</si>
  <si>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</si>
  <si>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</si>
  <si>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</si>
  <si>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</si>
  <si>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</si>
  <si>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</si>
  <si>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</si>
  <si>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</si>
  <si>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</si>
  <si>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</si>
  <si>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</si>
  <si>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</si>
  <si>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</si>
  <si>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</si>
  <si>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</si>
  <si>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</si>
  <si>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</si>
  <si>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</si>
  <si>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</si>
  <si>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</si>
  <si>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</si>
  <si>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</si>
  <si>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</si>
  <si>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</si>
  <si>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</si>
  <si>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</si>
  <si>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</si>
  <si>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</si>
  <si>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</si>
  <si>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</si>
  <si>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</si>
  <si>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</si>
  <si>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</si>
  <si>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</si>
  <si>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</si>
  <si>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</si>
  <si>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</si>
  <si>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</si>
  <si>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</si>
  <si>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</si>
  <si>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</si>
  <si>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</si>
  <si>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</si>
  <si>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</si>
  <si>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</si>
  <si>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</si>
  <si>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</si>
  <si>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</si>
  <si>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</si>
  <si>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</si>
  <si>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</si>
  <si>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</si>
  <si>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</si>
  <si>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</si>
  <si>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</si>
  <si>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</si>
  <si>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</si>
  <si>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</si>
  <si>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</si>
  <si>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</si>
  <si>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</si>
  <si>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</si>
  <si>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</si>
  <si>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</si>
  <si>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</si>
  <si>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</si>
  <si>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</si>
  <si>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</si>
  <si>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</si>
  <si>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</si>
  <si>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</si>
  <si>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</si>
  <si>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</si>
  <si>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</si>
  <si>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</si>
  <si>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</si>
  <si>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</si>
  <si>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</si>
  <si>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</si>
  <si>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</si>
  <si>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</si>
  <si>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</si>
  <si>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</si>
  <si>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</si>
  <si>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</si>
  <si>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</si>
  <si>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</si>
  <si>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</si>
  <si>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</si>
  <si>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</si>
  <si>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</si>
  <si>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</si>
  <si>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</si>
  <si>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</si>
  <si>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</si>
  <si>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</si>
  <si>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</si>
  <si>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</si>
  <si>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</si>
  <si>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</si>
  <si>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</si>
  <si>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</si>
  <si>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</si>
  <si>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</si>
  <si>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</si>
  <si>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</si>
  <si>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</si>
  <si>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</si>
  <si>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</si>
  <si>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</si>
  <si>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</si>
  <si>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</si>
  <si>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</si>
  <si>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</si>
  <si>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</si>
  <si>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</si>
  <si>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</si>
  <si>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</si>
  <si>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</si>
  <si>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</si>
  <si>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</si>
  <si>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</si>
  <si>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</si>
  <si>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</si>
  <si>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</si>
  <si>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</si>
  <si>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</si>
  <si>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</si>
  <si>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</si>
  <si>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</si>
  <si>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</si>
  <si>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</si>
  <si>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</si>
  <si>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</si>
  <si>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</si>
  <si>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</si>
  <si>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</si>
  <si>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</si>
  <si>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</si>
  <si>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</si>
  <si>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</si>
  <si>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</si>
  <si>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</si>
  <si>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</si>
  <si>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</si>
  <si>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</si>
  <si>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Paiute Pipeline Co</t>
  </si>
  <si>
    <t>12,20</t>
  </si>
  <si>
    <t>Birdsboro Pipeline Project</t>
  </si>
  <si>
    <t>DTE Midstream Appalachia, LLC</t>
  </si>
  <si>
    <t>WB (West Bound) Xpress (west)</t>
  </si>
  <si>
    <t>Kinder Morgan</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</si>
  <si>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</si>
  <si>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</si>
  <si>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</si>
  <si>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</si>
  <si>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</si>
  <si>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</si>
  <si>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</si>
  <si>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</si>
  <si>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</si>
  <si>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</si>
  <si>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</si>
  <si>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</si>
  <si>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kathryn.dyl@eia.gov</t>
  </si>
  <si>
    <t>202-287-5862</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</si>
  <si>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</si>
  <si>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</si>
  <si>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</si>
  <si>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</si>
  <si>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</si>
  <si>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</si>
  <si>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</si>
  <si>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</si>
  <si>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</si>
  <si>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</si>
  <si>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</si>
  <si>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</si>
  <si>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</si>
  <si>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</si>
  <si>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</si>
  <si>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</si>
  <si>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</si>
  <si>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</si>
  <si>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</si>
  <si>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</si>
  <si>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</si>
  <si>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</si>
  <si>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</si>
  <si>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Equitrans LP</t>
  </si>
  <si>
    <t>CP16-13</t>
  </si>
  <si>
    <t>Equitrans Expansion Project</t>
  </si>
  <si>
    <t>WV,VA</t>
  </si>
  <si>
    <t>6,12,16,20,24</t>
  </si>
  <si>
    <t>CP18-46</t>
  </si>
  <si>
    <t>18,20</t>
  </si>
  <si>
    <t>CP18-26</t>
  </si>
  <si>
    <t>CP18-17</t>
  </si>
  <si>
    <t>Enable Gas Transmission</t>
  </si>
  <si>
    <t>CP18-9</t>
  </si>
  <si>
    <t>Sierrita Gas Pipeline LLC</t>
  </si>
  <si>
    <t>CP18-37, CP18-38</t>
  </si>
  <si>
    <t>CP17-58</t>
  </si>
  <si>
    <t>Transwestern Pipeline Co LLC</t>
  </si>
  <si>
    <t>CP18-47</t>
  </si>
  <si>
    <t>Gateway Expansion Project</t>
  </si>
  <si>
    <t>CP18-18</t>
  </si>
  <si>
    <t>Port Arthur Pipeline LLC</t>
  </si>
  <si>
    <t>CP18-7</t>
  </si>
  <si>
    <t>no</t>
  </si>
  <si>
    <t>Cheyenne Connector Pipeline</t>
  </si>
  <si>
    <t>Tallgrass Energy Partners LP</t>
  </si>
  <si>
    <t>Cheyenne Hub Enhancement Project</t>
  </si>
  <si>
    <t>Rockies Express Pipeline LLC</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</si>
  <si>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</si>
  <si>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</si>
  <si>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</si>
  <si>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</si>
  <si>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</si>
  <si>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</si>
  <si>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</si>
  <si>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</si>
  <si>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</si>
  <si>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</si>
  <si>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</si>
  <si>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</si>
  <si>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</si>
  <si>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</si>
  <si>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</si>
  <si>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</si>
  <si>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</si>
  <si>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Energy Transfer Company</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</si>
  <si>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</si>
  <si>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</si>
  <si>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</si>
  <si>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</si>
  <si>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</si>
  <si>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</si>
  <si>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</si>
  <si>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</si>
  <si>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</si>
  <si>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</si>
  <si>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</si>
  <si>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</si>
  <si>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</si>
  <si>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</si>
  <si>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</si>
  <si>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</si>
  <si>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</si>
  <si>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</si>
  <si>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</si>
  <si>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</si>
  <si>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</si>
  <si>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</si>
  <si>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</si>
  <si>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</si>
  <si>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</si>
  <si>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</si>
  <si>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</si>
  <si>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</si>
  <si>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Atlantic Bridge project Phase 2</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</si>
  <si>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</si>
  <si>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</si>
  <si>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</si>
  <si>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</si>
  <si>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</si>
  <si>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</si>
  <si>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</si>
  <si>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</si>
  <si>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</si>
  <si>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</si>
  <si>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</si>
  <si>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</si>
  <si>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</si>
  <si>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</si>
  <si>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</si>
  <si>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</si>
  <si>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</si>
  <si>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</si>
  <si>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</si>
  <si>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</si>
  <si>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</si>
  <si>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</si>
  <si>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</si>
  <si>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</si>
  <si>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</si>
  <si>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</si>
  <si>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</si>
  <si>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</si>
  <si>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</si>
  <si>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</si>
  <si>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Additional bidirectional capacity on Transco; additional supplies to LDCs in Southeast</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</si>
  <si>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</si>
  <si>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</si>
  <si>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</si>
  <si>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</si>
  <si>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</si>
  <si>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</si>
  <si>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</si>
  <si>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</si>
  <si>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</si>
  <si>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</si>
  <si>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</si>
  <si>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</si>
  <si>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</si>
  <si>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</si>
  <si>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</si>
  <si>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</si>
  <si>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</si>
  <si>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</si>
  <si>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</si>
  <si>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</si>
  <si>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</si>
  <si>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</si>
  <si>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</si>
  <si>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</si>
  <si>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</si>
  <si>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</si>
  <si>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</si>
  <si>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</si>
  <si>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</si>
  <si>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</si>
  <si>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</si>
  <si>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</si>
  <si>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</si>
  <si>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</si>
  <si>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</si>
  <si>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</si>
  <si>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</si>
  <si>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Wyoming Interstate Co LLC</t>
  </si>
  <si>
    <t>CP18-117</t>
  </si>
  <si>
    <t>Additional compression to allow delivery to Cheyenne Hub</t>
  </si>
  <si>
    <t xml:space="preserve">CIG 2018 Line Nos. 5A and 5B Expansion Project </t>
  </si>
  <si>
    <t>Colorado Interstate Gas Co LLC</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</si>
  <si>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</si>
  <si>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</si>
  <si>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</si>
  <si>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</si>
  <si>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</si>
  <si>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</si>
  <si>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</si>
  <si>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</si>
  <si>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</si>
  <si>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</si>
  <si>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</si>
  <si>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</si>
  <si>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</si>
  <si>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</si>
  <si>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</si>
  <si>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</si>
  <si>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</si>
  <si>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</si>
  <si>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</si>
  <si>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</si>
  <si>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</si>
  <si>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</si>
  <si>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</si>
  <si>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</si>
  <si>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</si>
  <si>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</si>
  <si>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</si>
  <si>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</si>
  <si>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</si>
  <si>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</si>
  <si>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</si>
  <si>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</si>
  <si>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</si>
  <si>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</si>
  <si>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</si>
  <si>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</si>
  <si>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</si>
  <si>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</si>
  <si>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</si>
  <si>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</si>
  <si>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Takeaway capacity out of Permian; online 4Q 2020</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</si>
  <si>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</si>
  <si>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</si>
  <si>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</si>
  <si>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</si>
  <si>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</si>
  <si>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</si>
  <si>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</si>
  <si>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</si>
  <si>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</si>
  <si>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</si>
  <si>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</si>
  <si>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</si>
  <si>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</si>
  <si>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</si>
  <si>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</si>
  <si>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</si>
  <si>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</si>
  <si>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</si>
  <si>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</si>
  <si>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</si>
  <si>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 xml:space="preserve">https://www.blackhillscorp.com/node/118016#.W0S48jpKhhE </t>
  </si>
  <si>
    <t>Dakota Natural Gas Drayton Pipeline</t>
  </si>
  <si>
    <t>Dakota Natural Gas</t>
  </si>
  <si>
    <t>CP18-514</t>
  </si>
  <si>
    <t>2,4</t>
  </si>
  <si>
    <t>Permian North Expansion Project</t>
  </si>
  <si>
    <t>Takeaway capacity out of Permian</t>
  </si>
  <si>
    <t>Permian Highway Pipeline Project</t>
  </si>
  <si>
    <t>Takeaway capacity from Permian to Gulf Coast</t>
  </si>
  <si>
    <t>Permian Global Access Pipeline</t>
  </si>
  <si>
    <t>Tellurian</t>
  </si>
  <si>
    <t>Takeaway capacity from Perimian to proposed LNG facility in Gillis, LA</t>
  </si>
  <si>
    <t>Allows delivery to Corpus Christi LNG facility</t>
  </si>
  <si>
    <t>KM Freeport Lateral</t>
  </si>
  <si>
    <t>Connect Transco to LNG demand in Texas</t>
  </si>
  <si>
    <t>Double E Pipeline</t>
  </si>
  <si>
    <t>Summit Midstream Partners</t>
  </si>
  <si>
    <t>Whistler Pipeline Project</t>
  </si>
  <si>
    <t>Texas RRC</t>
  </si>
  <si>
    <t>Takeaway out of Permian/Waha to Agua Dulce, then up to Houston area</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</si>
  <si>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</si>
  <si>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</si>
  <si>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</si>
  <si>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</si>
  <si>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</si>
  <si>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</si>
  <si>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</si>
  <si>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</si>
  <si>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</si>
  <si>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</si>
  <si>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</si>
  <si>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</si>
  <si>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</si>
  <si>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</si>
  <si>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</si>
  <si>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</si>
  <si>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</si>
  <si>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</si>
  <si>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</si>
  <si>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</si>
  <si>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</si>
  <si>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</si>
  <si>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</si>
  <si>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</si>
  <si>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</si>
  <si>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</si>
  <si>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Additional compressor station and capacity</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</si>
  <si>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</si>
  <si>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</si>
  <si>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</si>
  <si>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</si>
  <si>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</si>
  <si>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</si>
  <si>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</si>
  <si>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</si>
  <si>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</si>
  <si>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</si>
  <si>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</si>
  <si>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</si>
  <si>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</si>
  <si>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</si>
  <si>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</si>
  <si>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</si>
  <si>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</si>
  <si>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</si>
  <si>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</si>
  <si>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</si>
  <si>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</si>
  <si>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</si>
  <si>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</si>
  <si>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</si>
  <si>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</si>
  <si>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</si>
  <si>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</si>
  <si>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</si>
  <si>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</si>
  <si>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</si>
  <si>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</si>
  <si>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Wisconsin Public Service</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</si>
  <si>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</si>
  <si>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</si>
  <si>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</si>
  <si>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</si>
  <si>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</si>
  <si>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</si>
  <si>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</si>
  <si>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</si>
  <si>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</si>
  <si>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</si>
  <si>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MD,DE</t>
  </si>
  <si>
    <t>CP18-548</t>
  </si>
  <si>
    <t>Additional capacity and delivery points in MD and DE; firm transportation to 3 LDCs and off-peak transportation to 1 industrial customer</t>
  </si>
  <si>
    <t>Compressor Station 261 Upgrade Project</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</si>
  <si>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</si>
  <si>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</si>
  <si>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</si>
  <si>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</si>
  <si>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</si>
  <si>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</si>
  <si>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</si>
  <si>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</si>
  <si>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</si>
  <si>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</si>
  <si>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</si>
  <si>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</si>
  <si>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</si>
  <si>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</si>
  <si>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</si>
  <si>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</si>
  <si>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</si>
  <si>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12, 6</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</si>
  <si>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</si>
  <si>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</si>
  <si>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</si>
  <si>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</si>
  <si>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</si>
  <si>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</si>
  <si>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</si>
  <si>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</si>
  <si>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</si>
  <si>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Atlantic Bridge project Phase 2 (CAN)</t>
  </si>
  <si>
    <t>Part of project allows for additional deliveries on Maritimes pipeline system; delays in constructing Weymouth Compressor Station due to litigation</t>
  </si>
  <si>
    <t xml:space="preserve"> Incremental capacity increase into New England;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</si>
  <si>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</si>
  <si>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</si>
  <si>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</si>
  <si>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</si>
  <si>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</si>
  <si>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</si>
  <si>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</si>
  <si>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</si>
  <si>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</si>
  <si>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</si>
  <si>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</si>
  <si>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</si>
  <si>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</si>
  <si>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</si>
  <si>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</si>
  <si>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</si>
  <si>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</si>
  <si>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</si>
  <si>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</si>
  <si>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</si>
  <si>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</si>
  <si>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</si>
  <si>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</si>
  <si>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</si>
  <si>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</si>
  <si>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</si>
  <si>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</si>
  <si>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</si>
  <si>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</si>
  <si>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Port Arthur Pipeline- Texas Connector</t>
  </si>
  <si>
    <t>Port Arthur Pipeline- Louisiana Connector</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</si>
  <si>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</si>
  <si>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</si>
  <si>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</si>
  <si>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</si>
  <si>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</si>
  <si>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</si>
  <si>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</si>
  <si>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Bernville Compressor Station Project</t>
  </si>
  <si>
    <t>CP19-191</t>
  </si>
  <si>
    <t>Replace 2 compressor stations to comply with new PA environmental rules; compressors installed in 1958 and 1968</t>
  </si>
  <si>
    <t>Deliver feedgas to Driftwood LNG facility; no FID as of update</t>
  </si>
  <si>
    <t>Line OT-27 Project</t>
  </si>
  <si>
    <t>CP19-151</t>
  </si>
  <si>
    <t>Distribution system to serve Roland, OK</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</si>
  <si>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</si>
  <si>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</si>
  <si>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</si>
  <si>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</si>
  <si>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</si>
  <si>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</si>
  <si>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</si>
  <si>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</si>
  <si>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</si>
  <si>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</si>
  <si>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</si>
  <si>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</si>
  <si>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</si>
  <si>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</si>
  <si>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</si>
  <si>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</si>
  <si>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Colorado Interstate Gas Co.</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</si>
  <si>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</si>
  <si>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</si>
  <si>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</si>
  <si>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</si>
  <si>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</si>
  <si>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</si>
  <si>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</si>
  <si>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</si>
  <si>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</si>
  <si>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Expand deliverability to Cove Point LNG terminal on Transco system</t>
  </si>
  <si>
    <t>VNG Suffolk No. 3 Meter Station Expansion Project</t>
  </si>
  <si>
    <t>CP19-51</t>
  </si>
  <si>
    <t>Increase deliverability to customers in SE Virginia</t>
  </si>
  <si>
    <t>CP17-56</t>
  </si>
  <si>
    <t>Regional Energy Access Project (Phase I and II)</t>
  </si>
  <si>
    <t>Three delivery paths from  Chapin B, Puddlefield B, and Carverton B reciept points on the Leidy lateral to three delivery points:  Mud Run Road (PA, 210 MMcf/d Phase I); Station 210 Delivery Pool (NJ, 640 MMcf/d, Phase I), amd Trenton Delivery CPH (NJ, 190 MMcf/d, Phase II)</t>
  </si>
  <si>
    <t>Sabine Pass Compression Project</t>
  </si>
  <si>
    <t>Natural Gas Pipeline Co</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</si>
  <si>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</si>
  <si>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</si>
  <si>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</si>
  <si>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</si>
  <si>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</si>
  <si>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</si>
  <si>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</si>
  <si>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</si>
  <si>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</si>
  <si>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</si>
  <si>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</si>
  <si>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</si>
  <si>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</si>
  <si>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</si>
  <si>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https://www.kindermorgan.com/pages/business/gas_pipelines/projects/php/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</si>
  <si>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</si>
  <si>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</si>
  <si>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</si>
  <si>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</si>
  <si>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</si>
  <si>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</si>
  <si>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</si>
  <si>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</si>
  <si>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</si>
  <si>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</si>
  <si>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</si>
  <si>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New customers (LDC) in Elko County, Nevada; 22 mile backbone and 168 miles of distribution pipeline; connected to Ruby and Paiute pipelines</t>
  </si>
  <si>
    <t>http://pucweb1.state.nv.us/PDF/AxImages/DOCKETS_2015_THRU_PRESENT/2019-6/39610.pdf</t>
  </si>
  <si>
    <t>Greene Interconnect Project</t>
  </si>
  <si>
    <t>CP19-477</t>
  </si>
  <si>
    <t xml:space="preserve"> New interconnect on MVP to deliver 1 Bcf/d to Columbia Gas Transmission KA System</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</si>
  <si>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</si>
  <si>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</si>
  <si>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</si>
  <si>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</si>
  <si>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</si>
  <si>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</si>
  <si>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</si>
  <si>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</si>
  <si>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</si>
  <si>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</si>
  <si>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</si>
  <si>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</si>
  <si>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</si>
  <si>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Haynesville takeaway capacity from Delhi, LA to Gillis, LA</t>
  </si>
  <si>
    <t>CJ Express Pipeline</t>
  </si>
  <si>
    <t>Midcoast Energy</t>
  </si>
  <si>
    <t>Haynesville takeaway capacity from ETX-Haynesville to Silsbee, TX</t>
  </si>
  <si>
    <t>Haynesville Global Access Pipeline</t>
  </si>
  <si>
    <t>Haynesville takeaway capacity from ARKLA-Haynesville to Gillis, LA</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</si>
  <si>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</si>
  <si>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</si>
  <si>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</si>
  <si>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</si>
  <si>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</si>
  <si>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</si>
  <si>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</si>
  <si>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</si>
  <si>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Permian Pass Pipeline</t>
  </si>
  <si>
    <t>TX RCC</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</si>
  <si>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</si>
  <si>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</si>
  <si>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</si>
  <si>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</si>
  <si>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</si>
  <si>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</si>
  <si>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</si>
  <si>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</si>
  <si>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</si>
  <si>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</si>
  <si>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</si>
  <si>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</si>
  <si>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</si>
  <si>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</si>
  <si>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</si>
  <si>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</si>
  <si>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</si>
  <si>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</si>
  <si>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</si>
  <si>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</si>
  <si>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</si>
  <si>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</si>
  <si>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</si>
  <si>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</si>
  <si>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</si>
  <si>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</si>
  <si>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</si>
  <si>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New pipeliine in OK to bring supply from Oklahoma production basins to existing pipeline infrastructure</t>
  </si>
  <si>
    <t>Delivers natural gas supply from DJ Basin to Cheyenne Hub</t>
  </si>
  <si>
    <t>Additional west-to-east capacity on REX; in conjunction with Cheyenne Hub Enhancement Project</t>
  </si>
  <si>
    <t>https://www.kindermorgan.com/pages/business/gas_pipelines/east/tgp/261_upgrade.aspx</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</si>
  <si>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</si>
  <si>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</si>
  <si>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</si>
  <si>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</si>
  <si>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</si>
  <si>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</si>
  <si>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</si>
  <si>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</si>
  <si>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</si>
  <si>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</si>
  <si>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</si>
  <si>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</si>
  <si>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</si>
  <si>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Takeaway capacity out of Haynesville to serve Sabine Pass</t>
  </si>
  <si>
    <t>Acadiana Project</t>
  </si>
  <si>
    <t>Lamar County Expansion Project</t>
  </si>
  <si>
    <t>CP19-517</t>
  </si>
  <si>
    <t>Add delivery to 550 MW new combined cycle facility of Cooperative Energy Texas (Morrow Repower Project), replacing coal plant</t>
  </si>
  <si>
    <t>Long Ridge Lateral</t>
  </si>
  <si>
    <t>OPSB</t>
  </si>
  <si>
    <t>Deliver natural gas to Long Ridge Energy Generation LLC (transmission line off of existing gathering system) in Monroe County, OH</t>
  </si>
  <si>
    <t>Cameron Extension Project</t>
  </si>
  <si>
    <t>CP19-512</t>
  </si>
  <si>
    <t>Deliver to Calcasieu Pass LNG terminal</t>
  </si>
  <si>
    <t>Saginaw Trail Pipeline</t>
  </si>
  <si>
    <t>Consumers Energy Co.</t>
  </si>
  <si>
    <t>MI PSC</t>
  </si>
  <si>
    <t>Expanded and replaced pipeline, increased deliverability to Detroit Area Consumers</t>
  </si>
  <si>
    <t>Dominion West Loop Project</t>
  </si>
  <si>
    <t>https://www.dominionenergy.com/company/natural-gas-projects/west-loop</t>
  </si>
  <si>
    <t>Dellivery to new electric power facility</t>
  </si>
  <si>
    <t>Natural gas pipeline projects from 2019 to present</t>
  </si>
  <si>
    <t>Natural gas pipeline projects from 1996 to 2018</t>
  </si>
  <si>
    <t xml:space="preserve">http://www.pngts.com/expansion/  </t>
  </si>
  <si>
    <t>North Bakken Expansion Project</t>
  </si>
  <si>
    <t xml:space="preserve">MDU Resources Group </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</si>
  <si>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</si>
  <si>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</si>
  <si>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</si>
  <si>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</si>
  <si>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</si>
  <si>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</si>
  <si>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</si>
  <si>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</si>
  <si>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</si>
  <si>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</si>
  <si>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</si>
  <si>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</si>
  <si>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</si>
  <si>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</si>
  <si>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</si>
  <si>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</si>
  <si>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</si>
  <si>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 xml:space="preserve"> na</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</si>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</sst>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s>
  <fonts count="25"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s>
  <fills count="5">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theme="0"/>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4">
    <xf numFmtId="0" fontId="0" fillId="0" borderId="0"/>
    <xf numFmtId="166" fontId="14" fillId="0" borderId="0">
      <alignment horizontal="right"/>
    </xf>
    <xf numFmtId="43" fontId="9" fillId="0" borderId="0" applyFont="0" applyFill="0" applyBorder="0" applyAlignment="0" applyProtection="0"/>
    <xf numFmtId="43" fontId="4" fillId="0" borderId="0" applyFont="0" applyFill="0" applyBorder="0" applyAlignment="0" applyProtection="0"/>
    <xf numFmtId="0" fontId="14" fillId="0" borderId="0">
      <alignment horizontal="left"/>
    </xf>
    <xf numFmtId="165" fontId="14" fillId="0" borderId="0">
      <alignment horizontal="right"/>
    </xf>
    <xf numFmtId="168" fontId="14" fillId="0" borderId="0">
      <alignment horizontal="right"/>
    </xf>
    <xf numFmtId="0" fontId="14" fillId="0" borderId="0">
      <alignment horizontal="left"/>
    </xf>
    <xf numFmtId="0" fontId="6" fillId="0" borderId="0" applyNumberFormat="0" applyFill="0" applyBorder="0" applyAlignment="0" applyProtection="0">
      <alignment vertical="top"/>
      <protection locked="0"/>
    </xf>
    <xf numFmtId="0" fontId="14" fillId="0" borderId="0">
      <alignment horizontal="left"/>
    </xf>
    <xf numFmtId="0" fontId="4" fillId="0" borderId="0"/>
    <xf numFmtId="0" fontId="5" fillId="0" borderId="0"/>
    <xf numFmtId="0" fontId="4" fillId="0" borderId="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167" fontId="14" fillId="0" borderId="0">
      <alignment horizontal="right"/>
    </xf>
    <xf numFmtId="166" fontId="14" fillId="0" borderId="0">
      <alignment horizontal="right"/>
    </xf>
    <xf numFmtId="0" fontId="3" fillId="0" borderId="0"/>
    <xf numFmtId="0" fontId="2" fillId="0" borderId="0"/>
    <xf numFmtId="0" fontId="1" fillId="0" borderId="0"/>
    <xf numFmtId="44" fontId="14" fillId="0" borderId="0" applyFont="0" applyFill="0" applyBorder="0" applyAlignment="0" applyProtection="0"/>
    <xf numFmtId="14" fontId="4" fillId="0" borderId="24" applyNumberFormat="0" applyAlignment="0">
      <alignment wrapText="1"/>
    </xf>
  </cellStyleXfs>
  <cellXfs count="214">
    <xf numFmtId="0" fontId="0" fillId="0" borderId="0" xfId="0"/>
    <xf numFmtId="0" fontId="4"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8" fillId="0" borderId="0" xfId="11" applyFont="1"/>
    <xf numFmtId="0" fontId="4" fillId="0" borderId="0" xfId="0" applyFont="1"/>
    <xf numFmtId="0" fontId="4" fillId="0" borderId="0" xfId="0" applyFont="1" applyAlignment="1">
      <alignment horizontal="left" wrapText="1"/>
    </xf>
    <xf numFmtId="0" fontId="4" fillId="0" borderId="0" xfId="11" applyFont="1"/>
    <xf numFmtId="0" fontId="10" fillId="0" borderId="0" xfId="11" applyFont="1" applyAlignment="1">
      <alignment horizontal="center"/>
    </xf>
    <xf numFmtId="0" fontId="4" fillId="0" borderId="0" xfId="11" applyFont="1" applyAlignment="1">
      <alignment horizontal="left"/>
    </xf>
    <xf numFmtId="0" fontId="11" fillId="2" borderId="0" xfId="11" quotePrefix="1" applyFont="1" applyFill="1" applyAlignment="1">
      <alignment horizontal="left"/>
    </xf>
    <xf numFmtId="0" fontId="11" fillId="2" borderId="0" xfId="11" applyFont="1" applyFill="1"/>
    <xf numFmtId="0" fontId="4" fillId="3" borderId="0" xfId="11" applyFont="1" applyFill="1" applyAlignment="1">
      <alignment horizontal="left"/>
    </xf>
    <xf numFmtId="0" fontId="12" fillId="0" borderId="0" xfId="11" applyFont="1"/>
    <xf numFmtId="0" fontId="4" fillId="0" borderId="0" xfId="0" applyFont="1" applyFill="1"/>
    <xf numFmtId="0" fontId="13" fillId="0" borderId="0" xfId="0" applyFont="1" applyAlignment="1">
      <alignment wrapText="1"/>
    </xf>
    <xf numFmtId="14" fontId="4" fillId="0" borderId="0" xfId="12" applyNumberFormat="1" applyFont="1" applyAlignment="1">
      <alignment horizontal="left"/>
    </xf>
    <xf numFmtId="0" fontId="0" fillId="4" borderId="0" xfId="0" applyFill="1"/>
    <xf numFmtId="0" fontId="15" fillId="4"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6" fillId="4" borderId="1" xfId="0" applyFont="1" applyFill="1" applyBorder="1" applyAlignment="1" applyProtection="1">
      <alignment horizontal="left" vertical="center" wrapText="1"/>
    </xf>
    <xf numFmtId="0" fontId="4" fillId="4" borderId="1" xfId="0" applyFont="1" applyFill="1" applyBorder="1"/>
    <xf numFmtId="0" fontId="16" fillId="4" borderId="2" xfId="0" applyFont="1" applyFill="1" applyBorder="1" applyAlignment="1" applyProtection="1">
      <alignment horizontal="left" vertical="center" wrapText="1"/>
    </xf>
    <xf numFmtId="0" fontId="4" fillId="4" borderId="2" xfId="0" applyFont="1" applyFill="1" applyBorder="1"/>
    <xf numFmtId="0" fontId="4" fillId="4" borderId="2" xfId="0" applyFont="1" applyFill="1" applyBorder="1" applyAlignment="1">
      <alignment wrapText="1"/>
    </xf>
    <xf numFmtId="0" fontId="4" fillId="4" borderId="2" xfId="0" applyFont="1" applyFill="1" applyBorder="1" applyAlignment="1">
      <alignment horizontal="left"/>
    </xf>
    <xf numFmtId="0" fontId="4" fillId="4" borderId="2" xfId="0" applyFont="1" applyFill="1" applyBorder="1" applyAlignment="1">
      <alignment horizontal="left" wrapText="1"/>
    </xf>
    <xf numFmtId="0" fontId="4" fillId="4" borderId="2" xfId="11" applyFont="1" applyFill="1" applyBorder="1"/>
    <xf numFmtId="0" fontId="4" fillId="4" borderId="3" xfId="0" applyFont="1" applyFill="1" applyBorder="1" applyAlignment="1">
      <alignment horizontal="left"/>
    </xf>
    <xf numFmtId="0" fontId="4" fillId="4" borderId="3" xfId="0" applyFont="1" applyFill="1" applyBorder="1"/>
    <xf numFmtId="0" fontId="4" fillId="4" borderId="3" xfId="11" applyFont="1" applyFill="1" applyBorder="1"/>
    <xf numFmtId="0" fontId="15" fillId="4" borderId="4" xfId="0" applyFont="1" applyFill="1" applyBorder="1" applyAlignment="1">
      <alignment horizontal="center"/>
    </xf>
    <xf numFmtId="0" fontId="15" fillId="4" borderId="4" xfId="0" applyFont="1" applyFill="1" applyBorder="1"/>
    <xf numFmtId="0" fontId="17" fillId="4" borderId="0" xfId="0" applyFont="1" applyFill="1" applyBorder="1"/>
    <xf numFmtId="0" fontId="0" fillId="0" borderId="5" xfId="0" applyBorder="1"/>
    <xf numFmtId="0" fontId="17" fillId="4" borderId="2" xfId="0" applyFont="1" applyFill="1" applyBorder="1" applyAlignment="1">
      <alignment horizontal="center"/>
    </xf>
    <xf numFmtId="0" fontId="4" fillId="4" borderId="0" xfId="10" applyFill="1" applyBorder="1" applyAlignment="1">
      <alignment horizontal="center"/>
    </xf>
    <xf numFmtId="0" fontId="4" fillId="4" borderId="2" xfId="10" applyFill="1" applyBorder="1" applyAlignment="1">
      <alignment horizontal="center"/>
    </xf>
    <xf numFmtId="0" fontId="4" fillId="4" borderId="6" xfId="10" applyFill="1" applyBorder="1"/>
    <xf numFmtId="0" fontId="4" fillId="4" borderId="7" xfId="10" applyFill="1" applyBorder="1"/>
    <xf numFmtId="0" fontId="4" fillId="4" borderId="8" xfId="10" applyFill="1" applyBorder="1"/>
    <xf numFmtId="0" fontId="4" fillId="4" borderId="9" xfId="10" applyFill="1" applyBorder="1" applyAlignment="1">
      <alignment horizontal="center"/>
    </xf>
    <xf numFmtId="0" fontId="4" fillId="4" borderId="10" xfId="10" applyFill="1" applyBorder="1"/>
    <xf numFmtId="0" fontId="17" fillId="4" borderId="6" xfId="0" applyFont="1" applyFill="1" applyBorder="1"/>
    <xf numFmtId="0" fontId="17" fillId="4" borderId="7" xfId="0" applyFont="1" applyFill="1" applyBorder="1"/>
    <xf numFmtId="0" fontId="4" fillId="4" borderId="11" xfId="10" applyFill="1" applyBorder="1"/>
    <xf numFmtId="0" fontId="4" fillId="4" borderId="12" xfId="10" applyFill="1" applyBorder="1"/>
    <xf numFmtId="0" fontId="17" fillId="4" borderId="13" xfId="0" applyFont="1" applyFill="1" applyBorder="1"/>
    <xf numFmtId="0" fontId="17" fillId="4" borderId="1" xfId="0" applyFont="1" applyFill="1" applyBorder="1" applyAlignment="1">
      <alignment horizontal="center"/>
    </xf>
    <xf numFmtId="0" fontId="17" fillId="4" borderId="14" xfId="0" applyFont="1" applyFill="1" applyBorder="1"/>
    <xf numFmtId="0" fontId="15" fillId="4" borderId="15" xfId="0" applyFont="1" applyFill="1" applyBorder="1"/>
    <xf numFmtId="0" fontId="15" fillId="4" borderId="15" xfId="0" applyFont="1" applyFill="1" applyBorder="1" applyAlignment="1">
      <alignment horizontal="left"/>
    </xf>
    <xf numFmtId="0" fontId="18" fillId="4" borderId="15" xfId="0" applyFont="1" applyFill="1" applyBorder="1"/>
    <xf numFmtId="0" fontId="18" fillId="4" borderId="16" xfId="0" applyFont="1" applyFill="1" applyBorder="1"/>
    <xf numFmtId="0" fontId="15" fillId="4" borderId="0" xfId="0" applyFont="1" applyFill="1" applyBorder="1"/>
    <xf numFmtId="0" fontId="17" fillId="4" borderId="18" xfId="0" applyFont="1" applyFill="1" applyBorder="1"/>
    <xf numFmtId="0" fontId="17" fillId="4" borderId="3" xfId="0" applyFont="1" applyFill="1" applyBorder="1" applyAlignment="1">
      <alignment horizontal="center"/>
    </xf>
    <xf numFmtId="0" fontId="17" fillId="4" borderId="19" xfId="0" applyFont="1" applyFill="1" applyBorder="1"/>
    <xf numFmtId="0" fontId="0" fillId="4" borderId="20" xfId="0" applyFill="1" applyBorder="1"/>
    <xf numFmtId="0" fontId="7" fillId="3" borderId="0" xfId="8" applyFont="1" applyFill="1" applyAlignment="1" applyProtection="1">
      <alignment horizontal="left"/>
    </xf>
    <xf numFmtId="0" fontId="22" fillId="0" borderId="0" xfId="0" applyNumberFormat="1" applyFont="1" applyFill="1" applyBorder="1" applyAlignment="1">
      <alignment horizontal="center" wrapText="1"/>
    </xf>
    <xf numFmtId="0" fontId="24" fillId="4" borderId="2" xfId="0" applyFont="1" applyFill="1" applyBorder="1" applyAlignment="1" applyProtection="1">
      <alignment horizontal="center" vertical="center" wrapText="1"/>
    </xf>
    <xf numFmtId="0" fontId="6" fillId="0" borderId="0" xfId="8" applyAlignment="1" applyProtection="1"/>
    <xf numFmtId="0" fontId="6" fillId="0" borderId="0" xfId="8" applyFill="1" applyAlignment="1" applyProtection="1"/>
    <xf numFmtId="14" fontId="4" fillId="0" borderId="24" xfId="0" applyNumberFormat="1" applyFont="1" applyFill="1" applyBorder="1" applyAlignment="1">
      <alignment horizontal="right" wrapText="1"/>
    </xf>
    <xf numFmtId="1" fontId="4" fillId="0" borderId="24" xfId="0" applyNumberFormat="1" applyFont="1" applyFill="1" applyBorder="1" applyAlignment="1">
      <alignment horizontal="right" wrapText="1"/>
    </xf>
    <xf numFmtId="14" fontId="4" fillId="0" borderId="24" xfId="0" applyNumberFormat="1" applyFont="1" applyFill="1" applyBorder="1" applyAlignment="1">
      <alignment horizontal="right"/>
    </xf>
    <xf numFmtId="164" fontId="4" fillId="0" borderId="24" xfId="2" applyNumberFormat="1" applyFont="1" applyFill="1" applyBorder="1" applyAlignment="1">
      <alignment horizontal="right" wrapText="1"/>
    </xf>
    <xf numFmtId="0" fontId="15" fillId="4" borderId="29" xfId="10" applyNumberFormat="1" applyFont="1" applyFill="1" applyBorder="1" applyAlignment="1"/>
    <xf numFmtId="0" fontId="15" fillId="4" borderId="30" xfId="10" applyNumberFormat="1" applyFont="1" applyFill="1" applyBorder="1" applyAlignment="1">
      <alignment horizontal="center"/>
    </xf>
    <xf numFmtId="0" fontId="15" fillId="4" borderId="31" xfId="10" applyNumberFormat="1" applyFont="1" applyFill="1" applyBorder="1" applyAlignment="1"/>
    <xf numFmtId="0" fontId="15" fillId="4" borderId="6" xfId="10" applyNumberFormat="1" applyFont="1" applyFill="1" applyBorder="1" applyAlignment="1"/>
    <xf numFmtId="0" fontId="15" fillId="4" borderId="2" xfId="10" applyNumberFormat="1" applyFont="1" applyFill="1" applyBorder="1" applyAlignment="1">
      <alignment horizontal="center"/>
    </xf>
    <xf numFmtId="0" fontId="15" fillId="4" borderId="7" xfId="10" applyNumberFormat="1" applyFont="1" applyFill="1" applyBorder="1" applyAlignment="1"/>
    <xf numFmtId="0" fontId="15" fillId="4" borderId="8" xfId="10" applyNumberFormat="1" applyFont="1" applyFill="1" applyBorder="1" applyAlignment="1"/>
    <xf numFmtId="0" fontId="15" fillId="4" borderId="9" xfId="10" applyNumberFormat="1" applyFont="1" applyFill="1" applyBorder="1" applyAlignment="1">
      <alignment horizontal="center"/>
    </xf>
    <xf numFmtId="0" fontId="15" fillId="4" borderId="10" xfId="10" applyNumberFormat="1" applyFont="1" applyFill="1" applyBorder="1" applyAlignment="1"/>
    <xf numFmtId="0" fontId="18" fillId="4" borderId="26" xfId="0" applyFont="1" applyFill="1" applyBorder="1" applyAlignment="1">
      <alignment horizontal="center"/>
    </xf>
    <xf numFmtId="0" fontId="18" fillId="4" borderId="27" xfId="0" applyFont="1" applyFill="1" applyBorder="1" applyAlignment="1">
      <alignment horizontal="center"/>
    </xf>
    <xf numFmtId="0" fontId="18" fillId="4" borderId="28" xfId="0" applyFont="1" applyFill="1" applyBorder="1" applyAlignment="1">
      <alignment horizontal="center"/>
    </xf>
    <xf numFmtId="0" fontId="0" fillId="4" borderId="11" xfId="0" applyFill="1" applyBorder="1"/>
    <xf numFmtId="0" fontId="0" fillId="4" borderId="0" xfId="0" applyFill="1" applyAlignment="1">
      <alignment horizontal="center"/>
    </xf>
    <xf numFmtId="0" fontId="0" fillId="4" borderId="12" xfId="0" applyFill="1" applyBorder="1"/>
    <xf numFmtId="14" fontId="4" fillId="0" borderId="24" xfId="0" applyNumberFormat="1" applyFont="1" applyFill="1" applyBorder="1" applyAlignment="1">
      <alignment horizontal="left" wrapText="1"/>
    </xf>
    <xf numFmtId="0" fontId="4" fillId="0" borderId="24" xfId="0" applyFont="1" applyFill="1" applyBorder="1" applyAlignment="1">
      <alignment horizontal="left" wrapText="1"/>
    </xf>
    <xf numFmtId="14" fontId="15" fillId="0" borderId="24" xfId="0" applyNumberFormat="1" applyFont="1" applyFill="1" applyBorder="1" applyAlignment="1">
      <alignment horizontal="left" wrapText="1"/>
    </xf>
    <xf numFmtId="0" fontId="4" fillId="0" borderId="24" xfId="0" applyNumberFormat="1" applyFont="1" applyFill="1" applyBorder="1" applyAlignment="1">
      <alignment horizontal="left" wrapText="1"/>
    </xf>
    <xf numFmtId="0" fontId="19" fillId="0" borderId="17" xfId="0" applyFont="1" applyFill="1" applyBorder="1" applyAlignment="1">
      <alignment horizontal="center"/>
    </xf>
    <xf numFmtId="0" fontId="19" fillId="0" borderId="17" xfId="0" applyFont="1" applyFill="1" applyBorder="1" applyAlignment="1">
      <alignment horizontal="left"/>
    </xf>
    <xf numFmtId="0" fontId="19" fillId="0" borderId="17" xfId="0" applyFont="1" applyFill="1" applyBorder="1" applyAlignment="1">
      <alignment horizontal="right"/>
    </xf>
    <xf numFmtId="1" fontId="19" fillId="0" borderId="17" xfId="0" applyNumberFormat="1" applyFont="1" applyFill="1" applyBorder="1"/>
    <xf numFmtId="0" fontId="19" fillId="0" borderId="17" xfId="0" applyFont="1" applyFill="1" applyBorder="1"/>
    <xf numFmtId="0" fontId="19" fillId="0" borderId="25" xfId="0" applyFont="1" applyFill="1" applyBorder="1" applyAlignment="1">
      <alignment horizontal="center"/>
    </xf>
    <xf numFmtId="0" fontId="19" fillId="0" borderId="0" xfId="0" applyFont="1" applyFill="1" applyBorder="1"/>
    <xf numFmtId="0" fontId="19" fillId="0" borderId="0" xfId="0" applyFont="1" applyFill="1" applyBorder="1" applyAlignment="1"/>
    <xf numFmtId="0" fontId="0" fillId="0" borderId="0" xfId="0" applyFill="1" applyBorder="1" applyAlignment="1">
      <alignment horizontal="center" wrapText="1"/>
    </xf>
    <xf numFmtId="0" fontId="23" fillId="0" borderId="21" xfId="0" applyFont="1" applyFill="1" applyBorder="1" applyAlignment="1">
      <alignment horizontal="center" wrapText="1"/>
    </xf>
    <xf numFmtId="0" fontId="23" fillId="0" borderId="22" xfId="0" applyFont="1" applyFill="1" applyBorder="1" applyAlignment="1">
      <alignment horizontal="left" wrapText="1"/>
    </xf>
    <xf numFmtId="14" fontId="23" fillId="0" borderId="22" xfId="0" applyNumberFormat="1" applyFont="1" applyFill="1" applyBorder="1" applyAlignment="1">
      <alignment horizontal="left" wrapText="1"/>
    </xf>
    <xf numFmtId="1" fontId="23" fillId="0" borderId="22" xfId="0" applyNumberFormat="1" applyFont="1" applyFill="1" applyBorder="1" applyAlignment="1">
      <alignment horizontal="left" wrapText="1"/>
    </xf>
    <xf numFmtId="0" fontId="23" fillId="0" borderId="22" xfId="0" applyFont="1" applyFill="1" applyBorder="1" applyAlignment="1">
      <alignment horizontal="center" wrapText="1"/>
    </xf>
    <xf numFmtId="164" fontId="23" fillId="0" borderId="22" xfId="2" applyNumberFormat="1" applyFont="1" applyFill="1" applyBorder="1" applyAlignment="1">
      <alignment horizontal="center" wrapText="1"/>
    </xf>
    <xf numFmtId="0" fontId="23" fillId="0" borderId="22" xfId="0" applyFont="1" applyFill="1" applyBorder="1" applyAlignment="1">
      <alignment wrapText="1"/>
    </xf>
    <xf numFmtId="0" fontId="0" fillId="0" borderId="0" xfId="0" applyFill="1" applyBorder="1" applyAlignment="1">
      <alignment horizontal="center"/>
    </xf>
    <xf numFmtId="14" fontId="4" fillId="0" borderId="23" xfId="0" applyNumberFormat="1" applyFont="1" applyFill="1" applyBorder="1" applyAlignment="1">
      <alignment horizontal="center" wrapText="1"/>
    </xf>
    <xf numFmtId="14" fontId="4" fillId="0" borderId="24" xfId="0" applyNumberFormat="1" applyFont="1" applyFill="1" applyBorder="1" applyAlignment="1">
      <alignment horizontal="center" wrapText="1"/>
    </xf>
    <xf numFmtId="0" fontId="4" fillId="0" borderId="24" xfId="0" applyNumberFormat="1" applyFont="1" applyFill="1" applyBorder="1" applyAlignment="1">
      <alignment horizontal="right" wrapText="1"/>
    </xf>
    <xf numFmtId="14" fontId="4" fillId="0" borderId="24" xfId="0" applyNumberFormat="1" applyFont="1" applyFill="1" applyBorder="1" applyAlignment="1">
      <alignment wrapText="1"/>
    </xf>
    <xf numFmtId="0" fontId="0" fillId="0" borderId="0" xfId="0" applyFill="1" applyBorder="1"/>
    <xf numFmtId="0" fontId="4" fillId="0" borderId="0" xfId="0" applyFont="1" applyFill="1" applyBorder="1" applyAlignment="1">
      <alignment horizontal="center" wrapText="1"/>
    </xf>
    <xf numFmtId="0" fontId="4" fillId="0" borderId="24" xfId="2" applyNumberFormat="1" applyFont="1" applyFill="1" applyBorder="1" applyAlignment="1">
      <alignment horizontal="right" wrapText="1"/>
    </xf>
    <xf numFmtId="14" fontId="4" fillId="0" borderId="24" xfId="2" applyNumberFormat="1" applyFont="1" applyFill="1" applyBorder="1" applyAlignment="1">
      <alignment horizontal="center" wrapText="1"/>
    </xf>
    <xf numFmtId="0" fontId="22" fillId="0" borderId="0" xfId="0" applyFont="1" applyFill="1" applyBorder="1" applyAlignment="1">
      <alignment horizontal="center" wrapText="1"/>
    </xf>
    <xf numFmtId="0" fontId="4" fillId="0" borderId="0" xfId="0" applyFont="1" applyFill="1" applyBorder="1"/>
    <xf numFmtId="0" fontId="4" fillId="0" borderId="24" xfId="0" applyFont="1" applyFill="1" applyBorder="1" applyAlignment="1">
      <alignment horizontal="left"/>
    </xf>
    <xf numFmtId="0" fontId="4" fillId="0" borderId="24" xfId="0" applyFont="1" applyFill="1" applyBorder="1" applyAlignment="1">
      <alignment horizontal="right" wrapText="1"/>
    </xf>
    <xf numFmtId="164" fontId="4" fillId="0" borderId="24" xfId="2" applyNumberFormat="1" applyFont="1" applyFill="1" applyBorder="1" applyAlignment="1">
      <alignment horizontal="center" wrapText="1"/>
    </xf>
    <xf numFmtId="0" fontId="4" fillId="0" borderId="24" xfId="0" applyFont="1" applyFill="1" applyBorder="1" applyAlignment="1">
      <alignment horizontal="center" wrapText="1"/>
    </xf>
    <xf numFmtId="49" fontId="4" fillId="0" borderId="24" xfId="0" applyNumberFormat="1" applyFont="1" applyFill="1" applyBorder="1" applyAlignment="1">
      <alignment horizontal="center" wrapText="1"/>
    </xf>
    <xf numFmtId="14" fontId="15" fillId="0" borderId="24" xfId="0" applyNumberFormat="1" applyFont="1" applyFill="1" applyBorder="1" applyAlignment="1">
      <alignment horizontal="right" wrapText="1"/>
    </xf>
    <xf numFmtId="1" fontId="15" fillId="0" borderId="24" xfId="0" applyNumberFormat="1" applyFont="1" applyFill="1" applyBorder="1" applyAlignment="1">
      <alignment horizontal="right" wrapText="1"/>
    </xf>
    <xf numFmtId="14" fontId="15" fillId="0" borderId="24" xfId="0" applyNumberFormat="1" applyFont="1" applyFill="1" applyBorder="1" applyAlignment="1">
      <alignment horizontal="center" wrapText="1"/>
    </xf>
    <xf numFmtId="164" fontId="15" fillId="0" borderId="24" xfId="2" applyNumberFormat="1" applyFont="1" applyFill="1" applyBorder="1" applyAlignment="1">
      <alignment horizontal="right" wrapText="1"/>
    </xf>
    <xf numFmtId="0" fontId="15" fillId="0" borderId="24" xfId="0" applyNumberFormat="1" applyFont="1" applyFill="1" applyBorder="1" applyAlignment="1">
      <alignment horizontal="right" wrapText="1"/>
    </xf>
    <xf numFmtId="14" fontId="15" fillId="0" borderId="23" xfId="0" applyNumberFormat="1" applyFont="1" applyFill="1" applyBorder="1" applyAlignment="1">
      <alignment horizontal="center" wrapText="1"/>
    </xf>
    <xf numFmtId="1" fontId="4" fillId="0" borderId="24" xfId="0" applyNumberFormat="1" applyFont="1" applyFill="1" applyBorder="1" applyAlignment="1">
      <alignment horizontal="right"/>
    </xf>
    <xf numFmtId="3" fontId="4" fillId="0" borderId="24" xfId="0" applyNumberFormat="1" applyFont="1" applyFill="1" applyBorder="1" applyAlignment="1">
      <alignment horizontal="right" wrapText="1"/>
    </xf>
    <xf numFmtId="14" fontId="4" fillId="0" borderId="0" xfId="0" applyNumberFormat="1" applyFont="1" applyFill="1" applyBorder="1" applyAlignment="1">
      <alignment horizontal="left" wrapText="1"/>
    </xf>
    <xf numFmtId="0" fontId="4" fillId="0" borderId="24" xfId="0" applyFont="1" applyFill="1" applyBorder="1" applyAlignment="1">
      <alignment horizontal="right"/>
    </xf>
    <xf numFmtId="1" fontId="4" fillId="0" borderId="24" xfId="2" applyNumberFormat="1" applyFont="1" applyFill="1" applyBorder="1" applyAlignment="1">
      <alignment horizontal="right" wrapText="1"/>
    </xf>
    <xf numFmtId="0" fontId="4"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23" fillId="0" borderId="0" xfId="12" applyFont="1" applyAlignment="1"/>
    <xf numFmtId="0" fontId="4" fillId="0" borderId="0" xfId="12" applyFont="1" applyAlignment="1"/>
    <xf numFmtId="0" fontId="6" fillId="3" borderId="0" xfId="8" applyFill="1" applyAlignment="1" applyProtection="1">
      <alignment horizontal="left"/>
    </xf>
    <xf numFmtId="0" fontId="2" fillId="0" borderId="0" xfId="20"/>
    <xf numFmtId="0" fontId="4" fillId="4" borderId="6" xfId="0" applyFont="1" applyFill="1" applyBorder="1"/>
    <xf numFmtId="0" fontId="4" fillId="4" borderId="2" xfId="0" applyFont="1" applyFill="1" applyBorder="1" applyAlignment="1">
      <alignment horizontal="center"/>
    </xf>
    <xf numFmtId="0" fontId="4" fillId="4" borderId="7" xfId="0" applyFont="1" applyFill="1" applyBorder="1"/>
    <xf numFmtId="0" fontId="15" fillId="4" borderId="6" xfId="0" applyFont="1" applyFill="1" applyBorder="1"/>
    <xf numFmtId="0" fontId="15" fillId="4" borderId="2" xfId="0" applyFont="1" applyFill="1" applyBorder="1" applyAlignment="1">
      <alignment horizontal="center"/>
    </xf>
    <xf numFmtId="0" fontId="15" fillId="4" borderId="7" xfId="0" applyFont="1" applyFill="1" applyBorder="1"/>
    <xf numFmtId="0" fontId="15" fillId="4" borderId="32" xfId="0" applyFont="1" applyFill="1" applyBorder="1"/>
    <xf numFmtId="0" fontId="15" fillId="4" borderId="33" xfId="0" applyFont="1" applyFill="1" applyBorder="1" applyAlignment="1">
      <alignment horizontal="center"/>
    </xf>
    <xf numFmtId="0" fontId="15" fillId="4" borderId="34" xfId="0" applyFont="1" applyFill="1" applyBorder="1"/>
    <xf numFmtId="0" fontId="15" fillId="4" borderId="18" xfId="0" applyFont="1" applyFill="1" applyBorder="1"/>
    <xf numFmtId="0" fontId="15" fillId="4" borderId="3" xfId="0" applyFont="1" applyFill="1" applyBorder="1" applyAlignment="1">
      <alignment horizontal="center"/>
    </xf>
    <xf numFmtId="0" fontId="15" fillId="4" borderId="19" xfId="0" applyFont="1" applyFill="1" applyBorder="1"/>
    <xf numFmtId="0" fontId="15" fillId="4" borderId="35" xfId="0" applyFont="1" applyFill="1" applyBorder="1"/>
    <xf numFmtId="0" fontId="15" fillId="4" borderId="36" xfId="0" applyFont="1" applyFill="1" applyBorder="1" applyAlignment="1">
      <alignment horizontal="center"/>
    </xf>
    <xf numFmtId="0" fontId="15" fillId="4" borderId="37" xfId="0" applyFont="1" applyFill="1" applyBorder="1"/>
    <xf numFmtId="0" fontId="15" fillId="4" borderId="0" xfId="0" applyFont="1" applyFill="1" applyBorder="1" applyAlignment="1">
      <alignment horizontal="left"/>
    </xf>
    <xf numFmtId="0" fontId="15" fillId="4" borderId="0" xfId="0" applyFont="1" applyFill="1" applyBorder="1" applyAlignment="1">
      <alignment horizontal="center"/>
    </xf>
    <xf numFmtId="0" fontId="4" fillId="0" borderId="24" xfId="0" applyNumberFormat="1" applyFont="1" applyFill="1" applyBorder="1" applyAlignment="1">
      <alignment horizontal="center" wrapText="1"/>
    </xf>
    <xf numFmtId="0" fontId="19" fillId="0" borderId="17" xfId="0" applyNumberFormat="1" applyFont="1" applyFill="1" applyBorder="1" applyAlignment="1">
      <alignment horizontal="center"/>
    </xf>
    <xf numFmtId="0" fontId="23"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6" fillId="0" borderId="24" xfId="8" applyNumberFormat="1" applyFill="1" applyBorder="1" applyAlignment="1" applyProtection="1">
      <alignment wrapText="1"/>
    </xf>
    <xf numFmtId="0" fontId="4" fillId="0" borderId="24" xfId="0" applyFont="1" applyFill="1" applyBorder="1" applyAlignment="1">
      <alignment wrapText="1"/>
    </xf>
    <xf numFmtId="0" fontId="6" fillId="0" borderId="24" xfId="8" applyNumberFormat="1" applyFill="1" applyBorder="1" applyAlignment="1" applyProtection="1">
      <alignment wrapText="1"/>
    </xf>
    <xf numFmtId="0" fontId="4" fillId="0" borderId="0" xfId="12" applyFont="1" applyAlignment="1">
      <alignment horizontal="left" indent="3"/>
    </xf>
    <xf numFmtId="14" fontId="6" fillId="0" borderId="0" xfId="8" applyNumberFormat="1" applyFill="1" applyBorder="1" applyAlignment="1" applyProtection="1">
      <alignment wrapText="1"/>
    </xf>
    <xf numFmtId="169" fontId="19" fillId="0" borderId="17" xfId="0" applyNumberFormat="1" applyFont="1" applyFill="1" applyBorder="1"/>
    <xf numFmtId="169" fontId="23" fillId="0" borderId="22" xfId="2" applyNumberFormat="1" applyFont="1" applyFill="1" applyBorder="1" applyAlignment="1">
      <alignment horizontal="center" wrapText="1"/>
    </xf>
    <xf numFmtId="169" fontId="0" fillId="0" borderId="0" xfId="0" applyNumberFormat="1" applyFill="1" applyAlignment="1">
      <alignment horizontal="right" wrapText="1"/>
    </xf>
    <xf numFmtId="170" fontId="4" fillId="0" borderId="24" xfId="22" applyNumberFormat="1" applyFont="1" applyFill="1" applyBorder="1" applyAlignment="1">
      <alignment horizontal="right" wrapText="1"/>
    </xf>
    <xf numFmtId="170" fontId="15" fillId="0" borderId="24" xfId="22" applyNumberFormat="1" applyFont="1" applyFill="1" applyBorder="1" applyAlignment="1">
      <alignment horizontal="right" wrapText="1"/>
    </xf>
    <xf numFmtId="3" fontId="4" fillId="0" borderId="24" xfId="2" applyNumberFormat="1" applyFont="1" applyFill="1" applyBorder="1" applyAlignment="1">
      <alignment horizontal="right" wrapText="1"/>
    </xf>
    <xf numFmtId="3" fontId="15" fillId="0" borderId="24" xfId="2" applyNumberFormat="1" applyFont="1" applyFill="1" applyBorder="1" applyAlignment="1">
      <alignment horizontal="right" wrapText="1"/>
    </xf>
    <xf numFmtId="14" fontId="4" fillId="0" borderId="0" xfId="0" applyNumberFormat="1" applyFont="1" applyFill="1" applyBorder="1" applyAlignment="1">
      <alignment wrapText="1"/>
    </xf>
    <xf numFmtId="0" fontId="6" fillId="0" borderId="24" xfId="8" applyBorder="1" applyAlignment="1" applyProtection="1"/>
    <xf numFmtId="0" fontId="19" fillId="0" borderId="0" xfId="0" applyFont="1" applyFill="1" applyBorder="1" applyAlignment="1">
      <alignment horizontal="left"/>
    </xf>
    <xf numFmtId="0" fontId="0" fillId="0" borderId="0" xfId="0" applyFill="1" applyBorder="1" applyAlignment="1">
      <alignment horizontal="left"/>
    </xf>
    <xf numFmtId="14" fontId="4" fillId="0" borderId="24" xfId="23">
      <alignment wrapText="1"/>
    </xf>
    <xf numFmtId="14" fontId="4" fillId="0" borderId="24" xfId="23" applyNumberFormat="1" applyAlignment="1">
      <alignment horizontal="center" wrapText="1"/>
    </xf>
    <xf numFmtId="0" fontId="4" fillId="0" borderId="24" xfId="23" applyNumberFormat="1" applyAlignment="1">
      <alignment horizontal="left" wrapText="1"/>
    </xf>
    <xf numFmtId="0" fontId="4" fillId="0" borderId="24" xfId="23" applyNumberFormat="1" applyAlignment="1">
      <alignment horizontal="left"/>
    </xf>
    <xf numFmtId="14" fontId="4" fillId="0" borderId="24" xfId="23" applyNumberFormat="1" applyAlignment="1">
      <alignment horizontal="right"/>
    </xf>
    <xf numFmtId="1" fontId="4" fillId="0" borderId="24" xfId="23" applyNumberFormat="1" applyAlignment="1"/>
    <xf numFmtId="0" fontId="4" fillId="0" borderId="24" xfId="23" applyNumberFormat="1" applyAlignment="1">
      <alignment horizontal="center" wrapText="1"/>
    </xf>
    <xf numFmtId="0" fontId="4" fillId="0" borderId="24" xfId="23" applyNumberFormat="1" applyAlignment="1">
      <alignment horizontal="right" wrapText="1"/>
    </xf>
    <xf numFmtId="164" fontId="4" fillId="0" borderId="24" xfId="23" applyNumberFormat="1" applyAlignment="1">
      <alignment horizontal="right" wrapText="1"/>
    </xf>
    <xf numFmtId="164" fontId="4" fillId="0" borderId="24" xfId="23" applyNumberFormat="1" applyAlignment="1">
      <alignment horizontal="center" wrapText="1"/>
    </xf>
    <xf numFmtId="49" fontId="4" fillId="0" borderId="24" xfId="23" applyNumberFormat="1" applyAlignment="1">
      <alignment horizontal="center" wrapText="1"/>
    </xf>
    <xf numFmtId="0" fontId="4" fillId="0" borderId="24" xfId="23" applyNumberFormat="1" applyAlignment="1"/>
    <xf numFmtId="1" fontId="4" fillId="0" borderId="24" xfId="23" applyNumberFormat="1" applyAlignment="1">
      <alignment horizontal="right"/>
    </xf>
    <xf numFmtId="3" fontId="4" fillId="0" borderId="24" xfId="23" applyNumberFormat="1" applyAlignment="1">
      <alignment horizontal="right" wrapText="1"/>
    </xf>
    <xf numFmtId="14" fontId="4" fillId="0" borderId="24" xfId="23" applyNumberFormat="1" applyAlignment="1">
      <alignment horizontal="left" wrapText="1"/>
    </xf>
    <xf numFmtId="14" fontId="4" fillId="0" borderId="24" xfId="23" applyNumberFormat="1" applyAlignment="1">
      <alignment horizontal="right" wrapText="1"/>
    </xf>
    <xf numFmtId="1" fontId="4" fillId="0" borderId="24" xfId="23" applyNumberFormat="1" applyAlignment="1">
      <alignment horizontal="right" wrapText="1"/>
    </xf>
    <xf numFmtId="170" fontId="4" fillId="0" borderId="24" xfId="23" applyNumberFormat="1" applyAlignment="1">
      <alignment horizontal="right" wrapText="1"/>
    </xf>
    <xf numFmtId="0" fontId="4" fillId="0" borderId="24" xfId="23" applyNumberFormat="1" applyAlignment="1">
      <alignment horizontal="right"/>
    </xf>
    <xf numFmtId="169" fontId="4" fillId="0" borderId="24" xfId="23" applyNumberFormat="1" applyAlignment="1">
      <alignment horizontal="right" wrapText="1"/>
    </xf>
    <xf numFmtId="14" fontId="4" fillId="0" borderId="24" xfId="23" applyNumberFormat="1" applyAlignment="1">
      <alignment wrapText="1"/>
    </xf>
    <xf numFmtId="1" fontId="19" fillId="0" borderId="17" xfId="0" applyNumberFormat="1" applyFont="1" applyFill="1" applyBorder="1" applyAlignment="1">
      <alignment horizontal="right"/>
    </xf>
    <xf numFmtId="1" fontId="23" fillId="0" borderId="22" xfId="0" applyNumberFormat="1" applyFont="1" applyFill="1" applyBorder="1" applyAlignment="1">
      <alignment horizontal="right" wrapText="1"/>
    </xf>
    <xf numFmtId="1" fontId="0" fillId="0" borderId="0" xfId="0" applyNumberFormat="1" applyFill="1" applyAlignment="1">
      <alignment horizontal="right"/>
    </xf>
    <xf numFmtId="0" fontId="4" fillId="0" borderId="0" xfId="0" applyFont="1" applyAlignment="1">
      <alignment horizontal="left" vertical="top" wrapText="1"/>
    </xf>
    <xf numFmtId="14" fontId="4" fillId="0" borderId="23" xfId="23" applyNumberFormat="1" applyBorder="1" applyAlignment="1">
      <alignment horizontal="center" wrapText="1"/>
    </xf>
    <xf numFmtId="0" fontId="4" fillId="0" borderId="0" xfId="0" applyFont="1" applyAlignment="1">
      <alignment horizontal="left" vertical="top"/>
    </xf>
    <xf numFmtId="0" fontId="6" fillId="0" borderId="0" xfId="8" applyBorder="1" applyAlignment="1" applyProtection="1"/>
    <xf numFmtId="14" fontId="4" fillId="0" borderId="24" xfId="23" applyNumberFormat="1" applyBorder="1" applyAlignment="1">
      <alignment horizontal="center" wrapText="1"/>
    </xf>
    <xf numFmtId="0" fontId="4" fillId="0" borderId="0" xfId="0" applyFont="1" applyAlignment="1">
      <alignment horizontal="left" vertical="top" wrapText="1"/>
    </xf>
  </cellXfs>
  <cellStyles count="24">
    <cellStyle name="Capacity" xfId="1"/>
    <cellStyle name="Comma" xfId="2" builtinId="3"/>
    <cellStyle name="Comma 2" xfId="3"/>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5" xfId="21"/>
    <cellStyle name="Pipeline" xfId="13"/>
    <cellStyle name="PointName" xfId="14"/>
    <cellStyle name="Region" xfId="15"/>
    <cellStyle name="State" xfId="16"/>
    <cellStyle name="Table_EIA" xfId="23"/>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5"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rrc.state.tx.us/pipeline-safety/reports/" TargetMode="External"/><Relationship Id="rId2" Type="http://schemas.openxmlformats.org/officeDocument/2006/relationships/hyperlink" Target="mailto:kathryn.dyl@eia.gov" TargetMode="External"/><Relationship Id="rId1" Type="http://schemas.openxmlformats.org/officeDocument/2006/relationships/hyperlink" Target="https://www.eia.gov/naturalgas/data.cf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natfuel.com/supply/NorthernAccess2016/default.aspx" TargetMode="External"/><Relationship Id="rId18" Type="http://schemas.openxmlformats.org/officeDocument/2006/relationships/hyperlink" Target="http://pacificconnectorgp.com/project-overview/" TargetMode="External"/><Relationship Id="rId26" Type="http://schemas.openxmlformats.org/officeDocument/2006/relationships/hyperlink" Target="http://goldenpassproducts.com/" TargetMode="External"/><Relationship Id="rId39" Type="http://schemas.openxmlformats.org/officeDocument/2006/relationships/hyperlink" Target="http://www.northernnaturalgas.com/expansionprojects/Pages/NorthernLights2019-Rochester.aspx" TargetMode="External"/><Relationship Id="rId21" Type="http://schemas.openxmlformats.org/officeDocument/2006/relationships/hyperlink" Target="http://p2kpipeline.com/" TargetMode="External"/><Relationship Id="rId34" Type="http://schemas.openxmlformats.org/officeDocument/2006/relationships/hyperlink" Target="https://www.gulfrunpipeline.com/" TargetMode="External"/><Relationship Id="rId42" Type="http://schemas.openxmlformats.org/officeDocument/2006/relationships/hyperlink" Target="http://maritimesenergy.com/flow/uploads/MonctonNaturalGasSupplyALL.pdf" TargetMode="External"/><Relationship Id="rId47" Type="http://schemas.openxmlformats.org/officeDocument/2006/relationships/hyperlink" Target="https://www.transcanada.com/en/operations/natural-gas/mountaineer-xpress-project/" TargetMode="External"/><Relationship Id="rId50" Type="http://schemas.openxmlformats.org/officeDocument/2006/relationships/hyperlink" Target="https://www.kindermorgan.com/pages/business/gas_pipelines/east/tgp/261_upgrade.aspx" TargetMode="External"/><Relationship Id="rId55" Type="http://schemas.openxmlformats.org/officeDocument/2006/relationships/hyperlink" Target="http://ir.energytransfer.com/phoenix.zhtml?c=106094&amp;p=RssLanding&amp;cat=news&amp;id=2347076" TargetMode="External"/><Relationship Id="rId7" Type="http://schemas.openxmlformats.org/officeDocument/2006/relationships/hyperlink" Target="https://www.transcanada.com/en/operations/natural-gas/gulf-xpress-project/" TargetMode="External"/><Relationship Id="rId2" Type="http://schemas.openxmlformats.org/officeDocument/2006/relationships/hyperlink" Target="https://www.enbridge.com/projects-and-infrastructure/projects/atlantic-bridge" TargetMode="External"/><Relationship Id="rId16" Type="http://schemas.openxmlformats.org/officeDocument/2006/relationships/hyperlink" Target="http://www.iroquois.com/project/sono/SoNo_OpenSeasonBrochure_1_12_15.pdf" TargetMode="External"/><Relationship Id="rId29" Type="http://schemas.openxmlformats.org/officeDocument/2006/relationships/hyperlink" Target="https://ir.energytransfer.com/static-files/01151f48-806c-4969-b067-4574f83c9c4d" TargetMode="External"/><Relationship Id="rId11"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greater-philadelphia-expansion-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sempralng.com/port-arthur-pipeline-louisiana-connector/" TargetMode="External"/><Relationship Id="rId40" Type="http://schemas.openxmlformats.org/officeDocument/2006/relationships/hyperlink" Target="https://www.virginianaturalgas.com/-/media/Files/VNG/Work%20in%20your%20neighborhood/Completed%20Projects/18270_VNG_SSConnector_Project_factsheet.pdf" TargetMode="External"/><Relationship Id="rId45" Type="http://schemas.openxmlformats.org/officeDocument/2006/relationships/hyperlink" Target="http://venturegloballng.com/plaquemines-project/plaquemines-pipeline/" TargetMode="External"/><Relationship Id="rId53" Type="http://schemas.openxmlformats.org/officeDocument/2006/relationships/hyperlink" Target="https://www.enbridge.com/projects-and-infrastructure/projects/stratton-ridge-project" TargetMode="External"/><Relationship Id="rId58" Type="http://schemas.openxmlformats.org/officeDocument/2006/relationships/hyperlink" Target="https://www.midcoastenergy.com/cj-express-pipeline-project/" TargetMode="External"/><Relationship Id="rId5" Type="http://schemas.openxmlformats.org/officeDocument/2006/relationships/hyperlink" Target="https://www.natfuel.com/pipelineandstorage/empire/empirenorth2017/Jackson_Public_Info_Session_Presentation.pdf" TargetMode="External"/><Relationship Id="rId61" Type="http://schemas.openxmlformats.org/officeDocument/2006/relationships/printerSettings" Target="../printerSettings/printerSettings2.bin"/><Relationship Id="rId19" Type="http://schemas.openxmlformats.org/officeDocument/2006/relationships/hyperlink" Target="http://venturegloballng.com/calcasieu-pass/transcameron-pipeline/" TargetMode="External"/><Relationship Id="rId14" Type="http://schemas.openxmlformats.org/officeDocument/2006/relationships/hyperlink" Target="http://www.pngts.com/expansion/" TargetMode="External"/><Relationship Id="rId22" Type="http://schemas.openxmlformats.org/officeDocument/2006/relationships/hyperlink" Target="https://www.kindermorgan.com/pages/business/gas_pipelines/projects/kmtp/" TargetMode="External"/><Relationship Id="rId27" Type="http://schemas.openxmlformats.org/officeDocument/2006/relationships/hyperlink" Target="http://ir.oneok.com/news-and-events/press-releases/2019/02-25-2019-211707239" TargetMode="External"/><Relationship Id="rId30" Type="http://schemas.openxmlformats.org/officeDocument/2006/relationships/hyperlink" Target="http://ir.oneok.com/news-and-events/press-releases/2019/02-25-2019-211707239" TargetMode="External"/><Relationship Id="rId35" Type="http://schemas.openxmlformats.org/officeDocument/2006/relationships/hyperlink" Target="http://www.northernnaturalgas.com/expansionprojects/Pages/NorthernLights2019-Rochester.aspx" TargetMode="External"/><Relationship Id="rId43" Type="http://schemas.openxmlformats.org/officeDocument/2006/relationships/hyperlink" Target="https://westhp.com/" TargetMode="External"/><Relationship Id="rId48" Type="http://schemas.openxmlformats.org/officeDocument/2006/relationships/hyperlink" Target="https://adelphiagateway.com/" TargetMode="External"/><Relationship Id="rId56" Type="http://schemas.openxmlformats.org/officeDocument/2006/relationships/hyperlink" Target="https://www.wbienergy.com/docs/default-source/north-bakken-expansion-project/north-bakken-handout.pdf?sfvrsn=0" TargetMode="External"/><Relationship Id="rId8" Type="http://schemas.openxmlformats.org/officeDocument/2006/relationships/hyperlink" Target="https://www.mountainvalleypipeline.info/" TargetMode="External"/><Relationship Id="rId51" Type="http://schemas.openxmlformats.org/officeDocument/2006/relationships/hyperlink" Target="http://sabaltrailtransmission.com/" TargetMode="External"/><Relationship Id="rId3" Type="http://schemas.openxmlformats.org/officeDocument/2006/relationships/hyperlink" Target="https://www.transcanada.com/en/operations/natural-gas/buckeye-xpress-project/" TargetMode="External"/><Relationship Id="rId12" Type="http://schemas.openxmlformats.org/officeDocument/2006/relationships/hyperlink" Target="https://www.natfuel.com/supply/NorthernAccess2016/default.aspx" TargetMode="External"/><Relationship Id="rId17" Type="http://schemas.openxmlformats.org/officeDocument/2006/relationships/hyperlink" Target="http://www.iroquois.com/project/WIP/" TargetMode="External"/><Relationship Id="rId25" Type="http://schemas.openxmlformats.org/officeDocument/2006/relationships/hyperlink" Target="https://www.enbridge.com/projects-and-infrastructure/projects/atlantic-bridge" TargetMode="External"/><Relationship Id="rId33" Type="http://schemas.openxmlformats.org/officeDocument/2006/relationships/hyperlink" Target="https://www.dominionenergy.com/about-us/natural-gas-projects/eastern-market-access-project" TargetMode="External"/><Relationship Id="rId38" Type="http://schemas.openxmlformats.org/officeDocument/2006/relationships/hyperlink" Target="http://sempralng.com/port-arthur-pipeline/" TargetMode="External"/><Relationship Id="rId46" Type="http://schemas.openxmlformats.org/officeDocument/2006/relationships/hyperlink" Target="http://venturegloballng.com/plaquemines-project/plaquemines-pipeline/" TargetMode="External"/><Relationship Id="rId59" Type="http://schemas.openxmlformats.org/officeDocument/2006/relationships/hyperlink" Target="https://www.tcenergy.com/operations/natural-gas/eastern-panhandle-expansion-project/" TargetMode="External"/><Relationship Id="rId20" Type="http://schemas.openxmlformats.org/officeDocument/2006/relationships/hyperlink" Target="https://www.namerico-energy.com/portfolio/energy/pecos-trail-pipeline/" TargetMode="External"/><Relationship Id="rId41" Type="http://schemas.openxmlformats.org/officeDocument/2006/relationships/hyperlink" Target="http://maritimesenergy.com/flow/uploads/MonctonNaturalGasSupplyALL.pdf" TargetMode="External"/><Relationship Id="rId54" Type="http://schemas.openxmlformats.org/officeDocument/2006/relationships/hyperlink" Target="https://www.dominionenergy.com/company/natural-gas-projects/west-loop" TargetMode="External"/><Relationship Id="rId1" Type="http://schemas.openxmlformats.org/officeDocument/2006/relationships/hyperlink" Target="https://www.enbridge.com/projects-and-infrastructure/projects/texas-eastern-appalachian-lease-project" TargetMode="External"/><Relationship Id="rId6" Type="http://schemas.openxmlformats.org/officeDocument/2006/relationships/hyperlink" Target="http://equitransproject.com/" TargetMode="External"/><Relationship Id="rId15" Type="http://schemas.openxmlformats.org/officeDocument/2006/relationships/hyperlink" Target="http://www.pngts.com/expansion/" TargetMode="External"/><Relationship Id="rId23" Type="http://schemas.openxmlformats.org/officeDocument/2006/relationships/hyperlink" Target="https://www.blackhillscorp.com/node/118016" TargetMode="External"/><Relationship Id="rId28" Type="http://schemas.openxmlformats.org/officeDocument/2006/relationships/hyperlink" Target="http://www.1line.williams.com/Transco/files/presentations/2018CSSpringUpdate.pdf" TargetMode="External"/><Relationship Id="rId36" Type="http://schemas.openxmlformats.org/officeDocument/2006/relationships/hyperlink" Target="https://www.kindermorgan.com/pages/business/gas_pipelines/projects/php/" TargetMode="External"/><Relationship Id="rId49" Type="http://schemas.openxmlformats.org/officeDocument/2006/relationships/hyperlink" Target="https://atlanticcoastpipeline.com/" TargetMode="External"/><Relationship Id="rId57" Type="http://schemas.openxmlformats.org/officeDocument/2006/relationships/hyperlink" Target="https://www.duke-energy.com/home/natural-gas-projects/central-corridor-pipeline-ext" TargetMode="External"/><Relationship Id="rId10" Type="http://schemas.openxmlformats.org/officeDocument/2006/relationships/hyperlink" Target="http://media.eqtmidstreampartners.com/press-release/eqm/mountain-valley-pipeline-llc-announces-mvp-southgate-project-and-binding-open?referrer=eqm" TargetMode="External"/><Relationship Id="rId31" Type="http://schemas.openxmlformats.org/officeDocument/2006/relationships/hyperlink" Target="http://ir.oneok.com/news-and-events/press-releases/2019/02-25-2019-211707239" TargetMode="External"/><Relationship Id="rId44" Type="http://schemas.openxmlformats.org/officeDocument/2006/relationships/hyperlink" Target="http://pucweb1.state.nv.us/PDF/AxImages/DOCKETS_2015_THRU_PRESENT/2019-6/39610.pdf" TargetMode="External"/><Relationship Id="rId52" Type="http://schemas.openxmlformats.org/officeDocument/2006/relationships/hyperlink" Target="http://sabaltrailtransmission.com/" TargetMode="External"/><Relationship Id="rId60" Type="http://schemas.openxmlformats.org/officeDocument/2006/relationships/hyperlink" Target="http://venturegloballng.com/wp-content/uploads/2019/05/Delta-Fact-Sheet-May-25-.pdf" TargetMode="External"/><Relationship Id="rId4" Type="http://schemas.openxmlformats.org/officeDocument/2006/relationships/hyperlink" Target="http://www.millenniumpipeline.com/eastern-system-upgrade/" TargetMode="External"/><Relationship Id="rId9" Type="http://schemas.openxmlformats.org/officeDocument/2006/relationships/hyperlink" Target="https://www.transcanada.com/en/operations/natural-gas/mountaineer-xpress-projec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nergytransfer.com/docs/mainpage/ETE_ETP_Morgan_Stanley_Conference_Presentation_Final.pdf" TargetMode="External"/><Relationship Id="rId13" Type="http://schemas.openxmlformats.org/officeDocument/2006/relationships/hyperlink" Target="http://projects.enablemidstream.com/project/enable-gas-transmission-cana-stack-expansion-case/" TargetMode="External"/><Relationship Id="rId18" Type="http://schemas.openxmlformats.org/officeDocument/2006/relationships/hyperlink" Target="https://www.enbridge.com/projects-and-infrastructure/projects/south-texas-expansion-project" TargetMode="External"/><Relationship Id="rId3" Type="http://schemas.openxmlformats.org/officeDocument/2006/relationships/hyperlink" Target="http://www.1line.williams.com/Transco/files/presentations/2018CSSpringUpdate.pdf" TargetMode="External"/><Relationship Id="rId21" Type="http://schemas.openxmlformats.org/officeDocument/2006/relationships/hyperlink" Target="https://pipelineandstorage.natfuel.com/current-projects/ym28-and-fm120-modernization-project/" TargetMode="External"/><Relationship Id="rId7" Type="http://schemas.openxmlformats.org/officeDocument/2006/relationships/hyperlink" Target="https://www.floridasoutheastconnection.com/okeechobee-lateral-pipeline" TargetMode="External"/><Relationship Id="rId12" Type="http://schemas.openxmlformats.org/officeDocument/2006/relationships/hyperlink" Target="https://dtemidstream.com/location/birdsboro-pipeline/" TargetMode="External"/><Relationship Id="rId17" Type="http://schemas.openxmlformats.org/officeDocument/2006/relationships/hyperlink" Target="http://www.pngts.com/expansion/" TargetMode="External"/><Relationship Id="rId2" Type="http://schemas.openxmlformats.org/officeDocument/2006/relationships/hyperlink" Target="http://whitewatermidstream.com/operations" TargetMode="External"/><Relationship Id="rId16" Type="http://schemas.openxmlformats.org/officeDocument/2006/relationships/hyperlink" Target="https://www.kindermorgan.com/business/gas_pipelines/central/gulfcoast/" TargetMode="External"/><Relationship Id="rId20" Type="http://schemas.openxmlformats.org/officeDocument/2006/relationships/hyperlink" Target="https://www.enbridge.com/projects-and-infrastructure/projects/texas-eastern-appalachian-lease-project"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1" Type="http://schemas.openxmlformats.org/officeDocument/2006/relationships/hyperlink" Target="http://www.1line.williams.com/Transco/files/presentations/2018CSSpringUpdate.pdf" TargetMode="External"/><Relationship Id="rId24" Type="http://schemas.openxmlformats.org/officeDocument/2006/relationships/comments" Target="../comments1.xml"/><Relationship Id="rId5" Type="http://schemas.openxmlformats.org/officeDocument/2006/relationships/hyperlink" Target="http://www.gulfsouthpl.com/ExpansionProjects.aspx?id=4294967564" TargetMode="External"/><Relationship Id="rId15" Type="http://schemas.openxmlformats.org/officeDocument/2006/relationships/hyperlink" Target="http://www.nexusgastransmission.com/content/project-overview-map" TargetMode="External"/><Relationship Id="rId23" Type="http://schemas.openxmlformats.org/officeDocument/2006/relationships/vmlDrawing" Target="../drawings/vmlDrawing1.vml"/><Relationship Id="rId10" Type="http://schemas.openxmlformats.org/officeDocument/2006/relationships/hyperlink" Target="https://www.kindermorgan.com/pages/business/gas_pipelines/east/broadrun/" TargetMode="External"/><Relationship Id="rId19" Type="http://schemas.openxmlformats.org/officeDocument/2006/relationships/hyperlink" Target="https://www.kindermorgan.com/pages/business/gas_pipelines/east/swlouisianasupply/default.aspx"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www.pngts.com/expansion/" TargetMode="External"/><Relationship Id="rId14" Type="http://schemas.openxmlformats.org/officeDocument/2006/relationships/hyperlink" Target="https://www.platts.com/latest-news/natural-gas/denver/columbia-gas-seeks-january-1-startup-for-leach-21831045"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41"/>
  <sheetViews>
    <sheetView showGridLines="0" tabSelected="1" workbookViewId="0">
      <selection activeCell="C12" sqref="C12"/>
    </sheetView>
  </sheetViews>
  <sheetFormatPr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145</v>
      </c>
    </row>
    <row r="2" spans="2:6" ht="15.75" x14ac:dyDescent="0.25">
      <c r="B2" s="4" t="s">
        <v>182</v>
      </c>
    </row>
    <row r="3" spans="2:6" x14ac:dyDescent="0.2">
      <c r="B3" s="9"/>
    </row>
    <row r="4" spans="2:6" x14ac:dyDescent="0.2">
      <c r="B4" s="1" t="s">
        <v>146</v>
      </c>
    </row>
    <row r="5" spans="2:6" x14ac:dyDescent="0.2">
      <c r="B5" s="10" t="s">
        <v>147</v>
      </c>
      <c r="C5" s="11" t="s">
        <v>148</v>
      </c>
      <c r="D5" s="11" t="s">
        <v>157</v>
      </c>
      <c r="E5" s="11" t="s">
        <v>149</v>
      </c>
    </row>
    <row r="6" spans="2:6" x14ac:dyDescent="0.2">
      <c r="B6" s="60" t="s">
        <v>155</v>
      </c>
      <c r="C6" s="12" t="s">
        <v>3001</v>
      </c>
      <c r="D6" s="12" t="s">
        <v>158</v>
      </c>
      <c r="E6" s="12" t="s">
        <v>156</v>
      </c>
    </row>
    <row r="7" spans="2:6" x14ac:dyDescent="0.2">
      <c r="B7" s="145" t="s">
        <v>2439</v>
      </c>
      <c r="C7" s="12" t="s">
        <v>3002</v>
      </c>
      <c r="D7" s="12" t="s">
        <v>158</v>
      </c>
      <c r="E7" s="12"/>
    </row>
    <row r="8" spans="2:6" x14ac:dyDescent="0.2">
      <c r="B8" s="60" t="s">
        <v>180</v>
      </c>
      <c r="C8" s="12" t="s">
        <v>167</v>
      </c>
      <c r="D8" s="12"/>
      <c r="E8" s="12"/>
    </row>
    <row r="9" spans="2:6" x14ac:dyDescent="0.2">
      <c r="B9" s="60" t="s">
        <v>181</v>
      </c>
      <c r="C9" s="12" t="s">
        <v>168</v>
      </c>
      <c r="D9" s="12"/>
      <c r="E9" s="12"/>
    </row>
    <row r="11" spans="2:6" x14ac:dyDescent="0.2">
      <c r="B11" s="7" t="s">
        <v>150</v>
      </c>
      <c r="C11" s="16">
        <v>43769</v>
      </c>
    </row>
    <row r="12" spans="2:6" x14ac:dyDescent="0.2">
      <c r="B12" s="7" t="s">
        <v>151</v>
      </c>
      <c r="C12" s="5" t="s">
        <v>1782</v>
      </c>
      <c r="F12" s="13" t="s">
        <v>154</v>
      </c>
    </row>
    <row r="13" spans="2:6" x14ac:dyDescent="0.2">
      <c r="B13" s="7" t="s">
        <v>152</v>
      </c>
      <c r="C13" s="64" t="s">
        <v>2322</v>
      </c>
    </row>
    <row r="14" spans="2:6" x14ac:dyDescent="0.2">
      <c r="B14" s="7" t="s">
        <v>177</v>
      </c>
      <c r="C14" s="14" t="s">
        <v>3037</v>
      </c>
    </row>
    <row r="15" spans="2:6" x14ac:dyDescent="0.2">
      <c r="C15" s="14" t="s">
        <v>2510</v>
      </c>
      <c r="D15" s="63" t="s">
        <v>2511</v>
      </c>
    </row>
    <row r="16" spans="2:6" x14ac:dyDescent="0.2">
      <c r="B16" s="7" t="s">
        <v>153</v>
      </c>
      <c r="C16" s="63" t="s">
        <v>2445</v>
      </c>
    </row>
    <row r="17" spans="2:5" x14ac:dyDescent="0.2">
      <c r="C17" s="7" t="s">
        <v>2446</v>
      </c>
    </row>
    <row r="19" spans="2:5" ht="15" customHeight="1" x14ac:dyDescent="0.2">
      <c r="B19" s="7" t="s">
        <v>178</v>
      </c>
      <c r="C19" s="213" t="s">
        <v>2826</v>
      </c>
      <c r="D19" s="213"/>
      <c r="E19" s="213"/>
    </row>
    <row r="20" spans="2:5" ht="12.75" customHeight="1" x14ac:dyDescent="0.2">
      <c r="C20" s="213"/>
      <c r="D20" s="213"/>
      <c r="E20" s="213"/>
    </row>
    <row r="21" spans="2:5" ht="12.75" customHeight="1" x14ac:dyDescent="0.2">
      <c r="C21" s="213"/>
      <c r="D21" s="213"/>
      <c r="E21" s="213"/>
    </row>
    <row r="22" spans="2:5" ht="12.75" customHeight="1" x14ac:dyDescent="0.2">
      <c r="C22" s="213"/>
      <c r="D22" s="213"/>
      <c r="E22" s="213"/>
    </row>
    <row r="23" spans="2:5" ht="12.75" customHeight="1" x14ac:dyDescent="0.2">
      <c r="C23" s="213"/>
      <c r="D23" s="213"/>
      <c r="E23" s="213"/>
    </row>
    <row r="24" spans="2:5" ht="12.75" customHeight="1" x14ac:dyDescent="0.2">
      <c r="C24" s="213"/>
      <c r="D24" s="213"/>
      <c r="E24" s="213"/>
    </row>
    <row r="25" spans="2:5" ht="12.75" customHeight="1" x14ac:dyDescent="0.2">
      <c r="C25" s="213"/>
      <c r="D25" s="213"/>
      <c r="E25" s="213"/>
    </row>
    <row r="26" spans="2:5" ht="12.75" customHeight="1" x14ac:dyDescent="0.2">
      <c r="C26" s="213"/>
      <c r="D26" s="213"/>
      <c r="E26" s="213"/>
    </row>
    <row r="27" spans="2:5" ht="12.75" customHeight="1" x14ac:dyDescent="0.2">
      <c r="C27" s="213"/>
      <c r="D27" s="213"/>
      <c r="E27" s="213"/>
    </row>
    <row r="28" spans="2:5" ht="12.75" customHeight="1" x14ac:dyDescent="0.2">
      <c r="C28" s="143" t="s">
        <v>3033</v>
      </c>
      <c r="D28" s="15"/>
      <c r="E28" s="208"/>
    </row>
    <row r="29" spans="2:5" ht="12.75" customHeight="1" x14ac:dyDescent="0.2">
      <c r="C29" s="144" t="s">
        <v>3034</v>
      </c>
      <c r="D29" s="15"/>
      <c r="E29" s="208"/>
    </row>
    <row r="30" spans="2:5" ht="12.75" customHeight="1" x14ac:dyDescent="0.2">
      <c r="C30" s="210" t="s">
        <v>3035</v>
      </c>
      <c r="D30" s="208"/>
      <c r="E30" s="208"/>
    </row>
    <row r="31" spans="2:5" ht="12.75" customHeight="1" x14ac:dyDescent="0.2">
      <c r="C31" s="171" t="s">
        <v>3036</v>
      </c>
      <c r="D31" s="208"/>
      <c r="E31" s="208"/>
    </row>
    <row r="32" spans="2:5" ht="12.75" customHeight="1" x14ac:dyDescent="0.2">
      <c r="C32" s="208"/>
      <c r="D32" s="208"/>
      <c r="E32" s="208"/>
    </row>
    <row r="33" spans="3:4" ht="12.75" customHeight="1" x14ac:dyDescent="0.2">
      <c r="C33" s="15"/>
      <c r="D33" s="15"/>
    </row>
    <row r="34" spans="3:4" ht="12.75" customHeight="1" x14ac:dyDescent="0.2">
      <c r="C34" s="143" t="s">
        <v>2898</v>
      </c>
      <c r="D34" s="15"/>
    </row>
    <row r="35" spans="3:4" ht="12.75" customHeight="1" x14ac:dyDescent="0.2">
      <c r="C35" s="144" t="s">
        <v>2825</v>
      </c>
      <c r="D35" s="15"/>
    </row>
    <row r="36" spans="3:4" ht="12.75" customHeight="1" x14ac:dyDescent="0.2">
      <c r="C36" s="144" t="s">
        <v>2823</v>
      </c>
      <c r="D36" s="15"/>
    </row>
    <row r="37" spans="3:4" ht="12.75" customHeight="1" x14ac:dyDescent="0.2">
      <c r="C37" s="171" t="s">
        <v>2827</v>
      </c>
      <c r="D37" s="15"/>
    </row>
    <row r="38" spans="3:4" ht="12.75" customHeight="1" x14ac:dyDescent="0.2">
      <c r="C38" s="144" t="s">
        <v>2824</v>
      </c>
      <c r="D38" s="15"/>
    </row>
    <row r="39" spans="3:4" ht="12.75" customHeight="1" x14ac:dyDescent="0.2">
      <c r="C39" s="171" t="s">
        <v>2820</v>
      </c>
      <c r="D39" s="15"/>
    </row>
    <row r="40" spans="3:4" x14ac:dyDescent="0.2">
      <c r="C40" s="171" t="s">
        <v>2821</v>
      </c>
    </row>
    <row r="41" spans="3:4" x14ac:dyDescent="0.2">
      <c r="C41" s="171" t="s">
        <v>2822</v>
      </c>
    </row>
  </sheetData>
  <mergeCells count="1">
    <mergeCell ref="C19: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C16" r:id="rId2"/>
    <hyperlink ref="B7" location="'Historical Projects'!A1" display="Historical Projects"/>
    <hyperlink ref="D15" r:id="rId3"/>
  </hyperlinks>
  <pageMargins left="0.75" right="0.75" top="1" bottom="1" header="0.5" footer="0.5"/>
  <pageSetup scale="82" orientation="landscape"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A168"/>
  <sheetViews>
    <sheetView showGridLines="0" topLeftCell="A93" zoomScaleNormal="100" workbookViewId="0">
      <selection activeCell="A125" sqref="A125"/>
    </sheetView>
  </sheetViews>
  <sheetFormatPr defaultColWidth="21.5703125" defaultRowHeight="12.75" x14ac:dyDescent="0.2"/>
  <cols>
    <col min="1" max="1" width="16.28515625" style="132" customWidth="1"/>
    <col min="2" max="2" width="42.140625" style="133" customWidth="1"/>
    <col min="3" max="3" width="28" style="133" customWidth="1"/>
    <col min="4" max="4" width="14.7109375" style="133" customWidth="1"/>
    <col min="5" max="5" width="13.5703125" style="134" customWidth="1"/>
    <col min="6" max="6" width="10.7109375" style="135" customWidth="1"/>
    <col min="7" max="7" width="9.42578125" style="207" customWidth="1"/>
    <col min="8" max="8" width="27" style="132" customWidth="1"/>
    <col min="9" max="9" width="14.7109375" style="132" customWidth="1"/>
    <col min="10" max="10" width="11.42578125" style="132" customWidth="1"/>
    <col min="11" max="11" width="22.7109375" style="167" customWidth="1"/>
    <col min="12" max="12" width="14.140625" style="132" customWidth="1"/>
    <col min="13" max="14" width="14.7109375" style="132" customWidth="1"/>
    <col min="15" max="15" width="9.5703125" style="175" customWidth="1"/>
    <col min="16" max="16" width="10.28515625" style="137" customWidth="1"/>
    <col min="17" max="17" width="11.7109375" style="137" customWidth="1"/>
    <col min="18" max="18" width="11.42578125" style="138" customWidth="1"/>
    <col min="19" max="19" width="10.7109375" style="139" customWidth="1"/>
    <col min="20" max="20" width="15.42578125" style="140" customWidth="1"/>
    <col min="21" max="21" width="19.42578125" style="141" customWidth="1"/>
    <col min="22" max="22" width="14.42578125" style="96" customWidth="1"/>
    <col min="23" max="23" width="48.7109375" style="96" customWidth="1"/>
    <col min="24" max="24" width="22" style="96" customWidth="1"/>
    <col min="25" max="25" width="81.28515625" style="96" customWidth="1"/>
    <col min="26" max="26" width="21.5703125" style="109"/>
    <col min="27" max="16384" width="21.5703125" style="96"/>
  </cols>
  <sheetData>
    <row r="1" spans="1:261" ht="15.75" x14ac:dyDescent="0.25">
      <c r="A1" s="88" t="s">
        <v>1864</v>
      </c>
      <c r="B1" s="89"/>
      <c r="C1" s="89"/>
      <c r="D1" s="89"/>
      <c r="E1" s="89"/>
      <c r="F1" s="90"/>
      <c r="G1" s="205"/>
      <c r="H1" s="88"/>
      <c r="I1" s="88"/>
      <c r="J1" s="88"/>
      <c r="K1" s="165"/>
      <c r="L1" s="88"/>
      <c r="M1" s="88"/>
      <c r="N1" s="88"/>
      <c r="O1" s="173"/>
      <c r="P1" s="92"/>
      <c r="Q1" s="92"/>
      <c r="R1" s="92"/>
      <c r="S1" s="88"/>
      <c r="T1" s="88"/>
      <c r="U1" s="93"/>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c r="IV1" s="94"/>
      <c r="IW1" s="94"/>
      <c r="IX1" s="94"/>
      <c r="IY1" s="94"/>
      <c r="IZ1" s="94"/>
      <c r="JA1" s="94"/>
    </row>
    <row r="2" spans="1:261" s="104" customFormat="1" ht="39" thickBot="1" x14ac:dyDescent="0.25">
      <c r="A2" s="97" t="s">
        <v>121</v>
      </c>
      <c r="B2" s="98" t="s">
        <v>122</v>
      </c>
      <c r="C2" s="98" t="s">
        <v>123</v>
      </c>
      <c r="D2" s="98" t="s">
        <v>124</v>
      </c>
      <c r="E2" s="98" t="s">
        <v>127</v>
      </c>
      <c r="F2" s="99" t="s">
        <v>128</v>
      </c>
      <c r="G2" s="206" t="s">
        <v>129</v>
      </c>
      <c r="H2" s="101" t="s">
        <v>195</v>
      </c>
      <c r="I2" s="101" t="s">
        <v>2327</v>
      </c>
      <c r="J2" s="101" t="s">
        <v>2328</v>
      </c>
      <c r="K2" s="166" t="s">
        <v>196</v>
      </c>
      <c r="L2" s="101" t="s">
        <v>2330</v>
      </c>
      <c r="M2" s="101" t="s">
        <v>2329</v>
      </c>
      <c r="N2" s="101" t="s">
        <v>2551</v>
      </c>
      <c r="O2" s="174" t="s">
        <v>130</v>
      </c>
      <c r="P2" s="102" t="s">
        <v>131</v>
      </c>
      <c r="Q2" s="101" t="s">
        <v>132</v>
      </c>
      <c r="R2" s="101" t="s">
        <v>186</v>
      </c>
      <c r="S2" s="103" t="s">
        <v>125</v>
      </c>
      <c r="T2" s="101" t="s">
        <v>193</v>
      </c>
      <c r="U2" s="101" t="s">
        <v>194</v>
      </c>
      <c r="V2" s="101" t="s">
        <v>2246</v>
      </c>
      <c r="W2" s="101" t="s">
        <v>2508</v>
      </c>
      <c r="X2" s="101" t="s">
        <v>2981</v>
      </c>
      <c r="Y2" s="101" t="s">
        <v>2517</v>
      </c>
    </row>
    <row r="3" spans="1:261" ht="25.5" x14ac:dyDescent="0.2">
      <c r="A3" s="105">
        <v>43731</v>
      </c>
      <c r="B3" s="84" t="s">
        <v>2984</v>
      </c>
      <c r="C3" s="84" t="s">
        <v>2432</v>
      </c>
      <c r="D3" s="84" t="s">
        <v>141</v>
      </c>
      <c r="E3" s="84" t="s">
        <v>138</v>
      </c>
      <c r="F3" s="65"/>
      <c r="G3" s="66">
        <v>2022</v>
      </c>
      <c r="H3" s="106" t="s">
        <v>0</v>
      </c>
      <c r="I3" s="106" t="str">
        <f t="shared" ref="I3:I34" si="0">LEFT($H3,2)</f>
        <v>LA</v>
      </c>
      <c r="J3" s="106" t="str">
        <f t="shared" ref="J3:J34" si="1">RIGHT($H3,2)</f>
        <v>LA</v>
      </c>
      <c r="K3" s="164" t="str">
        <f t="shared" ref="K3:K34" si="2">IF($L3=$M3,L3,CONCATENATE($L3,", ",IF(ISBLANK(N3),"",CONCATENATE(N3,", ")),$M3))</f>
        <v>South Central</v>
      </c>
      <c r="L3" s="106" t="str">
        <f>INDEX('State '!$A$1:$C$62,MATCH($I3,'State '!$B:$B,0),3)</f>
        <v>South Central</v>
      </c>
      <c r="M3" s="106" t="str">
        <f>INDEX('State '!$A$1:$C$62,MATCH($J3,'State '!$B:$B,0),3)</f>
        <v>South Central</v>
      </c>
      <c r="N3" s="106"/>
      <c r="O3" s="176">
        <v>143</v>
      </c>
      <c r="P3" s="68"/>
      <c r="Q3" s="178">
        <v>894</v>
      </c>
      <c r="R3" s="107"/>
      <c r="S3" s="106" t="s">
        <v>135</v>
      </c>
      <c r="T3" s="106" t="s">
        <v>390</v>
      </c>
      <c r="U3" s="106" t="s">
        <v>2982</v>
      </c>
      <c r="V3" s="106" t="s">
        <v>2247</v>
      </c>
      <c r="W3" s="84" t="s">
        <v>2983</v>
      </c>
      <c r="X3" s="84" t="s">
        <v>2953</v>
      </c>
      <c r="Y3" s="108"/>
    </row>
    <row r="4" spans="1:261" x14ac:dyDescent="0.2">
      <c r="A4" s="105">
        <v>43124</v>
      </c>
      <c r="B4" s="84" t="s">
        <v>2000</v>
      </c>
      <c r="C4" s="84" t="s">
        <v>201</v>
      </c>
      <c r="D4" s="84" t="s">
        <v>141</v>
      </c>
      <c r="E4" s="84" t="s">
        <v>2452</v>
      </c>
      <c r="F4" s="65"/>
      <c r="G4" s="66" t="s">
        <v>391</v>
      </c>
      <c r="H4" s="106" t="s">
        <v>2001</v>
      </c>
      <c r="I4" s="106" t="str">
        <f t="shared" si="0"/>
        <v>NY</v>
      </c>
      <c r="J4" s="106" t="str">
        <f t="shared" si="1"/>
        <v>MA</v>
      </c>
      <c r="K4" s="164" t="str">
        <f t="shared" si="2"/>
        <v>Northeast</v>
      </c>
      <c r="L4" s="106" t="str">
        <f>INDEX('State '!$A$1:$C$62,MATCH($I4,'State '!$B:$B,0),3)</f>
        <v>Northeast</v>
      </c>
      <c r="M4" s="106" t="str">
        <f>INDEX('State '!$A$1:$C$62,MATCH($J4,'State '!$B:$B,0),3)</f>
        <v>Northeast</v>
      </c>
      <c r="N4" s="106"/>
      <c r="O4" s="176">
        <v>3000</v>
      </c>
      <c r="P4" s="68">
        <v>123</v>
      </c>
      <c r="Q4" s="178">
        <v>925</v>
      </c>
      <c r="R4" s="107"/>
      <c r="S4" s="106" t="s">
        <v>135</v>
      </c>
      <c r="T4" s="106" t="s">
        <v>390</v>
      </c>
      <c r="U4" s="106" t="s">
        <v>391</v>
      </c>
      <c r="V4" s="106" t="s">
        <v>2250</v>
      </c>
      <c r="W4" s="84"/>
      <c r="X4" s="84"/>
      <c r="Y4" s="108"/>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row>
    <row r="5" spans="1:261" s="20" customFormat="1" ht="25.5" x14ac:dyDescent="0.2">
      <c r="A5" s="105">
        <v>43756</v>
      </c>
      <c r="B5" s="84" t="s">
        <v>2467</v>
      </c>
      <c r="C5" s="84" t="s">
        <v>2468</v>
      </c>
      <c r="D5" s="84" t="s">
        <v>142</v>
      </c>
      <c r="E5" s="84" t="s">
        <v>138</v>
      </c>
      <c r="F5" s="65"/>
      <c r="G5" s="66">
        <v>2020</v>
      </c>
      <c r="H5" s="106" t="s">
        <v>7</v>
      </c>
      <c r="I5" s="106" t="str">
        <f t="shared" si="0"/>
        <v>PA</v>
      </c>
      <c r="J5" s="106" t="str">
        <f t="shared" si="1"/>
        <v>PA</v>
      </c>
      <c r="K5" s="164" t="str">
        <f t="shared" si="2"/>
        <v>Northeast</v>
      </c>
      <c r="L5" s="106" t="str">
        <f>INDEX('State '!$A$1:$C$62,MATCH($I5,'State '!$B:$B,0),3)</f>
        <v>Northeast</v>
      </c>
      <c r="M5" s="106" t="str">
        <f>INDEX('State '!$A$1:$C$62,MATCH($J5,'State '!$B:$B,0),3)</f>
        <v>Northeast</v>
      </c>
      <c r="N5" s="106"/>
      <c r="O5" s="176">
        <v>143</v>
      </c>
      <c r="P5" s="68">
        <v>4.75</v>
      </c>
      <c r="Q5" s="178">
        <v>775</v>
      </c>
      <c r="R5" s="107" t="s">
        <v>2476</v>
      </c>
      <c r="S5" s="106" t="s">
        <v>139</v>
      </c>
      <c r="T5" s="106" t="s">
        <v>390</v>
      </c>
      <c r="U5" s="106" t="s">
        <v>2475</v>
      </c>
      <c r="V5" s="106" t="s">
        <v>2247</v>
      </c>
      <c r="W5" s="84" t="s">
        <v>2963</v>
      </c>
      <c r="X5" s="84" t="s">
        <v>2962</v>
      </c>
      <c r="Y5" s="181" t="s">
        <v>2961</v>
      </c>
    </row>
    <row r="6" spans="1:261" ht="25.5" x14ac:dyDescent="0.2">
      <c r="A6" s="105">
        <v>42619</v>
      </c>
      <c r="B6" s="84" t="s">
        <v>2289</v>
      </c>
      <c r="C6" s="85" t="s">
        <v>2665</v>
      </c>
      <c r="D6" s="84" t="s">
        <v>137</v>
      </c>
      <c r="E6" s="84" t="s">
        <v>140</v>
      </c>
      <c r="F6" s="65"/>
      <c r="G6" s="66">
        <v>2025</v>
      </c>
      <c r="H6" s="106" t="s">
        <v>552</v>
      </c>
      <c r="I6" s="106" t="str">
        <f t="shared" si="0"/>
        <v>AK</v>
      </c>
      <c r="J6" s="106" t="str">
        <f t="shared" si="1"/>
        <v>AK</v>
      </c>
      <c r="K6" s="164" t="str">
        <f t="shared" si="2"/>
        <v>Pacific</v>
      </c>
      <c r="L6" s="106" t="str">
        <f>INDEX('State '!$A$1:$C$62,MATCH($I6,'State '!$B:$B,0),3)</f>
        <v>Pacific</v>
      </c>
      <c r="M6" s="106" t="str">
        <f>INDEX('State '!$A$1:$C$62,MATCH($J6,'State '!$B:$B,0),3)</f>
        <v>Pacific</v>
      </c>
      <c r="N6" s="106"/>
      <c r="O6" s="176">
        <v>45000</v>
      </c>
      <c r="P6" s="68">
        <v>805</v>
      </c>
      <c r="Q6" s="178">
        <v>3500</v>
      </c>
      <c r="R6" s="107">
        <v>42</v>
      </c>
      <c r="S6" s="106" t="s">
        <v>139</v>
      </c>
      <c r="T6" s="106" t="s">
        <v>390</v>
      </c>
      <c r="U6" s="119" t="s">
        <v>2705</v>
      </c>
      <c r="V6" s="106" t="s">
        <v>2247</v>
      </c>
      <c r="W6" s="84" t="s">
        <v>2706</v>
      </c>
      <c r="X6" s="84" t="s">
        <v>2953</v>
      </c>
      <c r="Y6" s="108"/>
    </row>
    <row r="7" spans="1:261" s="20" customFormat="1" ht="25.5" x14ac:dyDescent="0.2">
      <c r="A7" s="105">
        <v>43276</v>
      </c>
      <c r="B7" s="85" t="s">
        <v>2664</v>
      </c>
      <c r="C7" s="85" t="s">
        <v>2665</v>
      </c>
      <c r="D7" s="85" t="s">
        <v>137</v>
      </c>
      <c r="E7" s="115" t="s">
        <v>140</v>
      </c>
      <c r="F7" s="67"/>
      <c r="G7" s="126">
        <v>2023</v>
      </c>
      <c r="H7" s="106" t="s">
        <v>552</v>
      </c>
      <c r="I7" s="106" t="str">
        <f t="shared" si="0"/>
        <v>AK</v>
      </c>
      <c r="J7" s="106" t="str">
        <f t="shared" si="1"/>
        <v>AK</v>
      </c>
      <c r="K7" s="164" t="str">
        <f t="shared" si="2"/>
        <v>Pacific</v>
      </c>
      <c r="L7" s="106" t="str">
        <f>INDEX('State '!$A$1:$C$62,MATCH($I7,'State '!$B:$B,0),3)</f>
        <v>Pacific</v>
      </c>
      <c r="M7" s="106" t="str">
        <f>INDEX('State '!$A$1:$C$62,MATCH($J7,'State '!$B:$B,0),3)</f>
        <v>Pacific</v>
      </c>
      <c r="N7" s="106"/>
      <c r="O7" s="176">
        <v>9970</v>
      </c>
      <c r="P7" s="116">
        <f>733+30</f>
        <v>763</v>
      </c>
      <c r="Q7" s="127">
        <v>500</v>
      </c>
      <c r="R7" s="68" t="s">
        <v>2666</v>
      </c>
      <c r="S7" s="117" t="s">
        <v>139</v>
      </c>
      <c r="T7" s="118"/>
      <c r="U7" s="119"/>
      <c r="V7" s="106" t="s">
        <v>2247</v>
      </c>
      <c r="W7" s="84" t="s">
        <v>2668</v>
      </c>
      <c r="X7" s="84"/>
      <c r="Y7" s="168" t="s">
        <v>2667</v>
      </c>
      <c r="Z7" s="109"/>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96"/>
      <c r="EK7" s="96"/>
      <c r="EL7" s="96"/>
      <c r="EM7" s="96"/>
      <c r="EN7" s="96"/>
      <c r="EO7" s="96"/>
      <c r="EP7" s="96"/>
      <c r="EQ7" s="96"/>
      <c r="ER7" s="96"/>
      <c r="ES7" s="96"/>
      <c r="ET7" s="96"/>
      <c r="EU7" s="96"/>
      <c r="EV7" s="96"/>
      <c r="EW7" s="96"/>
      <c r="EX7" s="96"/>
      <c r="EY7" s="96"/>
      <c r="EZ7" s="96"/>
      <c r="FA7" s="96"/>
      <c r="FB7" s="96"/>
      <c r="FC7" s="96"/>
      <c r="FD7" s="96"/>
      <c r="FE7" s="96"/>
      <c r="FF7" s="96"/>
      <c r="FG7" s="96"/>
      <c r="FH7" s="96"/>
      <c r="FI7" s="96"/>
      <c r="FJ7" s="96"/>
      <c r="FK7" s="96"/>
      <c r="FL7" s="96"/>
      <c r="FM7" s="96"/>
      <c r="FN7" s="96"/>
      <c r="FO7" s="96"/>
      <c r="FP7" s="96"/>
      <c r="FQ7" s="96"/>
      <c r="FR7" s="96"/>
      <c r="FS7" s="96"/>
      <c r="FT7" s="96"/>
      <c r="FU7" s="96"/>
      <c r="FV7" s="96"/>
      <c r="FW7" s="96"/>
      <c r="FX7" s="96"/>
      <c r="FY7" s="96"/>
      <c r="FZ7" s="96"/>
      <c r="GA7" s="96"/>
      <c r="GB7" s="96"/>
      <c r="GC7" s="96"/>
      <c r="GD7" s="96"/>
      <c r="GE7" s="96"/>
      <c r="GF7" s="96"/>
      <c r="GG7" s="96"/>
      <c r="GH7" s="96"/>
      <c r="GI7" s="96"/>
      <c r="GJ7" s="96"/>
      <c r="GK7" s="96"/>
      <c r="GL7" s="96"/>
      <c r="GM7" s="96"/>
      <c r="GN7" s="96"/>
      <c r="GO7" s="96"/>
      <c r="GP7" s="96"/>
      <c r="GQ7" s="96"/>
      <c r="GR7" s="96"/>
      <c r="GS7" s="96"/>
      <c r="GT7" s="96"/>
      <c r="GU7" s="96"/>
      <c r="GV7" s="96"/>
      <c r="GW7" s="96"/>
      <c r="GX7" s="96"/>
      <c r="GY7" s="96"/>
      <c r="GZ7" s="96"/>
      <c r="HA7" s="96"/>
      <c r="HB7" s="96"/>
      <c r="HC7" s="96"/>
      <c r="HD7" s="96"/>
      <c r="HE7" s="96"/>
      <c r="HF7" s="96"/>
      <c r="HG7" s="96"/>
      <c r="HH7" s="96"/>
      <c r="HI7" s="96"/>
      <c r="HJ7" s="96"/>
      <c r="HK7" s="96"/>
      <c r="HL7" s="96"/>
      <c r="HM7" s="96"/>
      <c r="HN7" s="96"/>
      <c r="HO7" s="96"/>
      <c r="HP7" s="96"/>
      <c r="HQ7" s="96"/>
      <c r="HR7" s="96"/>
      <c r="HS7" s="96"/>
      <c r="HT7" s="96"/>
      <c r="HU7" s="96"/>
      <c r="HV7" s="96"/>
      <c r="HW7" s="96"/>
      <c r="HX7" s="96"/>
      <c r="HY7" s="96"/>
      <c r="HZ7" s="96"/>
      <c r="IA7" s="96"/>
      <c r="IB7" s="96"/>
      <c r="IC7" s="96"/>
      <c r="ID7" s="96"/>
      <c r="IE7" s="96"/>
      <c r="IF7" s="96"/>
      <c r="IG7" s="96"/>
      <c r="IH7" s="96"/>
      <c r="II7" s="96"/>
      <c r="IJ7" s="96"/>
      <c r="IK7" s="96"/>
      <c r="IL7" s="96"/>
      <c r="IM7" s="96"/>
      <c r="IN7" s="96"/>
      <c r="IO7" s="96"/>
      <c r="IP7" s="96"/>
      <c r="IQ7" s="96"/>
      <c r="IR7" s="96"/>
      <c r="IS7" s="96"/>
      <c r="IT7" s="96"/>
      <c r="IU7" s="96"/>
      <c r="IV7" s="96"/>
      <c r="IW7" s="96"/>
      <c r="IX7" s="96"/>
      <c r="IY7" s="96"/>
      <c r="IZ7" s="96"/>
      <c r="JA7" s="96"/>
    </row>
    <row r="8" spans="1:261" s="20" customFormat="1" x14ac:dyDescent="0.2">
      <c r="A8" s="105">
        <v>43124</v>
      </c>
      <c r="B8" s="84" t="s">
        <v>2279</v>
      </c>
      <c r="C8" s="84" t="s">
        <v>200</v>
      </c>
      <c r="D8" s="84" t="s">
        <v>141</v>
      </c>
      <c r="E8" s="84" t="s">
        <v>2452</v>
      </c>
      <c r="F8" s="65"/>
      <c r="G8" s="66" t="s">
        <v>391</v>
      </c>
      <c r="H8" s="106" t="s">
        <v>872</v>
      </c>
      <c r="I8" s="106" t="str">
        <f t="shared" si="0"/>
        <v>OH</v>
      </c>
      <c r="J8" s="106" t="str">
        <f t="shared" si="1"/>
        <v>NJ</v>
      </c>
      <c r="K8" s="164" t="str">
        <f t="shared" si="2"/>
        <v>Northeast</v>
      </c>
      <c r="L8" s="106" t="str">
        <f>INDEX('State '!$A$1:$C$62,MATCH($I8,'State '!$B:$B,0),3)</f>
        <v>Northeast</v>
      </c>
      <c r="M8" s="106" t="str">
        <f>INDEX('State '!$A$1:$C$62,MATCH($J8,'State '!$B:$B,0),3)</f>
        <v>Northeast</v>
      </c>
      <c r="N8" s="106"/>
      <c r="O8" s="176"/>
      <c r="P8" s="68"/>
      <c r="Q8" s="178">
        <v>1000</v>
      </c>
      <c r="R8" s="107"/>
      <c r="S8" s="106" t="s">
        <v>135</v>
      </c>
      <c r="T8" s="106" t="s">
        <v>390</v>
      </c>
      <c r="U8" s="106" t="s">
        <v>391</v>
      </c>
      <c r="V8" s="106" t="s">
        <v>2250</v>
      </c>
      <c r="W8" s="84"/>
      <c r="X8" s="84"/>
      <c r="Y8" s="180"/>
      <c r="Z8" s="109"/>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6"/>
      <c r="EK8" s="96"/>
      <c r="EL8" s="96"/>
      <c r="EM8" s="96"/>
      <c r="EN8" s="96"/>
      <c r="EO8" s="96"/>
      <c r="EP8" s="96"/>
      <c r="EQ8" s="96"/>
      <c r="ER8" s="96"/>
      <c r="ES8" s="96"/>
      <c r="ET8" s="96"/>
      <c r="EU8" s="96"/>
      <c r="EV8" s="96"/>
      <c r="EW8" s="96"/>
      <c r="EX8" s="96"/>
      <c r="EY8" s="96"/>
      <c r="EZ8" s="96"/>
      <c r="FA8" s="96"/>
      <c r="FB8" s="96"/>
      <c r="FC8" s="96"/>
      <c r="FD8" s="96"/>
      <c r="FE8" s="96"/>
      <c r="FF8" s="96"/>
      <c r="FG8" s="96"/>
      <c r="FH8" s="96"/>
      <c r="FI8" s="96"/>
      <c r="FJ8" s="96"/>
      <c r="FK8" s="96"/>
      <c r="FL8" s="96"/>
      <c r="FM8" s="96"/>
      <c r="FN8" s="96"/>
      <c r="FO8" s="96"/>
      <c r="FP8" s="96"/>
      <c r="FQ8" s="96"/>
      <c r="FR8" s="96"/>
      <c r="FS8" s="96"/>
      <c r="FT8" s="96"/>
      <c r="FU8" s="96"/>
      <c r="FV8" s="96"/>
      <c r="FW8" s="96"/>
      <c r="FX8" s="96"/>
      <c r="FY8" s="96"/>
      <c r="FZ8" s="96"/>
      <c r="GA8" s="96"/>
      <c r="GB8" s="96"/>
      <c r="GC8" s="96"/>
      <c r="GD8" s="96"/>
      <c r="GE8" s="96"/>
      <c r="GF8" s="96"/>
      <c r="GG8" s="96"/>
      <c r="GH8" s="96"/>
      <c r="GI8" s="96"/>
      <c r="GJ8" s="96"/>
      <c r="GK8" s="96"/>
      <c r="GL8" s="96"/>
      <c r="GM8" s="96"/>
      <c r="GN8" s="96"/>
      <c r="GO8" s="96"/>
      <c r="GP8" s="96"/>
      <c r="GQ8" s="96"/>
      <c r="GR8" s="96"/>
      <c r="GS8" s="96"/>
      <c r="GT8" s="96"/>
      <c r="GU8" s="96"/>
      <c r="GV8" s="96"/>
      <c r="GW8" s="96"/>
      <c r="GX8" s="96"/>
      <c r="GY8" s="96"/>
      <c r="GZ8" s="96"/>
      <c r="HA8" s="96"/>
      <c r="HB8" s="96"/>
      <c r="HC8" s="96"/>
      <c r="HD8" s="96"/>
      <c r="HE8" s="96"/>
      <c r="HF8" s="96"/>
      <c r="HG8" s="96"/>
      <c r="HH8" s="96"/>
      <c r="HI8" s="96"/>
      <c r="HJ8" s="96"/>
      <c r="HK8" s="96"/>
      <c r="HL8" s="96"/>
      <c r="HM8" s="96"/>
      <c r="HN8" s="96"/>
      <c r="HO8" s="96"/>
      <c r="HP8" s="96"/>
      <c r="HQ8" s="96"/>
      <c r="HR8" s="96"/>
      <c r="HS8" s="96"/>
      <c r="HT8" s="96"/>
      <c r="HU8" s="96"/>
      <c r="HV8" s="96"/>
      <c r="HW8" s="96"/>
      <c r="HX8" s="96"/>
      <c r="HY8" s="96"/>
      <c r="HZ8" s="96"/>
      <c r="IA8" s="96"/>
      <c r="IB8" s="96"/>
      <c r="IC8" s="96"/>
      <c r="ID8" s="96"/>
      <c r="IE8" s="96"/>
      <c r="IF8" s="96"/>
      <c r="IG8" s="96"/>
      <c r="IH8" s="96"/>
      <c r="II8" s="96"/>
      <c r="IJ8" s="96"/>
      <c r="IK8" s="96"/>
      <c r="IL8" s="96"/>
      <c r="IM8" s="96"/>
      <c r="IN8" s="96"/>
      <c r="IO8" s="96"/>
      <c r="IP8" s="96"/>
      <c r="IQ8" s="96"/>
      <c r="IR8" s="96"/>
      <c r="IS8" s="96"/>
      <c r="IT8" s="96"/>
      <c r="IU8" s="96"/>
      <c r="IV8" s="96"/>
      <c r="IW8" s="96"/>
      <c r="IX8" s="96"/>
      <c r="IY8" s="96"/>
      <c r="IZ8" s="96"/>
      <c r="JA8" s="96"/>
    </row>
    <row r="9" spans="1:261" s="20" customFormat="1" ht="25.5" x14ac:dyDescent="0.2">
      <c r="A9" s="105">
        <v>43580</v>
      </c>
      <c r="B9" s="84" t="s">
        <v>2735</v>
      </c>
      <c r="C9" s="84" t="s">
        <v>200</v>
      </c>
      <c r="D9" s="84" t="s">
        <v>134</v>
      </c>
      <c r="E9" s="115" t="s">
        <v>144</v>
      </c>
      <c r="F9" s="65">
        <v>43556</v>
      </c>
      <c r="G9" s="66">
        <v>2019</v>
      </c>
      <c r="H9" s="106" t="s">
        <v>8</v>
      </c>
      <c r="I9" s="106" t="str">
        <f t="shared" si="0"/>
        <v>OH</v>
      </c>
      <c r="J9" s="106" t="str">
        <f t="shared" si="1"/>
        <v>OH</v>
      </c>
      <c r="K9" s="164" t="str">
        <f t="shared" si="2"/>
        <v>Northeast</v>
      </c>
      <c r="L9" s="106" t="str">
        <f>INDEX('State '!$A$1:$C$62,MATCH($I9,'State '!$B:$B,0),3)</f>
        <v>Northeast</v>
      </c>
      <c r="M9" s="106" t="str">
        <f>INDEX('State '!$A$1:$C$62,MATCH($J9,'State '!$B:$B,0),3)</f>
        <v>Northeast</v>
      </c>
      <c r="N9" s="106"/>
      <c r="O9" s="176"/>
      <c r="P9" s="68"/>
      <c r="Q9" s="178">
        <f>950.155-637.559</f>
        <v>312.596</v>
      </c>
      <c r="R9" s="107"/>
      <c r="S9" s="106" t="s">
        <v>135</v>
      </c>
      <c r="T9" s="106" t="s">
        <v>390</v>
      </c>
      <c r="U9" s="106" t="s">
        <v>2234</v>
      </c>
      <c r="V9" s="106" t="s">
        <v>2247</v>
      </c>
      <c r="W9" s="84" t="s">
        <v>2519</v>
      </c>
      <c r="X9" s="84"/>
      <c r="Y9" s="168" t="s">
        <v>2518</v>
      </c>
      <c r="Z9" s="109"/>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96"/>
      <c r="IX9" s="96"/>
      <c r="IY9" s="96"/>
      <c r="IZ9" s="96"/>
      <c r="JA9" s="96"/>
    </row>
    <row r="10" spans="1:261" s="20" customFormat="1" ht="38.25" x14ac:dyDescent="0.2">
      <c r="A10" s="105">
        <v>43468</v>
      </c>
      <c r="B10" s="84" t="s">
        <v>2541</v>
      </c>
      <c r="C10" s="84" t="s">
        <v>201</v>
      </c>
      <c r="D10" s="84" t="s">
        <v>141</v>
      </c>
      <c r="E10" s="115" t="s">
        <v>432</v>
      </c>
      <c r="F10" s="65"/>
      <c r="G10" s="66">
        <v>2021</v>
      </c>
      <c r="H10" s="106" t="s">
        <v>1940</v>
      </c>
      <c r="I10" s="106" t="str">
        <f t="shared" si="0"/>
        <v>NJ</v>
      </c>
      <c r="J10" s="106" t="str">
        <f t="shared" si="1"/>
        <v>MA</v>
      </c>
      <c r="K10" s="164" t="str">
        <f t="shared" si="2"/>
        <v>Northeast</v>
      </c>
      <c r="L10" s="106" t="str">
        <f>INDEX('State '!$A$1:$C$62,MATCH($I10,'State '!$B:$B,0),3)</f>
        <v>Northeast</v>
      </c>
      <c r="M10" s="106" t="str">
        <f>INDEX('State '!$A$1:$C$62,MATCH($J10,'State '!$B:$B,0),3)</f>
        <v>Northeast</v>
      </c>
      <c r="N10" s="106"/>
      <c r="O10" s="176">
        <v>451.8</v>
      </c>
      <c r="P10" s="68">
        <v>6.3</v>
      </c>
      <c r="Q10" s="178">
        <v>93</v>
      </c>
      <c r="R10" s="107">
        <v>42</v>
      </c>
      <c r="S10" s="106" t="s">
        <v>135</v>
      </c>
      <c r="T10" s="106" t="s">
        <v>390</v>
      </c>
      <c r="U10" s="106" t="s">
        <v>2180</v>
      </c>
      <c r="V10" s="106" t="s">
        <v>2250</v>
      </c>
      <c r="W10" s="84" t="s">
        <v>2798</v>
      </c>
      <c r="X10" s="84"/>
      <c r="Y10" s="168" t="s">
        <v>2574</v>
      </c>
      <c r="Z10" s="109"/>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6"/>
      <c r="GU10" s="96"/>
      <c r="GV10" s="96"/>
      <c r="GW10" s="96"/>
      <c r="GX10" s="96"/>
      <c r="GY10" s="96"/>
      <c r="GZ10" s="96"/>
      <c r="HA10" s="96"/>
      <c r="HB10" s="96"/>
      <c r="HC10" s="96"/>
      <c r="HD10" s="96"/>
      <c r="HE10" s="96"/>
      <c r="HF10" s="96"/>
      <c r="HG10" s="96"/>
      <c r="HH10" s="96"/>
      <c r="HI10" s="96"/>
      <c r="HJ10" s="96"/>
      <c r="HK10" s="96"/>
      <c r="HL10" s="96"/>
      <c r="HM10" s="96"/>
      <c r="HN10" s="96"/>
      <c r="HO10" s="96"/>
      <c r="HP10" s="96"/>
      <c r="HQ10" s="96"/>
      <c r="HR10" s="96"/>
      <c r="HS10" s="96"/>
      <c r="HT10" s="96"/>
      <c r="HU10" s="96"/>
      <c r="HV10" s="96"/>
      <c r="HW10" s="96"/>
      <c r="HX10" s="96"/>
      <c r="HY10" s="96"/>
      <c r="HZ10" s="96"/>
      <c r="IA10" s="96"/>
      <c r="IB10" s="96"/>
      <c r="IC10" s="96"/>
      <c r="ID10" s="96"/>
      <c r="IE10" s="96"/>
      <c r="IF10" s="96"/>
      <c r="IG10" s="96"/>
      <c r="IH10" s="96"/>
      <c r="II10" s="96"/>
      <c r="IJ10" s="96"/>
      <c r="IK10" s="96"/>
      <c r="IL10" s="96"/>
      <c r="IM10" s="96"/>
      <c r="IN10" s="96"/>
      <c r="IO10" s="96"/>
      <c r="IP10" s="96"/>
      <c r="IQ10" s="96"/>
      <c r="IR10" s="96"/>
      <c r="IS10" s="96"/>
      <c r="IT10" s="96"/>
      <c r="IU10" s="96"/>
      <c r="IV10" s="96"/>
      <c r="IW10" s="96"/>
      <c r="IX10" s="96"/>
      <c r="IY10" s="96"/>
      <c r="IZ10" s="96"/>
      <c r="JA10" s="96"/>
    </row>
    <row r="11" spans="1:261" s="20" customFormat="1" ht="38.25" x14ac:dyDescent="0.2">
      <c r="A11" s="105">
        <v>43468</v>
      </c>
      <c r="B11" s="84" t="s">
        <v>2796</v>
      </c>
      <c r="C11" s="84" t="s">
        <v>301</v>
      </c>
      <c r="D11" s="84" t="s">
        <v>141</v>
      </c>
      <c r="E11" s="115" t="s">
        <v>432</v>
      </c>
      <c r="F11" s="65"/>
      <c r="G11" s="66">
        <v>2021</v>
      </c>
      <c r="H11" s="106" t="s">
        <v>2752</v>
      </c>
      <c r="I11" s="106" t="str">
        <f t="shared" si="0"/>
        <v>MA</v>
      </c>
      <c r="J11" s="106" t="str">
        <f t="shared" si="1"/>
        <v>NB</v>
      </c>
      <c r="K11" s="164" t="str">
        <f t="shared" si="2"/>
        <v>Northeast, Canada</v>
      </c>
      <c r="L11" s="106" t="str">
        <f>INDEX('State '!$A$1:$C$62,MATCH($I11,'State '!$B:$B,0),3)</f>
        <v>Northeast</v>
      </c>
      <c r="M11" s="106" t="str">
        <f>INDEX('State '!$A$1:$C$62,MATCH($J11,'State '!$B:$B,0),3)</f>
        <v>Canada</v>
      </c>
      <c r="N11" s="106"/>
      <c r="O11" s="176"/>
      <c r="P11" s="68">
        <v>0</v>
      </c>
      <c r="Q11" s="178">
        <v>93</v>
      </c>
      <c r="R11" s="107"/>
      <c r="S11" s="106" t="s">
        <v>135</v>
      </c>
      <c r="T11" s="106" t="s">
        <v>390</v>
      </c>
      <c r="U11" s="106" t="s">
        <v>2180</v>
      </c>
      <c r="V11" s="106" t="s">
        <v>2250</v>
      </c>
      <c r="W11" s="84" t="s">
        <v>2797</v>
      </c>
      <c r="X11" s="84"/>
      <c r="Y11" s="168" t="s">
        <v>2574</v>
      </c>
      <c r="Z11" s="109"/>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c r="IW11" s="96"/>
      <c r="IX11" s="96"/>
      <c r="IY11" s="96"/>
      <c r="IZ11" s="96"/>
      <c r="JA11" s="96"/>
    </row>
    <row r="12" spans="1:261" s="20" customFormat="1" ht="25.5" x14ac:dyDescent="0.2">
      <c r="A12" s="105">
        <v>43691</v>
      </c>
      <c r="B12" s="84" t="s">
        <v>2018</v>
      </c>
      <c r="C12" s="84" t="s">
        <v>2018</v>
      </c>
      <c r="D12" s="84" t="s">
        <v>137</v>
      </c>
      <c r="E12" s="115" t="s">
        <v>432</v>
      </c>
      <c r="F12" s="65"/>
      <c r="G12" s="66">
        <v>2021</v>
      </c>
      <c r="H12" s="106" t="s">
        <v>2019</v>
      </c>
      <c r="I12" s="106" t="str">
        <f t="shared" si="0"/>
        <v>WV</v>
      </c>
      <c r="J12" s="106" t="str">
        <f t="shared" si="1"/>
        <v>NC</v>
      </c>
      <c r="K12" s="164" t="str">
        <f t="shared" si="2"/>
        <v>Northeast, Southeast</v>
      </c>
      <c r="L12" s="106" t="str">
        <f>INDEX('State '!$A$1:$C$62,MATCH($I12,'State '!$B:$B,0),3)</f>
        <v>Northeast</v>
      </c>
      <c r="M12" s="106" t="str">
        <f>INDEX('State '!$A$1:$C$62,MATCH($J12,'State '!$B:$B,0),3)</f>
        <v>Southeast</v>
      </c>
      <c r="N12" s="106"/>
      <c r="O12" s="176">
        <v>5100</v>
      </c>
      <c r="P12" s="68">
        <v>600</v>
      </c>
      <c r="Q12" s="178">
        <v>1500</v>
      </c>
      <c r="R12" s="107" t="s">
        <v>2020</v>
      </c>
      <c r="S12" s="106" t="s">
        <v>135</v>
      </c>
      <c r="T12" s="106" t="s">
        <v>390</v>
      </c>
      <c r="U12" s="106" t="s">
        <v>2158</v>
      </c>
      <c r="V12" s="106" t="s">
        <v>2250</v>
      </c>
      <c r="W12" s="84" t="s">
        <v>2965</v>
      </c>
      <c r="X12" s="84" t="s">
        <v>2954</v>
      </c>
      <c r="Y12" s="181" t="s">
        <v>2964</v>
      </c>
      <c r="Z12" s="109"/>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c r="EJ12" s="96"/>
      <c r="EK12" s="96"/>
      <c r="EL12" s="96"/>
      <c r="EM12" s="96"/>
      <c r="EN12" s="96"/>
      <c r="EO12" s="96"/>
      <c r="EP12" s="96"/>
      <c r="EQ12" s="96"/>
      <c r="ER12" s="96"/>
      <c r="ES12" s="96"/>
      <c r="ET12" s="96"/>
      <c r="EU12" s="96"/>
      <c r="EV12" s="96"/>
      <c r="EW12" s="96"/>
      <c r="EX12" s="96"/>
      <c r="EY12" s="96"/>
      <c r="EZ12" s="96"/>
      <c r="FA12" s="96"/>
      <c r="FB12" s="96"/>
      <c r="FC12" s="96"/>
      <c r="FD12" s="96"/>
      <c r="FE12" s="96"/>
      <c r="FF12" s="96"/>
      <c r="FG12" s="96"/>
      <c r="FH12" s="96"/>
      <c r="FI12" s="96"/>
      <c r="FJ12" s="96"/>
      <c r="FK12" s="96"/>
      <c r="FL12" s="96"/>
      <c r="FM12" s="96"/>
      <c r="FN12" s="96"/>
      <c r="FO12" s="96"/>
      <c r="FP12" s="96"/>
      <c r="FQ12" s="96"/>
      <c r="FR12" s="96"/>
      <c r="FS12" s="96"/>
      <c r="FT12" s="96"/>
      <c r="FU12" s="96"/>
      <c r="FV12" s="96"/>
      <c r="FW12" s="96"/>
      <c r="FX12" s="96"/>
      <c r="FY12" s="96"/>
      <c r="FZ12" s="96"/>
      <c r="GA12" s="96"/>
      <c r="GB12" s="96"/>
      <c r="GC12" s="96"/>
      <c r="GD12" s="96"/>
      <c r="GE12" s="96"/>
      <c r="GF12" s="96"/>
      <c r="GG12" s="96"/>
      <c r="GH12" s="96"/>
      <c r="GI12" s="96"/>
      <c r="GJ12" s="96"/>
      <c r="GK12" s="96"/>
      <c r="GL12" s="96"/>
      <c r="GM12" s="96"/>
      <c r="GN12" s="96"/>
      <c r="GO12" s="96"/>
      <c r="GP12" s="96"/>
      <c r="GQ12" s="96"/>
      <c r="GR12" s="96"/>
      <c r="GS12" s="96"/>
      <c r="GT12" s="96"/>
      <c r="GU12" s="96"/>
      <c r="GV12" s="96"/>
      <c r="GW12" s="96"/>
      <c r="GX12" s="96"/>
      <c r="GY12" s="96"/>
      <c r="GZ12" s="96"/>
      <c r="HA12" s="96"/>
      <c r="HB12" s="96"/>
      <c r="HC12" s="96"/>
      <c r="HD12" s="96"/>
      <c r="HE12" s="96"/>
      <c r="HF12" s="96"/>
      <c r="HG12" s="96"/>
      <c r="HH12" s="96"/>
      <c r="HI12" s="96"/>
      <c r="HJ12" s="96"/>
      <c r="HK12" s="96"/>
      <c r="HL12" s="96"/>
      <c r="HM12" s="96"/>
      <c r="HN12" s="96"/>
      <c r="HO12" s="96"/>
      <c r="HP12" s="96"/>
      <c r="HQ12" s="96"/>
      <c r="HR12" s="96"/>
      <c r="HS12" s="96"/>
      <c r="HT12" s="96"/>
      <c r="HU12" s="96"/>
      <c r="HV12" s="96"/>
      <c r="HW12" s="96"/>
      <c r="HX12" s="96"/>
      <c r="HY12" s="96"/>
      <c r="HZ12" s="96"/>
      <c r="IA12" s="96"/>
      <c r="IB12" s="96"/>
      <c r="IC12" s="96"/>
      <c r="ID12" s="96"/>
      <c r="IE12" s="96"/>
      <c r="IF12" s="96"/>
      <c r="IG12" s="96"/>
      <c r="IH12" s="96"/>
      <c r="II12" s="96"/>
      <c r="IJ12" s="96"/>
      <c r="IK12" s="96"/>
      <c r="IL12" s="96"/>
      <c r="IM12" s="96"/>
      <c r="IN12" s="96"/>
      <c r="IO12" s="96"/>
      <c r="IP12" s="96"/>
      <c r="IQ12" s="96"/>
      <c r="IR12" s="96"/>
      <c r="IS12" s="96"/>
      <c r="IT12" s="96"/>
      <c r="IU12" s="96"/>
      <c r="IV12" s="96"/>
      <c r="IW12" s="96"/>
      <c r="IX12" s="96"/>
      <c r="IY12" s="96"/>
      <c r="IZ12" s="96"/>
      <c r="JA12" s="96"/>
    </row>
    <row r="13" spans="1:261" s="20" customFormat="1" ht="38.25" x14ac:dyDescent="0.2">
      <c r="A13" s="105">
        <v>43580</v>
      </c>
      <c r="B13" s="84" t="s">
        <v>2837</v>
      </c>
      <c r="C13" s="84" t="s">
        <v>200</v>
      </c>
      <c r="D13" s="84" t="s">
        <v>143</v>
      </c>
      <c r="E13" s="115" t="s">
        <v>138</v>
      </c>
      <c r="F13" s="65"/>
      <c r="G13" s="66">
        <v>2020</v>
      </c>
      <c r="H13" s="106" t="s">
        <v>7</v>
      </c>
      <c r="I13" s="106" t="str">
        <f t="shared" si="0"/>
        <v>PA</v>
      </c>
      <c r="J13" s="106" t="str">
        <f t="shared" si="1"/>
        <v>PA</v>
      </c>
      <c r="K13" s="164" t="str">
        <f t="shared" si="2"/>
        <v>Northeast</v>
      </c>
      <c r="L13" s="106" t="str">
        <f>INDEX('State '!$A$1:$C$62,MATCH($I13,'State '!$B:$B,0),3)</f>
        <v>Northeast</v>
      </c>
      <c r="M13" s="106" t="str">
        <f>INDEX('State '!$A$1:$C$62,MATCH($J13,'State '!$B:$B,0),3)</f>
        <v>Northeast</v>
      </c>
      <c r="N13" s="106"/>
      <c r="O13" s="176"/>
      <c r="P13" s="68">
        <v>0</v>
      </c>
      <c r="Q13" s="178">
        <v>0</v>
      </c>
      <c r="R13" s="107">
        <v>0</v>
      </c>
      <c r="S13" s="106" t="s">
        <v>135</v>
      </c>
      <c r="T13" s="106" t="s">
        <v>390</v>
      </c>
      <c r="U13" s="106" t="s">
        <v>2838</v>
      </c>
      <c r="V13" s="106" t="s">
        <v>2247</v>
      </c>
      <c r="W13" s="84" t="s">
        <v>2839</v>
      </c>
      <c r="X13" s="84"/>
      <c r="Y13" s="108"/>
      <c r="Z13" s="109"/>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c r="GS13" s="96"/>
      <c r="GT13" s="96"/>
      <c r="GU13" s="96"/>
      <c r="GV13" s="96"/>
      <c r="GW13" s="96"/>
      <c r="GX13" s="96"/>
      <c r="GY13" s="96"/>
      <c r="GZ13" s="96"/>
      <c r="HA13" s="96"/>
      <c r="HB13" s="96"/>
      <c r="HC13" s="96"/>
      <c r="HD13" s="96"/>
      <c r="HE13" s="96"/>
      <c r="HF13" s="96"/>
      <c r="HG13" s="96"/>
      <c r="HH13" s="96"/>
      <c r="HI13" s="96"/>
      <c r="HJ13" s="96"/>
      <c r="HK13" s="96"/>
      <c r="HL13" s="96"/>
      <c r="HM13" s="96"/>
      <c r="HN13" s="96"/>
      <c r="HO13" s="96"/>
      <c r="HP13" s="96"/>
      <c r="HQ13" s="96"/>
      <c r="HR13" s="96"/>
      <c r="HS13" s="96"/>
      <c r="HT13" s="96"/>
      <c r="HU13" s="96"/>
      <c r="HV13" s="96"/>
      <c r="HW13" s="96"/>
      <c r="HX13" s="96"/>
      <c r="HY13" s="96"/>
      <c r="HZ13" s="96"/>
      <c r="IA13" s="96"/>
      <c r="IB13" s="96"/>
      <c r="IC13" s="96"/>
      <c r="ID13" s="96"/>
      <c r="IE13" s="96"/>
      <c r="IF13" s="96"/>
      <c r="IG13" s="96"/>
      <c r="IH13" s="96"/>
      <c r="II13" s="96"/>
      <c r="IJ13" s="96"/>
      <c r="IK13" s="96"/>
      <c r="IL13" s="96"/>
      <c r="IM13" s="96"/>
      <c r="IN13" s="96"/>
      <c r="IO13" s="96"/>
      <c r="IP13" s="96"/>
      <c r="IQ13" s="96"/>
      <c r="IR13" s="96"/>
      <c r="IS13" s="96"/>
      <c r="IT13" s="96"/>
      <c r="IU13" s="96"/>
      <c r="IV13" s="96"/>
      <c r="IW13" s="96"/>
      <c r="IX13" s="96"/>
      <c r="IY13" s="96"/>
      <c r="IZ13" s="96"/>
      <c r="JA13" s="96"/>
    </row>
    <row r="14" spans="1:261" s="20" customFormat="1" ht="25.5" x14ac:dyDescent="0.2">
      <c r="A14" s="105">
        <v>43655</v>
      </c>
      <c r="B14" s="84" t="s">
        <v>2919</v>
      </c>
      <c r="C14" s="84" t="s">
        <v>2920</v>
      </c>
      <c r="D14" s="84" t="s">
        <v>137</v>
      </c>
      <c r="E14" s="115" t="s">
        <v>140</v>
      </c>
      <c r="F14" s="65"/>
      <c r="G14" s="66">
        <v>2020</v>
      </c>
      <c r="H14" s="106" t="s">
        <v>6</v>
      </c>
      <c r="I14" s="106" t="str">
        <f t="shared" si="0"/>
        <v>TX</v>
      </c>
      <c r="J14" s="106" t="str">
        <f t="shared" si="1"/>
        <v>TX</v>
      </c>
      <c r="K14" s="164" t="str">
        <f t="shared" si="2"/>
        <v>South Central</v>
      </c>
      <c r="L14" s="106" t="str">
        <f>INDEX('State '!$A$1:$C$62,MATCH($I14,'State '!$B:$B,0),3)</f>
        <v>South Central</v>
      </c>
      <c r="M14" s="106" t="str">
        <f>INDEX('State '!$A$1:$C$62,MATCH($J14,'State '!$B:$B,0),3)</f>
        <v>South Central</v>
      </c>
      <c r="N14" s="106"/>
      <c r="O14" s="176"/>
      <c r="P14" s="68"/>
      <c r="Q14" s="178">
        <v>2000</v>
      </c>
      <c r="R14" s="107"/>
      <c r="S14" s="106" t="s">
        <v>139</v>
      </c>
      <c r="T14" s="106" t="s">
        <v>2698</v>
      </c>
      <c r="U14" s="106"/>
      <c r="V14" s="106" t="s">
        <v>2247</v>
      </c>
      <c r="W14" s="84" t="s">
        <v>2921</v>
      </c>
      <c r="X14" s="84"/>
      <c r="Y14" s="108"/>
      <c r="Z14" s="109"/>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96"/>
      <c r="FE14" s="96"/>
      <c r="FF14" s="96"/>
      <c r="FG14" s="96"/>
      <c r="FH14" s="96"/>
      <c r="FI14" s="96"/>
      <c r="FJ14" s="96"/>
      <c r="FK14" s="96"/>
      <c r="FL14" s="96"/>
      <c r="FM14" s="96"/>
      <c r="FN14" s="96"/>
      <c r="FO14" s="96"/>
      <c r="FP14" s="96"/>
      <c r="FQ14" s="96"/>
      <c r="FR14" s="96"/>
      <c r="FS14" s="96"/>
      <c r="FT14" s="96"/>
      <c r="FU14" s="96"/>
      <c r="FV14" s="96"/>
      <c r="FW14" s="96"/>
      <c r="FX14" s="96"/>
      <c r="FY14" s="96"/>
      <c r="FZ14" s="96"/>
      <c r="GA14" s="96"/>
      <c r="GB14" s="96"/>
      <c r="GC14" s="96"/>
      <c r="GD14" s="96"/>
      <c r="GE14" s="96"/>
      <c r="GF14" s="96"/>
      <c r="GG14" s="96"/>
      <c r="GH14" s="96"/>
      <c r="GI14" s="96"/>
      <c r="GJ14" s="96"/>
      <c r="GK14" s="96"/>
      <c r="GL14" s="96"/>
      <c r="GM14" s="96"/>
      <c r="GN14" s="96"/>
      <c r="GO14" s="96"/>
      <c r="GP14" s="96"/>
      <c r="GQ14" s="96"/>
      <c r="GR14" s="96"/>
      <c r="GS14" s="96"/>
      <c r="GT14" s="96"/>
      <c r="GU14" s="96"/>
      <c r="GV14" s="96"/>
      <c r="GW14" s="96"/>
      <c r="GX14" s="96"/>
      <c r="GY14" s="96"/>
      <c r="GZ14" s="96"/>
      <c r="HA14" s="96"/>
      <c r="HB14" s="96"/>
      <c r="HC14" s="96"/>
      <c r="HD14" s="96"/>
      <c r="HE14" s="96"/>
      <c r="HF14" s="96"/>
      <c r="HG14" s="96"/>
      <c r="HH14" s="96"/>
      <c r="HI14" s="96"/>
      <c r="HJ14" s="96"/>
      <c r="HK14" s="96"/>
      <c r="HL14" s="96"/>
      <c r="HM14" s="96"/>
      <c r="HN14" s="96"/>
      <c r="HO14" s="96"/>
      <c r="HP14" s="96"/>
      <c r="HQ14" s="96"/>
      <c r="HR14" s="96"/>
      <c r="HS14" s="96"/>
      <c r="HT14" s="96"/>
      <c r="HU14" s="96"/>
      <c r="HV14" s="96"/>
      <c r="HW14" s="96"/>
      <c r="HX14" s="96"/>
      <c r="HY14" s="96"/>
      <c r="HZ14" s="96"/>
      <c r="IA14" s="96"/>
      <c r="IB14" s="96"/>
      <c r="IC14" s="96"/>
      <c r="ID14" s="96"/>
      <c r="IE14" s="96"/>
      <c r="IF14" s="96"/>
      <c r="IG14" s="96"/>
      <c r="IH14" s="96"/>
      <c r="II14" s="96"/>
      <c r="IJ14" s="96"/>
      <c r="IK14" s="96"/>
      <c r="IL14" s="96"/>
      <c r="IM14" s="96"/>
      <c r="IN14" s="96"/>
      <c r="IO14" s="96"/>
      <c r="IP14" s="96"/>
      <c r="IQ14" s="96"/>
      <c r="IR14" s="96"/>
      <c r="IS14" s="96"/>
      <c r="IT14" s="96"/>
      <c r="IU14" s="96"/>
      <c r="IV14" s="96"/>
      <c r="IW14" s="96"/>
      <c r="IX14" s="96"/>
      <c r="IY14" s="96"/>
      <c r="IZ14" s="96"/>
      <c r="JA14" s="96"/>
    </row>
    <row r="15" spans="1:261" s="20" customFormat="1" ht="25.5" x14ac:dyDescent="0.2">
      <c r="A15" s="105">
        <v>43202</v>
      </c>
      <c r="B15" s="84" t="s">
        <v>2533</v>
      </c>
      <c r="C15" s="85" t="s">
        <v>263</v>
      </c>
      <c r="D15" s="84" t="s">
        <v>141</v>
      </c>
      <c r="E15" s="84" t="s">
        <v>138</v>
      </c>
      <c r="F15" s="65"/>
      <c r="G15" s="66">
        <v>2020</v>
      </c>
      <c r="H15" s="106" t="s">
        <v>2534</v>
      </c>
      <c r="I15" s="106" t="str">
        <f t="shared" si="0"/>
        <v>OH</v>
      </c>
      <c r="J15" s="106" t="str">
        <f t="shared" si="1"/>
        <v>KY</v>
      </c>
      <c r="K15" s="164" t="str">
        <f t="shared" si="2"/>
        <v>Northeast, Midwest</v>
      </c>
      <c r="L15" s="106" t="str">
        <f>INDEX('State '!$A$1:$C$62,MATCH($I15,'State '!$B:$B,0),3)</f>
        <v>Northeast</v>
      </c>
      <c r="M15" s="106" t="str">
        <f>INDEX('State '!$A$1:$C$62,MATCH($J15,'State '!$B:$B,0),3)</f>
        <v>Midwest</v>
      </c>
      <c r="N15" s="106"/>
      <c r="O15" s="176">
        <v>709</v>
      </c>
      <c r="P15" s="68">
        <v>64</v>
      </c>
      <c r="Q15" s="178">
        <v>275</v>
      </c>
      <c r="R15" s="107" t="s">
        <v>2535</v>
      </c>
      <c r="S15" s="106" t="s">
        <v>135</v>
      </c>
      <c r="T15" s="106" t="s">
        <v>390</v>
      </c>
      <c r="U15" s="106" t="s">
        <v>2724</v>
      </c>
      <c r="V15" s="106" t="s">
        <v>2250</v>
      </c>
      <c r="W15" s="84" t="s">
        <v>2536</v>
      </c>
      <c r="X15" s="84"/>
      <c r="Y15" s="168" t="s">
        <v>2579</v>
      </c>
      <c r="Z15" s="109"/>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c r="IW15" s="96"/>
      <c r="IX15" s="96"/>
      <c r="IY15" s="96"/>
      <c r="IZ15" s="96"/>
      <c r="JA15" s="96"/>
    </row>
    <row r="16" spans="1:261" x14ac:dyDescent="0.2">
      <c r="A16" s="105">
        <v>43756</v>
      </c>
      <c r="B16" s="84" t="s">
        <v>2991</v>
      </c>
      <c r="C16" s="85" t="s">
        <v>200</v>
      </c>
      <c r="D16" s="84" t="s">
        <v>141</v>
      </c>
      <c r="E16" s="84" t="s">
        <v>138</v>
      </c>
      <c r="F16" s="65"/>
      <c r="G16" s="66">
        <v>2021</v>
      </c>
      <c r="H16" s="106" t="s">
        <v>0</v>
      </c>
      <c r="I16" s="106" t="str">
        <f t="shared" si="0"/>
        <v>LA</v>
      </c>
      <c r="J16" s="106" t="str">
        <f t="shared" si="1"/>
        <v>LA</v>
      </c>
      <c r="K16" s="164" t="str">
        <f t="shared" si="2"/>
        <v>South Central</v>
      </c>
      <c r="L16" s="106" t="str">
        <f>INDEX('State '!$A$1:$C$62,MATCH($I16,'State '!$B:$B,0),3)</f>
        <v>South Central</v>
      </c>
      <c r="M16" s="106" t="str">
        <f>INDEX('State '!$A$1:$C$62,MATCH($J16,'State '!$B:$B,0),3)</f>
        <v>South Central</v>
      </c>
      <c r="N16" s="106"/>
      <c r="O16" s="176">
        <v>149</v>
      </c>
      <c r="P16" s="68">
        <v>0.2</v>
      </c>
      <c r="Q16" s="178">
        <v>750</v>
      </c>
      <c r="R16" s="107">
        <v>20</v>
      </c>
      <c r="S16" s="106" t="s">
        <v>135</v>
      </c>
      <c r="T16" s="106" t="s">
        <v>390</v>
      </c>
      <c r="U16" s="106" t="s">
        <v>2992</v>
      </c>
      <c r="V16" s="106" t="s">
        <v>2247</v>
      </c>
      <c r="W16" s="84" t="s">
        <v>2993</v>
      </c>
      <c r="X16" s="84" t="s">
        <v>2953</v>
      </c>
      <c r="Y16" s="168"/>
    </row>
    <row r="17" spans="1:261" s="20" customFormat="1" ht="25.5" x14ac:dyDescent="0.2">
      <c r="A17" s="105">
        <v>43580</v>
      </c>
      <c r="B17" s="84" t="s">
        <v>2844</v>
      </c>
      <c r="C17" s="85" t="s">
        <v>2845</v>
      </c>
      <c r="D17" s="84" t="s">
        <v>141</v>
      </c>
      <c r="E17" s="84" t="s">
        <v>138</v>
      </c>
      <c r="F17" s="65"/>
      <c r="G17" s="66">
        <v>2020</v>
      </c>
      <c r="H17" s="106" t="s">
        <v>8</v>
      </c>
      <c r="I17" s="106" t="str">
        <f t="shared" si="0"/>
        <v>OH</v>
      </c>
      <c r="J17" s="106" t="str">
        <f t="shared" si="1"/>
        <v>OH</v>
      </c>
      <c r="K17" s="164" t="str">
        <f t="shared" si="2"/>
        <v>Northeast</v>
      </c>
      <c r="L17" s="106" t="str">
        <f>INDEX('State '!$A$1:$C$62,MATCH($I17,'State '!$B:$B,0),3)</f>
        <v>Northeast</v>
      </c>
      <c r="M17" s="106" t="str">
        <f>INDEX('State '!$A$1:$C$62,MATCH($J17,'State '!$B:$B,0),3)</f>
        <v>Northeast</v>
      </c>
      <c r="N17" s="106"/>
      <c r="O17" s="176"/>
      <c r="P17" s="68">
        <v>13</v>
      </c>
      <c r="Q17" s="178">
        <v>1.032</v>
      </c>
      <c r="R17" s="107">
        <v>20</v>
      </c>
      <c r="S17" s="106" t="s">
        <v>139</v>
      </c>
      <c r="T17" s="106" t="s">
        <v>2846</v>
      </c>
      <c r="U17" s="106"/>
      <c r="V17" s="106" t="s">
        <v>2247</v>
      </c>
      <c r="W17" s="84" t="s">
        <v>2847</v>
      </c>
      <c r="X17" s="84" t="s">
        <v>2954</v>
      </c>
      <c r="Y17" s="211" t="s">
        <v>3009</v>
      </c>
    </row>
    <row r="18" spans="1:261" s="20" customFormat="1" ht="25.5" x14ac:dyDescent="0.2">
      <c r="A18" s="105">
        <v>43692</v>
      </c>
      <c r="B18" s="84" t="s">
        <v>2399</v>
      </c>
      <c r="C18" s="84" t="s">
        <v>2400</v>
      </c>
      <c r="D18" s="84" t="s">
        <v>137</v>
      </c>
      <c r="E18" s="84" t="s">
        <v>432</v>
      </c>
      <c r="F18" s="65"/>
      <c r="G18" s="107">
        <v>2019</v>
      </c>
      <c r="H18" s="106" t="s">
        <v>37</v>
      </c>
      <c r="I18" s="106" t="str">
        <f t="shared" si="0"/>
        <v>OK</v>
      </c>
      <c r="J18" s="106" t="str">
        <f t="shared" si="1"/>
        <v>OK</v>
      </c>
      <c r="K18" s="164" t="str">
        <f t="shared" si="2"/>
        <v>South Central</v>
      </c>
      <c r="L18" s="106" t="str">
        <f>INDEX('State '!$A$1:$C$62,MATCH($I18,'State '!$B:$B,0),3)</f>
        <v>South Central</v>
      </c>
      <c r="M18" s="106" t="str">
        <f>INDEX('State '!$A$1:$C$62,MATCH($J18,'State '!$B:$B,0),3)</f>
        <v>South Central</v>
      </c>
      <c r="N18" s="106"/>
      <c r="O18" s="176">
        <v>1025</v>
      </c>
      <c r="P18" s="68">
        <v>233</v>
      </c>
      <c r="Q18" s="178">
        <v>1440</v>
      </c>
      <c r="R18" s="107" t="s">
        <v>1645</v>
      </c>
      <c r="S18" s="106" t="s">
        <v>135</v>
      </c>
      <c r="T18" s="106" t="s">
        <v>390</v>
      </c>
      <c r="U18" s="106" t="s">
        <v>2401</v>
      </c>
      <c r="V18" s="106" t="s">
        <v>2250</v>
      </c>
      <c r="W18" s="84" t="s">
        <v>2966</v>
      </c>
      <c r="X18" s="84" t="s">
        <v>2953</v>
      </c>
      <c r="Y18" s="108"/>
    </row>
    <row r="19" spans="1:261" s="20" customFormat="1" ht="25.5" x14ac:dyDescent="0.2">
      <c r="A19" s="105">
        <v>43747</v>
      </c>
      <c r="B19" s="84" t="s">
        <v>2491</v>
      </c>
      <c r="C19" s="84" t="s">
        <v>2492</v>
      </c>
      <c r="D19" s="84" t="s">
        <v>141</v>
      </c>
      <c r="E19" s="84" t="s">
        <v>432</v>
      </c>
      <c r="F19" s="65"/>
      <c r="G19" s="107">
        <v>2020</v>
      </c>
      <c r="H19" s="106" t="s">
        <v>25</v>
      </c>
      <c r="I19" s="106" t="str">
        <f t="shared" si="0"/>
        <v>CO</v>
      </c>
      <c r="J19" s="106" t="str">
        <f t="shared" si="1"/>
        <v>CO</v>
      </c>
      <c r="K19" s="164" t="str">
        <f t="shared" si="2"/>
        <v>Mountain</v>
      </c>
      <c r="L19" s="106" t="str">
        <f>INDEX('State '!$A$1:$C$62,MATCH($I19,'State '!$B:$B,0),3)</f>
        <v>Mountain</v>
      </c>
      <c r="M19" s="106" t="str">
        <f>INDEX('State '!$A$1:$C$62,MATCH($J19,'State '!$B:$B,0),3)</f>
        <v>Mountain</v>
      </c>
      <c r="N19" s="106"/>
      <c r="O19" s="176">
        <v>213</v>
      </c>
      <c r="P19" s="68">
        <v>70</v>
      </c>
      <c r="Q19" s="178">
        <v>600</v>
      </c>
      <c r="R19" s="107">
        <v>36</v>
      </c>
      <c r="S19" s="106" t="s">
        <v>135</v>
      </c>
      <c r="T19" s="106" t="s">
        <v>390</v>
      </c>
      <c r="U19" s="106" t="s">
        <v>2497</v>
      </c>
      <c r="V19" s="106" t="s">
        <v>2247</v>
      </c>
      <c r="W19" s="84" t="s">
        <v>2967</v>
      </c>
      <c r="X19" s="84"/>
      <c r="Y19" s="108"/>
      <c r="Z19" s="109"/>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c r="FA19" s="96"/>
      <c r="FB19" s="96"/>
      <c r="FC19" s="96"/>
      <c r="FD19" s="96"/>
      <c r="FE19" s="96"/>
      <c r="FF19" s="96"/>
      <c r="FG19" s="96"/>
      <c r="FH19" s="96"/>
      <c r="FI19" s="96"/>
      <c r="FJ19" s="96"/>
      <c r="FK19" s="96"/>
      <c r="FL19" s="96"/>
      <c r="FM19" s="96"/>
      <c r="FN19" s="96"/>
      <c r="FO19" s="96"/>
      <c r="FP19" s="96"/>
      <c r="FQ19" s="96"/>
      <c r="FR19" s="96"/>
      <c r="FS19" s="96"/>
      <c r="FT19" s="96"/>
      <c r="FU19" s="96"/>
      <c r="FV19" s="96"/>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c r="IW19" s="96"/>
      <c r="IX19" s="96"/>
      <c r="IY19" s="96"/>
      <c r="IZ19" s="96"/>
      <c r="JA19" s="96"/>
    </row>
    <row r="20" spans="1:261" s="20" customFormat="1" ht="25.5" x14ac:dyDescent="0.2">
      <c r="A20" s="105">
        <v>43747</v>
      </c>
      <c r="B20" s="84" t="s">
        <v>2493</v>
      </c>
      <c r="C20" s="84" t="s">
        <v>2494</v>
      </c>
      <c r="D20" s="84" t="s">
        <v>141</v>
      </c>
      <c r="E20" s="84" t="s">
        <v>432</v>
      </c>
      <c r="F20" s="65"/>
      <c r="G20" s="107">
        <v>2020</v>
      </c>
      <c r="H20" s="106" t="s">
        <v>2496</v>
      </c>
      <c r="I20" s="106" t="str">
        <f t="shared" si="0"/>
        <v>CO</v>
      </c>
      <c r="J20" s="106" t="str">
        <f t="shared" si="1"/>
        <v>IL</v>
      </c>
      <c r="K20" s="164" t="str">
        <f t="shared" si="2"/>
        <v>Mountain, South Central, Midwest</v>
      </c>
      <c r="L20" s="106" t="str">
        <f>INDEX('State '!$A$1:$C$62,MATCH($I20,'State '!$B:$B,0),3)</f>
        <v>Mountain</v>
      </c>
      <c r="M20" s="106" t="str">
        <f>INDEX('State '!$A$1:$C$62,MATCH($J20,'State '!$B:$B,0),3)</f>
        <v>Midwest</v>
      </c>
      <c r="N20" s="106" t="s">
        <v>2550</v>
      </c>
      <c r="O20" s="176">
        <v>132.80000000000001</v>
      </c>
      <c r="P20" s="68"/>
      <c r="Q20" s="178">
        <v>1000</v>
      </c>
      <c r="R20" s="107"/>
      <c r="S20" s="106" t="s">
        <v>135</v>
      </c>
      <c r="T20" s="106" t="s">
        <v>390</v>
      </c>
      <c r="U20" s="106" t="s">
        <v>2495</v>
      </c>
      <c r="V20" s="106" t="s">
        <v>2250</v>
      </c>
      <c r="W20" s="84" t="s">
        <v>2968</v>
      </c>
      <c r="X20" s="84"/>
      <c r="Y20" s="108"/>
      <c r="Z20" s="109"/>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6"/>
      <c r="EK20" s="96"/>
      <c r="EL20" s="96"/>
      <c r="EM20" s="96"/>
      <c r="EN20" s="96"/>
      <c r="EO20" s="96"/>
      <c r="EP20" s="96"/>
      <c r="EQ20" s="96"/>
      <c r="ER20" s="96"/>
      <c r="ES20" s="96"/>
      <c r="ET20" s="96"/>
      <c r="EU20" s="96"/>
      <c r="EV20" s="96"/>
      <c r="EW20" s="96"/>
      <c r="EX20" s="96"/>
      <c r="EY20" s="96"/>
      <c r="EZ20" s="96"/>
      <c r="FA20" s="96"/>
      <c r="FB20" s="96"/>
      <c r="FC20" s="96"/>
      <c r="FD20" s="96"/>
      <c r="FE20" s="96"/>
      <c r="FF20" s="96"/>
      <c r="FG20" s="96"/>
      <c r="FH20" s="96"/>
      <c r="FI20" s="96"/>
      <c r="FJ20" s="96"/>
      <c r="FK20" s="96"/>
      <c r="FL20" s="96"/>
      <c r="FM20" s="96"/>
      <c r="FN20" s="96"/>
      <c r="FO20" s="96"/>
      <c r="FP20" s="96"/>
      <c r="FQ20" s="96"/>
      <c r="FR20" s="96"/>
      <c r="FS20" s="96"/>
      <c r="FT20" s="96"/>
      <c r="FU20" s="96"/>
      <c r="FV20" s="96"/>
      <c r="FW20" s="96"/>
      <c r="FX20" s="96"/>
      <c r="FY20" s="96"/>
      <c r="FZ20" s="96"/>
      <c r="GA20" s="96"/>
      <c r="GB20" s="96"/>
      <c r="GC20" s="96"/>
      <c r="GD20" s="96"/>
      <c r="GE20" s="96"/>
      <c r="GF20" s="96"/>
      <c r="GG20" s="96"/>
      <c r="GH20" s="96"/>
      <c r="GI20" s="96"/>
      <c r="GJ20" s="96"/>
      <c r="GK20" s="96"/>
      <c r="GL20" s="96"/>
      <c r="GM20" s="96"/>
      <c r="GN20" s="96"/>
      <c r="GO20" s="96"/>
      <c r="GP20" s="96"/>
      <c r="GQ20" s="96"/>
      <c r="GR20" s="96"/>
      <c r="GS20" s="96"/>
      <c r="GT20" s="96"/>
      <c r="GU20" s="96"/>
      <c r="GV20" s="96"/>
      <c r="GW20" s="96"/>
      <c r="GX20" s="96"/>
      <c r="GY20" s="96"/>
      <c r="GZ20" s="96"/>
      <c r="HA20" s="96"/>
      <c r="HB20" s="96"/>
      <c r="HC20" s="96"/>
      <c r="HD20" s="96"/>
      <c r="HE20" s="96"/>
      <c r="HF20" s="96"/>
      <c r="HG20" s="96"/>
      <c r="HH20" s="96"/>
      <c r="HI20" s="96"/>
      <c r="HJ20" s="96"/>
      <c r="HK20" s="96"/>
      <c r="HL20" s="96"/>
      <c r="HM20" s="96"/>
      <c r="HN20" s="96"/>
      <c r="HO20" s="96"/>
      <c r="HP20" s="96"/>
      <c r="HQ20" s="96"/>
      <c r="HR20" s="96"/>
      <c r="HS20" s="96"/>
      <c r="HT20" s="96"/>
      <c r="HU20" s="96"/>
      <c r="HV20" s="96"/>
      <c r="HW20" s="96"/>
      <c r="HX20" s="96"/>
      <c r="HY20" s="96"/>
      <c r="HZ20" s="96"/>
      <c r="IA20" s="96"/>
      <c r="IB20" s="96"/>
      <c r="IC20" s="96"/>
      <c r="ID20" s="96"/>
      <c r="IE20" s="96"/>
      <c r="IF20" s="96"/>
      <c r="IG20" s="96"/>
      <c r="IH20" s="96"/>
      <c r="II20" s="96"/>
      <c r="IJ20" s="96"/>
      <c r="IK20" s="96"/>
      <c r="IL20" s="96"/>
      <c r="IM20" s="96"/>
      <c r="IN20" s="96"/>
      <c r="IO20" s="96"/>
      <c r="IP20" s="96"/>
      <c r="IQ20" s="96"/>
      <c r="IR20" s="96"/>
      <c r="IS20" s="96"/>
      <c r="IT20" s="96"/>
      <c r="IU20" s="96"/>
      <c r="IV20" s="96"/>
      <c r="IW20" s="96"/>
      <c r="IX20" s="96"/>
      <c r="IY20" s="96"/>
      <c r="IZ20" s="96"/>
      <c r="JA20" s="96"/>
    </row>
    <row r="21" spans="1:261" x14ac:dyDescent="0.2">
      <c r="A21" s="105">
        <v>43291</v>
      </c>
      <c r="B21" s="84" t="s">
        <v>2408</v>
      </c>
      <c r="C21" s="84" t="s">
        <v>1902</v>
      </c>
      <c r="D21" s="84" t="s">
        <v>141</v>
      </c>
      <c r="E21" s="84" t="s">
        <v>2452</v>
      </c>
      <c r="F21" s="65"/>
      <c r="G21" s="107" t="s">
        <v>391</v>
      </c>
      <c r="H21" s="106" t="s">
        <v>2409</v>
      </c>
      <c r="I21" s="106" t="str">
        <f t="shared" si="0"/>
        <v>OK</v>
      </c>
      <c r="J21" s="106" t="str">
        <f t="shared" si="1"/>
        <v>KS</v>
      </c>
      <c r="K21" s="164" t="str">
        <f t="shared" si="2"/>
        <v>South Central</v>
      </c>
      <c r="L21" s="106" t="str">
        <f>INDEX('State '!$A$1:$C$62,MATCH($I21,'State '!$B:$B,0),3)</f>
        <v>South Central</v>
      </c>
      <c r="M21" s="106" t="str">
        <f>INDEX('State '!$A$1:$C$62,MATCH($J21,'State '!$B:$B,0),3)</f>
        <v>South Central</v>
      </c>
      <c r="N21" s="106"/>
      <c r="O21" s="176"/>
      <c r="P21" s="68">
        <v>48</v>
      </c>
      <c r="Q21" s="178">
        <v>631</v>
      </c>
      <c r="R21" s="107"/>
      <c r="S21" s="106" t="s">
        <v>135</v>
      </c>
      <c r="T21" s="106" t="s">
        <v>390</v>
      </c>
      <c r="U21" s="106" t="s">
        <v>2410</v>
      </c>
      <c r="V21" s="106" t="s">
        <v>2250</v>
      </c>
      <c r="W21" s="84" t="s">
        <v>2669</v>
      </c>
      <c r="X21" s="84"/>
      <c r="Y21" s="180"/>
    </row>
    <row r="22" spans="1:261" ht="25.5" x14ac:dyDescent="0.2">
      <c r="A22" s="105">
        <v>43756</v>
      </c>
      <c r="B22" s="84" t="s">
        <v>2924</v>
      </c>
      <c r="C22" s="84" t="s">
        <v>2925</v>
      </c>
      <c r="D22" s="84" t="s">
        <v>137</v>
      </c>
      <c r="E22" s="84" t="s">
        <v>140</v>
      </c>
      <c r="F22" s="65"/>
      <c r="G22" s="107">
        <v>2021</v>
      </c>
      <c r="H22" s="106" t="s">
        <v>6</v>
      </c>
      <c r="I22" s="106" t="str">
        <f t="shared" si="0"/>
        <v>TX</v>
      </c>
      <c r="J22" s="106" t="str">
        <f t="shared" si="1"/>
        <v>TX</v>
      </c>
      <c r="K22" s="164" t="str">
        <f t="shared" si="2"/>
        <v>South Central</v>
      </c>
      <c r="L22" s="106" t="str">
        <f>INDEX('State '!$A$1:$C$62,MATCH($I22,'State '!$B:$B,0),3)</f>
        <v>South Central</v>
      </c>
      <c r="M22" s="106" t="str">
        <f>INDEX('State '!$A$1:$C$62,MATCH($J22,'State '!$B:$B,0),3)</f>
        <v>South Central</v>
      </c>
      <c r="N22" s="106"/>
      <c r="O22" s="176"/>
      <c r="P22" s="68"/>
      <c r="Q22" s="178">
        <v>1000</v>
      </c>
      <c r="R22" s="107"/>
      <c r="S22" s="106" t="s">
        <v>139</v>
      </c>
      <c r="T22" s="106"/>
      <c r="U22" s="106"/>
      <c r="V22" s="106" t="s">
        <v>2247</v>
      </c>
      <c r="W22" s="84" t="s">
        <v>2926</v>
      </c>
      <c r="X22" s="84"/>
      <c r="Y22" s="211" t="s">
        <v>3010</v>
      </c>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row>
    <row r="23" spans="1:261" x14ac:dyDescent="0.2">
      <c r="A23" s="105">
        <v>43417</v>
      </c>
      <c r="B23" s="84" t="s">
        <v>2768</v>
      </c>
      <c r="C23" s="85" t="s">
        <v>207</v>
      </c>
      <c r="D23" s="84" t="s">
        <v>141</v>
      </c>
      <c r="E23" s="115" t="s">
        <v>138</v>
      </c>
      <c r="F23" s="65"/>
      <c r="G23" s="66">
        <v>2020</v>
      </c>
      <c r="H23" s="106" t="s">
        <v>2770</v>
      </c>
      <c r="I23" s="106" t="str">
        <f t="shared" si="0"/>
        <v>MA</v>
      </c>
      <c r="J23" s="106" t="str">
        <f t="shared" si="1"/>
        <v>CT</v>
      </c>
      <c r="K23" s="164" t="str">
        <f t="shared" si="2"/>
        <v>Northeast</v>
      </c>
      <c r="L23" s="106" t="str">
        <f>INDEX('State '!$A$1:$C$62,MATCH($I23,'State '!$B:$B,0),3)</f>
        <v>Northeast</v>
      </c>
      <c r="M23" s="106" t="str">
        <f>INDEX('State '!$A$1:$C$62,MATCH($J23,'State '!$B:$B,0),3)</f>
        <v>Northeast</v>
      </c>
      <c r="N23" s="106"/>
      <c r="O23" s="176">
        <v>52</v>
      </c>
      <c r="P23" s="68">
        <v>2.1</v>
      </c>
      <c r="Q23" s="178">
        <v>72.400000000000006</v>
      </c>
      <c r="R23" s="107">
        <v>12</v>
      </c>
      <c r="S23" s="106" t="s">
        <v>135</v>
      </c>
      <c r="T23" s="106" t="s">
        <v>390</v>
      </c>
      <c r="U23" s="106" t="s">
        <v>2769</v>
      </c>
      <c r="V23" s="106" t="s">
        <v>2250</v>
      </c>
      <c r="W23" s="84" t="s">
        <v>2970</v>
      </c>
      <c r="X23" s="84"/>
      <c r="Y23" s="181" t="s">
        <v>2969</v>
      </c>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row>
    <row r="24" spans="1:261" ht="25.5" x14ac:dyDescent="0.2">
      <c r="A24" s="105">
        <v>42613</v>
      </c>
      <c r="B24" s="84" t="s">
        <v>396</v>
      </c>
      <c r="C24" s="84" t="s">
        <v>1858</v>
      </c>
      <c r="D24" s="84" t="s">
        <v>137</v>
      </c>
      <c r="E24" s="84" t="s">
        <v>2271</v>
      </c>
      <c r="F24" s="65"/>
      <c r="G24" s="130" t="s">
        <v>391</v>
      </c>
      <c r="H24" s="106" t="s">
        <v>397</v>
      </c>
      <c r="I24" s="106" t="str">
        <f t="shared" si="0"/>
        <v>PA</v>
      </c>
      <c r="J24" s="106" t="str">
        <f t="shared" si="1"/>
        <v>NY</v>
      </c>
      <c r="K24" s="164" t="str">
        <f t="shared" si="2"/>
        <v>Northeast</v>
      </c>
      <c r="L24" s="106" t="str">
        <f>INDEX('State '!$A$1:$C$62,MATCH($I24,'State '!$B:$B,0),3)</f>
        <v>Northeast</v>
      </c>
      <c r="M24" s="106" t="str">
        <f>INDEX('State '!$A$1:$C$62,MATCH($J24,'State '!$B:$B,0),3)</f>
        <v>Northeast</v>
      </c>
      <c r="N24" s="106"/>
      <c r="O24" s="176">
        <v>683</v>
      </c>
      <c r="P24" s="68">
        <v>121</v>
      </c>
      <c r="Q24" s="178">
        <v>650</v>
      </c>
      <c r="R24" s="107">
        <v>30</v>
      </c>
      <c r="S24" s="106" t="s">
        <v>135</v>
      </c>
      <c r="T24" s="106" t="s">
        <v>390</v>
      </c>
      <c r="U24" s="106" t="s">
        <v>1934</v>
      </c>
      <c r="V24" s="106" t="s">
        <v>2250</v>
      </c>
      <c r="W24" s="84" t="s">
        <v>2971</v>
      </c>
      <c r="X24" s="84"/>
      <c r="Y24" s="108"/>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row>
    <row r="25" spans="1:261" x14ac:dyDescent="0.2">
      <c r="A25" s="105">
        <v>43580</v>
      </c>
      <c r="B25" s="84" t="s">
        <v>2866</v>
      </c>
      <c r="C25" s="84" t="s">
        <v>2867</v>
      </c>
      <c r="D25" s="84" t="s">
        <v>141</v>
      </c>
      <c r="E25" s="84" t="s">
        <v>138</v>
      </c>
      <c r="F25" s="65"/>
      <c r="G25" s="130">
        <v>2021</v>
      </c>
      <c r="H25" s="106" t="s">
        <v>6</v>
      </c>
      <c r="I25" s="106" t="str">
        <f t="shared" si="0"/>
        <v>TX</v>
      </c>
      <c r="J25" s="106" t="str">
        <f t="shared" si="1"/>
        <v>TX</v>
      </c>
      <c r="K25" s="164" t="str">
        <f t="shared" si="2"/>
        <v>South Central</v>
      </c>
      <c r="L25" s="106" t="str">
        <f>INDEX('State '!$A$1:$C$62,MATCH($I25,'State '!$B:$B,0),3)</f>
        <v>South Central</v>
      </c>
      <c r="M25" s="106" t="str">
        <f>INDEX('State '!$A$1:$C$62,MATCH($J25,'State '!$B:$B,0),3)</f>
        <v>South Central</v>
      </c>
      <c r="N25" s="106"/>
      <c r="O25" s="176"/>
      <c r="P25" s="68">
        <v>21</v>
      </c>
      <c r="Q25" s="178">
        <v>1530</v>
      </c>
      <c r="R25" s="107">
        <v>42</v>
      </c>
      <c r="S25" s="106" t="s">
        <v>135</v>
      </c>
      <c r="T25" s="106" t="s">
        <v>390</v>
      </c>
      <c r="U25" s="106" t="s">
        <v>2869</v>
      </c>
      <c r="V25" s="106" t="s">
        <v>2247</v>
      </c>
      <c r="W25" s="84" t="s">
        <v>2868</v>
      </c>
      <c r="X25" s="84" t="s">
        <v>2953</v>
      </c>
      <c r="Y25" s="108"/>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row>
    <row r="26" spans="1:261" s="20" customFormat="1" ht="25.5" x14ac:dyDescent="0.2">
      <c r="A26" s="105">
        <v>43124</v>
      </c>
      <c r="B26" s="84" t="s">
        <v>2187</v>
      </c>
      <c r="C26" s="84" t="s">
        <v>1890</v>
      </c>
      <c r="D26" s="84" t="s">
        <v>1944</v>
      </c>
      <c r="E26" s="84" t="s">
        <v>2271</v>
      </c>
      <c r="F26" s="65"/>
      <c r="G26" s="66" t="s">
        <v>391</v>
      </c>
      <c r="H26" s="106" t="s">
        <v>0</v>
      </c>
      <c r="I26" s="106" t="str">
        <f t="shared" si="0"/>
        <v>LA</v>
      </c>
      <c r="J26" s="106" t="str">
        <f t="shared" si="1"/>
        <v>LA</v>
      </c>
      <c r="K26" s="164" t="str">
        <f t="shared" si="2"/>
        <v>South Central</v>
      </c>
      <c r="L26" s="106" t="str">
        <f>INDEX('State '!$A$1:$C$62,MATCH($I26,'State '!$B:$B,0),3)</f>
        <v>South Central</v>
      </c>
      <c r="M26" s="106" t="str">
        <f>INDEX('State '!$A$1:$C$62,MATCH($J26,'State '!$B:$B,0),3)</f>
        <v>South Central</v>
      </c>
      <c r="N26" s="106"/>
      <c r="O26" s="176">
        <v>610</v>
      </c>
      <c r="P26" s="68">
        <v>104.3</v>
      </c>
      <c r="Q26" s="178">
        <v>1500</v>
      </c>
      <c r="R26" s="107">
        <v>42</v>
      </c>
      <c r="S26" s="106" t="s">
        <v>135</v>
      </c>
      <c r="T26" s="106" t="s">
        <v>390</v>
      </c>
      <c r="U26" s="106" t="s">
        <v>2240</v>
      </c>
      <c r="V26" s="106" t="s">
        <v>2247</v>
      </c>
      <c r="W26" s="84" t="s">
        <v>2972</v>
      </c>
      <c r="X26" s="84" t="s">
        <v>2953</v>
      </c>
      <c r="Y26" s="108"/>
    </row>
    <row r="27" spans="1:261" s="20" customFormat="1" ht="25.5" x14ac:dyDescent="0.2">
      <c r="A27" s="125">
        <v>43756</v>
      </c>
      <c r="B27" s="86" t="s">
        <v>2677</v>
      </c>
      <c r="C27" s="86" t="s">
        <v>2678</v>
      </c>
      <c r="D27" s="86" t="s">
        <v>137</v>
      </c>
      <c r="E27" s="86" t="s">
        <v>2452</v>
      </c>
      <c r="F27" s="120"/>
      <c r="G27" s="124" t="s">
        <v>391</v>
      </c>
      <c r="H27" s="122" t="s">
        <v>700</v>
      </c>
      <c r="I27" s="122" t="str">
        <f t="shared" si="0"/>
        <v>MN</v>
      </c>
      <c r="J27" s="122" t="str">
        <f t="shared" si="1"/>
        <v>ND</v>
      </c>
      <c r="K27" s="164" t="str">
        <f t="shared" si="2"/>
        <v>Midwest, Mountain</v>
      </c>
      <c r="L27" s="106" t="str">
        <f>INDEX('State '!$A$1:$C$62,MATCH($I27,'State '!$B:$B,0),3)</f>
        <v>Midwest</v>
      </c>
      <c r="M27" s="106" t="str">
        <f>INDEX('State '!$A$1:$C$62,MATCH($J27,'State '!$B:$B,0),3)</f>
        <v>Mountain</v>
      </c>
      <c r="N27" s="106"/>
      <c r="O27" s="177">
        <v>3.2</v>
      </c>
      <c r="P27" s="123">
        <v>17.3</v>
      </c>
      <c r="Q27" s="179"/>
      <c r="R27" s="124" t="s">
        <v>2680</v>
      </c>
      <c r="S27" s="122" t="s">
        <v>135</v>
      </c>
      <c r="T27" s="122" t="s">
        <v>390</v>
      </c>
      <c r="U27" s="122" t="s">
        <v>2679</v>
      </c>
      <c r="V27" s="106" t="s">
        <v>2250</v>
      </c>
      <c r="W27" s="84" t="s">
        <v>3008</v>
      </c>
      <c r="X27" s="84"/>
      <c r="Y27" s="108"/>
    </row>
    <row r="28" spans="1:261" s="20" customFormat="1" x14ac:dyDescent="0.2">
      <c r="A28" s="105">
        <v>42614</v>
      </c>
      <c r="B28" s="84" t="s">
        <v>2045</v>
      </c>
      <c r="C28" s="84" t="s">
        <v>2095</v>
      </c>
      <c r="D28" s="84" t="s">
        <v>137</v>
      </c>
      <c r="E28" s="84" t="s">
        <v>2293</v>
      </c>
      <c r="F28" s="65"/>
      <c r="G28" s="66" t="s">
        <v>391</v>
      </c>
      <c r="H28" s="106" t="s">
        <v>1897</v>
      </c>
      <c r="I28" s="106" t="str">
        <f t="shared" si="0"/>
        <v>ND</v>
      </c>
      <c r="J28" s="106" t="str">
        <f t="shared" si="1"/>
        <v>MN</v>
      </c>
      <c r="K28" s="164" t="str">
        <f t="shared" si="2"/>
        <v>Mountain, Midwest</v>
      </c>
      <c r="L28" s="106" t="str">
        <f>INDEX('State '!$A$1:$C$62,MATCH($I28,'State '!$B:$B,0),3)</f>
        <v>Mountain</v>
      </c>
      <c r="M28" s="106" t="str">
        <f>INDEX('State '!$A$1:$C$62,MATCH($J28,'State '!$B:$B,0),3)</f>
        <v>Midwest</v>
      </c>
      <c r="N28" s="106"/>
      <c r="O28" s="176">
        <v>650</v>
      </c>
      <c r="P28" s="68">
        <v>24</v>
      </c>
      <c r="Q28" s="178">
        <v>400</v>
      </c>
      <c r="R28" s="107"/>
      <c r="S28" s="106" t="s">
        <v>135</v>
      </c>
      <c r="T28" s="106" t="s">
        <v>390</v>
      </c>
      <c r="U28" s="106"/>
      <c r="V28" s="106" t="s">
        <v>2250</v>
      </c>
      <c r="W28" s="84"/>
      <c r="X28" s="84"/>
      <c r="Y28" s="108"/>
    </row>
    <row r="29" spans="1:261" s="20" customFormat="1" x14ac:dyDescent="0.2">
      <c r="A29" s="105">
        <v>43124</v>
      </c>
      <c r="B29" s="85" t="s">
        <v>2192</v>
      </c>
      <c r="C29" s="85" t="s">
        <v>2451</v>
      </c>
      <c r="D29" s="85" t="s">
        <v>134</v>
      </c>
      <c r="E29" s="115" t="s">
        <v>2452</v>
      </c>
      <c r="F29" s="67"/>
      <c r="G29" s="126" t="s">
        <v>391</v>
      </c>
      <c r="H29" s="106" t="s">
        <v>6</v>
      </c>
      <c r="I29" s="106" t="str">
        <f t="shared" si="0"/>
        <v>TX</v>
      </c>
      <c r="J29" s="106" t="str">
        <f t="shared" si="1"/>
        <v>TX</v>
      </c>
      <c r="K29" s="164" t="str">
        <f t="shared" si="2"/>
        <v>South Central</v>
      </c>
      <c r="L29" s="106" t="str">
        <f>INDEX('State '!$A$1:$C$62,MATCH($I29,'State '!$B:$B,0),3)</f>
        <v>South Central</v>
      </c>
      <c r="M29" s="106" t="str">
        <f>INDEX('State '!$A$1:$C$62,MATCH($J29,'State '!$B:$B,0),3)</f>
        <v>South Central</v>
      </c>
      <c r="N29" s="106"/>
      <c r="O29" s="176"/>
      <c r="P29" s="116">
        <f>53+26</f>
        <v>79</v>
      </c>
      <c r="Q29" s="127">
        <v>600</v>
      </c>
      <c r="R29" s="68" t="s">
        <v>570</v>
      </c>
      <c r="S29" s="117" t="s">
        <v>139</v>
      </c>
      <c r="T29" s="118" t="s">
        <v>188</v>
      </c>
      <c r="U29" s="119" t="s">
        <v>391</v>
      </c>
      <c r="V29" s="106" t="s">
        <v>2247</v>
      </c>
      <c r="W29" s="84"/>
      <c r="X29" s="84"/>
      <c r="Y29" s="108"/>
    </row>
    <row r="30" spans="1:261" s="20" customFormat="1" ht="25.5" x14ac:dyDescent="0.2">
      <c r="A30" s="105">
        <v>43655</v>
      </c>
      <c r="B30" s="84" t="s">
        <v>2922</v>
      </c>
      <c r="C30" s="84" t="s">
        <v>2686</v>
      </c>
      <c r="D30" s="84" t="s">
        <v>137</v>
      </c>
      <c r="E30" s="84" t="s">
        <v>140</v>
      </c>
      <c r="F30" s="65"/>
      <c r="G30" s="66">
        <v>2023</v>
      </c>
      <c r="H30" s="106" t="s">
        <v>0</v>
      </c>
      <c r="I30" s="106" t="str">
        <f t="shared" si="0"/>
        <v>LA</v>
      </c>
      <c r="J30" s="106" t="str">
        <f t="shared" si="1"/>
        <v>LA</v>
      </c>
      <c r="K30" s="164" t="str">
        <f t="shared" si="2"/>
        <v>South Central</v>
      </c>
      <c r="L30" s="106" t="str">
        <f>INDEX('State '!$A$1:$C$62,MATCH($I30,'State '!$B:$B,0),3)</f>
        <v>South Central</v>
      </c>
      <c r="M30" s="106" t="str">
        <f>INDEX('State '!$A$1:$C$62,MATCH($J30,'State '!$B:$B,0),3)</f>
        <v>South Central</v>
      </c>
      <c r="N30" s="106"/>
      <c r="O30" s="176"/>
      <c r="P30" s="68"/>
      <c r="Q30" s="178">
        <v>2000</v>
      </c>
      <c r="R30" s="107"/>
      <c r="S30" s="106" t="s">
        <v>139</v>
      </c>
      <c r="T30" s="106"/>
      <c r="U30" s="106"/>
      <c r="V30" s="106" t="s">
        <v>2247</v>
      </c>
      <c r="W30" s="84" t="s">
        <v>2923</v>
      </c>
      <c r="X30" s="84"/>
      <c r="Y30" s="108"/>
      <c r="Z30" s="109"/>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6"/>
      <c r="EK30" s="96"/>
      <c r="EL30" s="96"/>
      <c r="EM30" s="96"/>
      <c r="EN30" s="96"/>
      <c r="EO30" s="96"/>
      <c r="EP30" s="96"/>
      <c r="EQ30" s="96"/>
      <c r="ER30" s="96"/>
      <c r="ES30" s="96"/>
      <c r="ET30" s="96"/>
      <c r="EU30" s="96"/>
      <c r="EV30" s="96"/>
      <c r="EW30" s="96"/>
      <c r="EX30" s="96"/>
      <c r="EY30" s="96"/>
      <c r="EZ30" s="96"/>
      <c r="FA30" s="96"/>
      <c r="FB30" s="96"/>
      <c r="FC30" s="96"/>
      <c r="FD30" s="96"/>
      <c r="FE30" s="96"/>
      <c r="FF30" s="96"/>
      <c r="FG30" s="96"/>
      <c r="FH30" s="96"/>
      <c r="FI30" s="96"/>
      <c r="FJ30" s="96"/>
      <c r="FK30" s="96"/>
      <c r="FL30" s="96"/>
      <c r="FM30" s="96"/>
      <c r="FN30" s="96"/>
      <c r="FO30" s="96"/>
      <c r="FP30" s="96"/>
      <c r="FQ30" s="96"/>
      <c r="FR30" s="96"/>
      <c r="FS30" s="96"/>
      <c r="FT30" s="96"/>
      <c r="FU30" s="96"/>
      <c r="FV30" s="96"/>
      <c r="FW30" s="96"/>
      <c r="FX30" s="96"/>
      <c r="FY30" s="96"/>
      <c r="FZ30" s="96"/>
      <c r="GA30" s="96"/>
      <c r="GB30" s="96"/>
      <c r="GC30" s="96"/>
      <c r="GD30" s="96"/>
      <c r="GE30" s="96"/>
      <c r="GF30" s="96"/>
      <c r="GG30" s="96"/>
      <c r="GH30" s="96"/>
      <c r="GI30" s="96"/>
      <c r="GJ30" s="96"/>
      <c r="GK30" s="96"/>
      <c r="GL30" s="96"/>
      <c r="GM30" s="96"/>
      <c r="GN30" s="96"/>
      <c r="GO30" s="96"/>
      <c r="GP30" s="96"/>
      <c r="GQ30" s="96"/>
      <c r="GR30" s="96"/>
      <c r="GS30" s="96"/>
      <c r="GT30" s="96"/>
      <c r="GU30" s="96"/>
      <c r="GV30" s="96"/>
      <c r="GW30" s="96"/>
      <c r="GX30" s="96"/>
      <c r="GY30" s="96"/>
      <c r="GZ30" s="96"/>
      <c r="HA30" s="96"/>
      <c r="HB30" s="96"/>
      <c r="HC30" s="96"/>
      <c r="HD30" s="96"/>
      <c r="HE30" s="96"/>
      <c r="HF30" s="96"/>
      <c r="HG30" s="96"/>
      <c r="HH30" s="96"/>
      <c r="HI30" s="96"/>
      <c r="HJ30" s="96"/>
      <c r="HK30" s="96"/>
      <c r="HL30" s="96"/>
      <c r="HM30" s="96"/>
      <c r="HN30" s="96"/>
      <c r="HO30" s="96"/>
      <c r="HP30" s="96"/>
      <c r="HQ30" s="96"/>
      <c r="HR30" s="96"/>
      <c r="HS30" s="96"/>
      <c r="HT30" s="96"/>
      <c r="HU30" s="96"/>
      <c r="HV30" s="96"/>
      <c r="HW30" s="96"/>
      <c r="HX30" s="96"/>
      <c r="HY30" s="96"/>
      <c r="HZ30" s="96"/>
      <c r="IA30" s="96"/>
      <c r="IB30" s="96"/>
      <c r="IC30" s="96"/>
      <c r="ID30" s="96"/>
      <c r="IE30" s="96"/>
      <c r="IF30" s="96"/>
      <c r="IG30" s="96"/>
      <c r="IH30" s="96"/>
      <c r="II30" s="96"/>
      <c r="IJ30" s="96"/>
      <c r="IK30" s="96"/>
      <c r="IL30" s="96"/>
      <c r="IM30" s="96"/>
      <c r="IN30" s="96"/>
      <c r="IO30" s="96"/>
      <c r="IP30" s="96"/>
      <c r="IQ30" s="96"/>
      <c r="IR30" s="96"/>
      <c r="IS30" s="96"/>
      <c r="IT30" s="96"/>
      <c r="IU30" s="96"/>
      <c r="IV30" s="96"/>
      <c r="IW30" s="96"/>
      <c r="IX30" s="96"/>
      <c r="IY30" s="96"/>
      <c r="IZ30" s="96"/>
      <c r="JA30" s="96"/>
    </row>
    <row r="31" spans="1:261" ht="38.25" x14ac:dyDescent="0.2">
      <c r="A31" s="105">
        <v>43417</v>
      </c>
      <c r="B31" s="84" t="s">
        <v>2764</v>
      </c>
      <c r="C31" s="84" t="s">
        <v>219</v>
      </c>
      <c r="D31" s="84" t="s">
        <v>141</v>
      </c>
      <c r="E31" s="84" t="s">
        <v>138</v>
      </c>
      <c r="F31" s="65"/>
      <c r="G31" s="66">
        <v>2020</v>
      </c>
      <c r="H31" s="106" t="s">
        <v>2765</v>
      </c>
      <c r="I31" s="106" t="str">
        <f t="shared" si="0"/>
        <v>MD</v>
      </c>
      <c r="J31" s="106" t="str">
        <f t="shared" si="1"/>
        <v>DE</v>
      </c>
      <c r="K31" s="164" t="str">
        <f t="shared" si="2"/>
        <v>Northeast</v>
      </c>
      <c r="L31" s="106" t="str">
        <f>INDEX('State '!$A$1:$C$62,MATCH($I31,'State '!$B:$B,0),3)</f>
        <v>Northeast</v>
      </c>
      <c r="M31" s="106" t="str">
        <f>INDEX('State '!$A$1:$C$62,MATCH($J31,'State '!$B:$B,0),3)</f>
        <v>Northeast</v>
      </c>
      <c r="N31" s="106"/>
      <c r="O31" s="176">
        <v>37</v>
      </c>
      <c r="P31" s="68">
        <f>5+7.4+0.35+7</f>
        <v>19.75</v>
      </c>
      <c r="Q31" s="178">
        <f>11.8+2.5</f>
        <v>14.3</v>
      </c>
      <c r="R31" s="107"/>
      <c r="S31" s="106" t="s">
        <v>135</v>
      </c>
      <c r="T31" s="106" t="s">
        <v>390</v>
      </c>
      <c r="U31" s="106" t="s">
        <v>2766</v>
      </c>
      <c r="V31" s="106" t="s">
        <v>2250</v>
      </c>
      <c r="W31" s="84" t="s">
        <v>2767</v>
      </c>
      <c r="X31" s="84" t="s">
        <v>2957</v>
      </c>
      <c r="Y31" s="108"/>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row>
    <row r="32" spans="1:261" ht="25.5" x14ac:dyDescent="0.2">
      <c r="A32" s="105">
        <v>43605</v>
      </c>
      <c r="B32" s="85" t="s">
        <v>2899</v>
      </c>
      <c r="C32" s="85" t="s">
        <v>2900</v>
      </c>
      <c r="D32" s="85" t="s">
        <v>137</v>
      </c>
      <c r="E32" s="115" t="s">
        <v>160</v>
      </c>
      <c r="F32" s="67"/>
      <c r="G32" s="126">
        <v>2024</v>
      </c>
      <c r="H32" s="106" t="s">
        <v>0</v>
      </c>
      <c r="I32" s="106" t="str">
        <f t="shared" si="0"/>
        <v>LA</v>
      </c>
      <c r="J32" s="106" t="str">
        <f t="shared" si="1"/>
        <v>LA</v>
      </c>
      <c r="K32" s="164" t="str">
        <f t="shared" si="2"/>
        <v>South Central</v>
      </c>
      <c r="L32" s="106" t="str">
        <f>INDEX('State '!$A$1:$C$62,MATCH($I32,'State '!$B:$B,0),3)</f>
        <v>South Central</v>
      </c>
      <c r="M32" s="106" t="str">
        <f>INDEX('State '!$A$1:$C$62,MATCH($J32,'State '!$B:$B,0),3)</f>
        <v>South Central</v>
      </c>
      <c r="N32" s="106"/>
      <c r="O32" s="176"/>
      <c r="P32" s="116">
        <v>281</v>
      </c>
      <c r="Q32" s="127"/>
      <c r="R32" s="68">
        <v>42</v>
      </c>
      <c r="S32" s="117" t="s">
        <v>135</v>
      </c>
      <c r="T32" s="118" t="s">
        <v>390</v>
      </c>
      <c r="U32" s="119" t="s">
        <v>2901</v>
      </c>
      <c r="V32" s="106" t="s">
        <v>2247</v>
      </c>
      <c r="W32" s="84" t="s">
        <v>2902</v>
      </c>
      <c r="X32" s="84" t="s">
        <v>2953</v>
      </c>
      <c r="Y32" s="211" t="s">
        <v>3031</v>
      </c>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row>
    <row r="33" spans="1:261" x14ac:dyDescent="0.2">
      <c r="A33" s="105">
        <v>43675</v>
      </c>
      <c r="B33" s="84" t="s">
        <v>2803</v>
      </c>
      <c r="C33" s="84" t="s">
        <v>2095</v>
      </c>
      <c r="D33" s="84" t="s">
        <v>134</v>
      </c>
      <c r="E33" s="84" t="s">
        <v>432</v>
      </c>
      <c r="F33" s="65"/>
      <c r="G33" s="66">
        <v>2019</v>
      </c>
      <c r="H33" s="106" t="s">
        <v>11</v>
      </c>
      <c r="I33" s="106" t="str">
        <f t="shared" si="0"/>
        <v>ND</v>
      </c>
      <c r="J33" s="106" t="str">
        <f t="shared" si="1"/>
        <v>ND</v>
      </c>
      <c r="K33" s="164" t="str">
        <f t="shared" si="2"/>
        <v>Mountain</v>
      </c>
      <c r="L33" s="106" t="str">
        <f>INDEX('State '!$A$1:$C$62,MATCH($I33,'State '!$B:$B,0),3)</f>
        <v>Mountain</v>
      </c>
      <c r="M33" s="106" t="str">
        <f>INDEX('State '!$A$1:$C$62,MATCH($J33,'State '!$B:$B,0),3)</f>
        <v>Mountain</v>
      </c>
      <c r="N33" s="106"/>
      <c r="O33" s="176">
        <v>29.5</v>
      </c>
      <c r="P33" s="68">
        <v>12.2</v>
      </c>
      <c r="Q33" s="178">
        <v>175</v>
      </c>
      <c r="R33" s="107">
        <v>20</v>
      </c>
      <c r="S33" s="106" t="s">
        <v>135</v>
      </c>
      <c r="T33" s="106" t="s">
        <v>390</v>
      </c>
      <c r="U33" s="106" t="s">
        <v>2804</v>
      </c>
      <c r="V33" s="106" t="s">
        <v>2247</v>
      </c>
      <c r="W33" s="84" t="s">
        <v>2805</v>
      </c>
      <c r="X33" s="84"/>
      <c r="Y33" s="18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row>
    <row r="34" spans="1:261" ht="25.5" x14ac:dyDescent="0.2">
      <c r="A34" s="105">
        <v>43756</v>
      </c>
      <c r="B34" s="84" t="s">
        <v>2002</v>
      </c>
      <c r="C34" s="84" t="s">
        <v>1941</v>
      </c>
      <c r="D34" s="84" t="s">
        <v>141</v>
      </c>
      <c r="E34" s="84" t="s">
        <v>3011</v>
      </c>
      <c r="F34" s="65"/>
      <c r="G34" s="66" t="s">
        <v>391</v>
      </c>
      <c r="H34" s="106" t="s">
        <v>397</v>
      </c>
      <c r="I34" s="106" t="str">
        <f t="shared" si="0"/>
        <v>PA</v>
      </c>
      <c r="J34" s="106" t="str">
        <f t="shared" si="1"/>
        <v>NY</v>
      </c>
      <c r="K34" s="164" t="str">
        <f t="shared" si="2"/>
        <v>Northeast</v>
      </c>
      <c r="L34" s="106" t="str">
        <f>INDEX('State '!$A$1:$C$62,MATCH($I34,'State '!$B:$B,0),3)</f>
        <v>Northeast</v>
      </c>
      <c r="M34" s="106" t="str">
        <f>INDEX('State '!$A$1:$C$62,MATCH($J34,'State '!$B:$B,0),3)</f>
        <v>Northeast</v>
      </c>
      <c r="N34" s="106"/>
      <c r="O34" s="176">
        <v>800</v>
      </c>
      <c r="P34" s="68">
        <v>50</v>
      </c>
      <c r="Q34" s="178">
        <v>1000</v>
      </c>
      <c r="R34" s="107"/>
      <c r="S34" s="106" t="s">
        <v>135</v>
      </c>
      <c r="T34" s="106" t="s">
        <v>390</v>
      </c>
      <c r="U34" s="106" t="s">
        <v>391</v>
      </c>
      <c r="V34" s="106" t="s">
        <v>2250</v>
      </c>
      <c r="W34" s="84" t="s">
        <v>3012</v>
      </c>
      <c r="X34" s="84"/>
      <c r="Y34" s="108"/>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row>
    <row r="35" spans="1:261" ht="25.5" x14ac:dyDescent="0.2">
      <c r="A35" s="105">
        <v>43756</v>
      </c>
      <c r="B35" s="84" t="s">
        <v>2998</v>
      </c>
      <c r="C35" s="84" t="s">
        <v>2618</v>
      </c>
      <c r="D35" s="84" t="s">
        <v>141</v>
      </c>
      <c r="E35" s="84" t="s">
        <v>140</v>
      </c>
      <c r="F35" s="65"/>
      <c r="G35" s="66">
        <v>2021</v>
      </c>
      <c r="H35" s="106" t="s">
        <v>2800</v>
      </c>
      <c r="I35" s="106" t="str">
        <f t="shared" ref="I35:I66" si="3">LEFT($H35,2)</f>
        <v>PA</v>
      </c>
      <c r="J35" s="106" t="str">
        <f t="shared" ref="J35:J66" si="4">RIGHT($H35,2)</f>
        <v>OH</v>
      </c>
      <c r="K35" s="164" t="str">
        <f t="shared" ref="K35:K66" si="5">IF($L35=$M35,L35,CONCATENATE($L35,", ",IF(ISBLANK(N35),"",CONCATENATE(N35,", ")),$M35))</f>
        <v>Northeast</v>
      </c>
      <c r="L35" s="106" t="str">
        <f>INDEX('State '!$A$1:$C$62,MATCH($I35,'State '!$B:$B,0),3)</f>
        <v>Northeast</v>
      </c>
      <c r="M35" s="106" t="str">
        <f>INDEX('State '!$A$1:$C$62,MATCH($J35,'State '!$B:$B,0),3)</f>
        <v>Northeast</v>
      </c>
      <c r="N35" s="106"/>
      <c r="O35" s="176"/>
      <c r="P35" s="68">
        <v>5</v>
      </c>
      <c r="Q35" s="178">
        <v>150</v>
      </c>
      <c r="R35" s="107">
        <v>36</v>
      </c>
      <c r="S35" s="106" t="s">
        <v>135</v>
      </c>
      <c r="T35" s="106" t="s">
        <v>390</v>
      </c>
      <c r="U35" s="106"/>
      <c r="V35" s="106" t="s">
        <v>2250</v>
      </c>
      <c r="W35" s="84" t="s">
        <v>3000</v>
      </c>
      <c r="X35" s="84" t="s">
        <v>2954</v>
      </c>
      <c r="Y35" s="181" t="s">
        <v>2999</v>
      </c>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row>
    <row r="36" spans="1:261" s="20" customFormat="1" ht="63.75" x14ac:dyDescent="0.2">
      <c r="A36" s="125">
        <v>43684</v>
      </c>
      <c r="B36" s="86" t="s">
        <v>2691</v>
      </c>
      <c r="C36" s="86" t="s">
        <v>2692</v>
      </c>
      <c r="D36" s="86" t="s">
        <v>141</v>
      </c>
      <c r="E36" s="84" t="s">
        <v>138</v>
      </c>
      <c r="F36" s="120"/>
      <c r="G36" s="124">
        <v>2021</v>
      </c>
      <c r="H36" s="122" t="s">
        <v>1192</v>
      </c>
      <c r="I36" s="122" t="str">
        <f t="shared" si="3"/>
        <v>NM</v>
      </c>
      <c r="J36" s="122" t="str">
        <f t="shared" si="4"/>
        <v>TX</v>
      </c>
      <c r="K36" s="164" t="str">
        <f t="shared" si="5"/>
        <v>Mountain, South Central</v>
      </c>
      <c r="L36" s="106" t="str">
        <f>INDEX('State '!$A$1:$C$62,MATCH($I36,'State '!$B:$B,0),3)</f>
        <v>Mountain</v>
      </c>
      <c r="M36" s="106" t="str">
        <f>INDEX('State '!$A$1:$C$62,MATCH($J36,'State '!$B:$B,0),3)</f>
        <v>South Central</v>
      </c>
      <c r="N36" s="106"/>
      <c r="O36" s="177">
        <v>450</v>
      </c>
      <c r="P36" s="123">
        <f>34+81.1+17.3+1.4</f>
        <v>133.80000000000001</v>
      </c>
      <c r="Q36" s="179">
        <v>1400</v>
      </c>
      <c r="R36" s="124" t="s">
        <v>434</v>
      </c>
      <c r="S36" s="122" t="s">
        <v>135</v>
      </c>
      <c r="T36" s="122" t="s">
        <v>390</v>
      </c>
      <c r="U36" s="122" t="s">
        <v>2945</v>
      </c>
      <c r="V36" s="106" t="s">
        <v>2250</v>
      </c>
      <c r="W36" s="84" t="s">
        <v>2790</v>
      </c>
      <c r="X36" s="84"/>
      <c r="Y36" s="108"/>
      <c r="Z36" s="109"/>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6"/>
      <c r="IC36" s="96"/>
      <c r="ID36" s="96"/>
      <c r="IE36" s="96"/>
      <c r="IF36" s="96"/>
      <c r="IG36" s="96"/>
      <c r="IH36" s="96"/>
      <c r="II36" s="96"/>
      <c r="IJ36" s="96"/>
      <c r="IK36" s="96"/>
      <c r="IL36" s="96"/>
      <c r="IM36" s="96"/>
      <c r="IN36" s="96"/>
      <c r="IO36" s="96"/>
      <c r="IP36" s="96"/>
      <c r="IQ36" s="96"/>
      <c r="IR36" s="96"/>
      <c r="IS36" s="96"/>
      <c r="IT36" s="96"/>
      <c r="IU36" s="96"/>
      <c r="IV36" s="96"/>
      <c r="IW36" s="96"/>
      <c r="IX36" s="96"/>
      <c r="IY36" s="96"/>
      <c r="IZ36" s="96"/>
      <c r="JA36" s="96"/>
    </row>
    <row r="37" spans="1:261" ht="25.5" x14ac:dyDescent="0.2">
      <c r="A37" s="105">
        <v>43580</v>
      </c>
      <c r="B37" s="86" t="s">
        <v>2341</v>
      </c>
      <c r="C37" s="86" t="s">
        <v>2341</v>
      </c>
      <c r="D37" s="86" t="s">
        <v>137</v>
      </c>
      <c r="E37" s="86" t="s">
        <v>398</v>
      </c>
      <c r="F37" s="120"/>
      <c r="G37" s="121">
        <v>2023</v>
      </c>
      <c r="H37" s="122" t="s">
        <v>0</v>
      </c>
      <c r="I37" s="122" t="str">
        <f t="shared" si="3"/>
        <v>LA</v>
      </c>
      <c r="J37" s="122" t="str">
        <f t="shared" si="4"/>
        <v>LA</v>
      </c>
      <c r="K37" s="164" t="str">
        <f t="shared" si="5"/>
        <v>South Central</v>
      </c>
      <c r="L37" s="106" t="str">
        <f>INDEX('State '!$A$1:$C$62,MATCH($I37,'State '!$B:$B,0),3)</f>
        <v>South Central</v>
      </c>
      <c r="M37" s="106" t="str">
        <f>INDEX('State '!$A$1:$C$62,MATCH($J37,'State '!$B:$B,0),3)</f>
        <v>South Central</v>
      </c>
      <c r="N37" s="106"/>
      <c r="O37" s="177"/>
      <c r="P37" s="123">
        <v>96</v>
      </c>
      <c r="Q37" s="179">
        <v>4000</v>
      </c>
      <c r="R37" s="124"/>
      <c r="S37" s="122" t="s">
        <v>139</v>
      </c>
      <c r="T37" s="122" t="s">
        <v>390</v>
      </c>
      <c r="U37" s="122" t="s">
        <v>2342</v>
      </c>
      <c r="V37" s="106" t="s">
        <v>2247</v>
      </c>
      <c r="W37" s="84" t="s">
        <v>2840</v>
      </c>
      <c r="X37" s="84" t="s">
        <v>2953</v>
      </c>
      <c r="Y37" s="108"/>
      <c r="Z37" s="96"/>
    </row>
    <row r="38" spans="1:261" s="20" customFormat="1" ht="25.5" x14ac:dyDescent="0.2">
      <c r="A38" s="105">
        <v>43756</v>
      </c>
      <c r="B38" s="86" t="s">
        <v>2756</v>
      </c>
      <c r="C38" s="86" t="s">
        <v>237</v>
      </c>
      <c r="D38" s="86" t="s">
        <v>141</v>
      </c>
      <c r="E38" s="86" t="s">
        <v>432</v>
      </c>
      <c r="F38" s="120"/>
      <c r="G38" s="121">
        <v>2019</v>
      </c>
      <c r="H38" s="122" t="s">
        <v>2758</v>
      </c>
      <c r="I38" s="122" t="str">
        <f t="shared" si="3"/>
        <v>AL</v>
      </c>
      <c r="J38" s="122" t="str">
        <f t="shared" si="4"/>
        <v>LA</v>
      </c>
      <c r="K38" s="164" t="str">
        <f t="shared" si="5"/>
        <v>South Central</v>
      </c>
      <c r="L38" s="106" t="str">
        <f>INDEX('State '!$A$1:$C$62,MATCH($I38,'State '!$B:$B,0),3)</f>
        <v>South Central</v>
      </c>
      <c r="M38" s="106" t="str">
        <f>INDEX('State '!$A$1:$C$62,MATCH($J38,'State '!$B:$B,0),3)</f>
        <v>South Central</v>
      </c>
      <c r="N38" s="106"/>
      <c r="O38" s="177">
        <v>5</v>
      </c>
      <c r="P38" s="123"/>
      <c r="Q38" s="179">
        <v>75</v>
      </c>
      <c r="R38" s="124">
        <v>24</v>
      </c>
      <c r="S38" s="122" t="s">
        <v>135</v>
      </c>
      <c r="T38" s="122" t="s">
        <v>390</v>
      </c>
      <c r="U38" s="122" t="s">
        <v>2757</v>
      </c>
      <c r="V38" s="106" t="s">
        <v>2250</v>
      </c>
      <c r="W38" s="84" t="s">
        <v>2759</v>
      </c>
      <c r="X38" s="84" t="s">
        <v>2954</v>
      </c>
      <c r="Y38" s="108"/>
      <c r="Z38" s="109"/>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c r="EJ38" s="96"/>
      <c r="EK38" s="96"/>
      <c r="EL38" s="96"/>
      <c r="EM38" s="96"/>
      <c r="EN38" s="96"/>
      <c r="EO38" s="96"/>
      <c r="EP38" s="96"/>
      <c r="EQ38" s="96"/>
      <c r="ER38" s="96"/>
      <c r="ES38" s="96"/>
      <c r="ET38" s="96"/>
      <c r="EU38" s="96"/>
      <c r="EV38" s="96"/>
      <c r="EW38" s="96"/>
      <c r="EX38" s="96"/>
      <c r="EY38" s="96"/>
      <c r="EZ38" s="96"/>
      <c r="FA38" s="96"/>
      <c r="FB38" s="96"/>
      <c r="FC38" s="96"/>
      <c r="FD38" s="96"/>
      <c r="FE38" s="96"/>
      <c r="FF38" s="96"/>
      <c r="FG38" s="96"/>
      <c r="FH38" s="96"/>
      <c r="FI38" s="96"/>
      <c r="FJ38" s="96"/>
      <c r="FK38" s="96"/>
      <c r="FL38" s="96"/>
      <c r="FM38" s="96"/>
      <c r="FN38" s="96"/>
      <c r="FO38" s="96"/>
      <c r="FP38" s="96"/>
      <c r="FQ38" s="96"/>
      <c r="FR38" s="96"/>
      <c r="FS38" s="96"/>
      <c r="FT38" s="96"/>
      <c r="FU38" s="96"/>
      <c r="FV38" s="96"/>
      <c r="FW38" s="96"/>
      <c r="FX38" s="96"/>
      <c r="FY38" s="96"/>
      <c r="FZ38" s="96"/>
      <c r="GA38" s="96"/>
      <c r="GB38" s="96"/>
      <c r="GC38" s="96"/>
      <c r="GD38" s="96"/>
      <c r="GE38" s="96"/>
      <c r="GF38" s="96"/>
      <c r="GG38" s="96"/>
      <c r="GH38" s="96"/>
      <c r="GI38" s="96"/>
      <c r="GJ38" s="96"/>
      <c r="GK38" s="96"/>
      <c r="GL38" s="96"/>
      <c r="GM38" s="96"/>
      <c r="GN38" s="96"/>
      <c r="GO38" s="96"/>
      <c r="GP38" s="96"/>
      <c r="GQ38" s="96"/>
      <c r="GR38" s="96"/>
      <c r="GS38" s="96"/>
      <c r="GT38" s="96"/>
      <c r="GU38" s="96"/>
      <c r="GV38" s="96"/>
      <c r="GW38" s="96"/>
      <c r="GX38" s="96"/>
      <c r="GY38" s="96"/>
      <c r="GZ38" s="96"/>
      <c r="HA38" s="96"/>
      <c r="HB38" s="96"/>
      <c r="HC38" s="96"/>
      <c r="HD38" s="96"/>
      <c r="HE38" s="96"/>
      <c r="HF38" s="96"/>
      <c r="HG38" s="96"/>
      <c r="HH38" s="96"/>
      <c r="HI38" s="96"/>
      <c r="HJ38" s="96"/>
      <c r="HK38" s="96"/>
      <c r="HL38" s="96"/>
      <c r="HM38" s="96"/>
      <c r="HN38" s="96"/>
      <c r="HO38" s="96"/>
      <c r="HP38" s="96"/>
      <c r="HQ38" s="96"/>
      <c r="HR38" s="96"/>
      <c r="HS38" s="96"/>
      <c r="HT38" s="96"/>
      <c r="HU38" s="96"/>
      <c r="HV38" s="96"/>
      <c r="HW38" s="96"/>
      <c r="HX38" s="96"/>
      <c r="HY38" s="96"/>
      <c r="HZ38" s="96"/>
      <c r="IA38" s="96"/>
      <c r="IB38" s="96"/>
      <c r="IC38" s="96"/>
      <c r="ID38" s="96"/>
      <c r="IE38" s="96"/>
      <c r="IF38" s="96"/>
      <c r="IG38" s="96"/>
      <c r="IH38" s="96"/>
      <c r="II38" s="96"/>
      <c r="IJ38" s="96"/>
      <c r="IK38" s="96"/>
      <c r="IL38" s="96"/>
      <c r="IM38" s="96"/>
      <c r="IN38" s="96"/>
      <c r="IO38" s="96"/>
      <c r="IP38" s="96"/>
      <c r="IQ38" s="96"/>
      <c r="IR38" s="96"/>
      <c r="IS38" s="96"/>
      <c r="IT38" s="96"/>
      <c r="IU38" s="96"/>
      <c r="IV38" s="96"/>
      <c r="IW38" s="96"/>
      <c r="IX38" s="96"/>
      <c r="IY38" s="96"/>
      <c r="IZ38" s="96"/>
      <c r="JA38" s="96"/>
    </row>
    <row r="39" spans="1:261" s="20" customFormat="1" ht="25.5" x14ac:dyDescent="0.2">
      <c r="A39" s="105">
        <v>43711</v>
      </c>
      <c r="B39" s="86" t="s">
        <v>2357</v>
      </c>
      <c r="C39" s="86" t="s">
        <v>286</v>
      </c>
      <c r="D39" s="86" t="s">
        <v>141</v>
      </c>
      <c r="E39" s="86" t="s">
        <v>144</v>
      </c>
      <c r="F39" s="120">
        <v>43707</v>
      </c>
      <c r="G39" s="121">
        <v>2019</v>
      </c>
      <c r="H39" s="122" t="s">
        <v>2363</v>
      </c>
      <c r="I39" s="122" t="str">
        <f t="shared" si="3"/>
        <v>MD</v>
      </c>
      <c r="J39" s="122" t="str">
        <f t="shared" si="4"/>
        <v>VA</v>
      </c>
      <c r="K39" s="164" t="str">
        <f t="shared" si="5"/>
        <v>Northeast</v>
      </c>
      <c r="L39" s="106" t="str">
        <f>INDEX('State '!$A$1:$C$62,MATCH($I39,'State '!$B:$B,0),3)</f>
        <v>Northeast</v>
      </c>
      <c r="M39" s="106" t="str">
        <f>INDEX('State '!$A$1:$C$62,MATCH($J39,'State '!$B:$B,0),3)</f>
        <v>Northeast</v>
      </c>
      <c r="N39" s="106"/>
      <c r="O39" s="177">
        <v>147.30000000000001</v>
      </c>
      <c r="P39" s="123"/>
      <c r="Q39" s="179">
        <v>150</v>
      </c>
      <c r="R39" s="124"/>
      <c r="S39" s="106" t="s">
        <v>135</v>
      </c>
      <c r="T39" s="106" t="s">
        <v>390</v>
      </c>
      <c r="U39" s="122" t="s">
        <v>2358</v>
      </c>
      <c r="V39" s="106" t="s">
        <v>2250</v>
      </c>
      <c r="W39" s="84" t="s">
        <v>2973</v>
      </c>
      <c r="X39" s="84" t="s">
        <v>2959</v>
      </c>
      <c r="Y39" s="168" t="s">
        <v>2890</v>
      </c>
      <c r="Z39" s="109"/>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96"/>
      <c r="EN39" s="96"/>
      <c r="EO39" s="96"/>
      <c r="EP39" s="96"/>
      <c r="EQ39" s="96"/>
      <c r="ER39" s="96"/>
      <c r="ES39" s="96"/>
      <c r="ET39" s="96"/>
      <c r="EU39" s="96"/>
      <c r="EV39" s="96"/>
      <c r="EW39" s="96"/>
      <c r="EX39" s="96"/>
      <c r="EY39" s="96"/>
      <c r="EZ39" s="96"/>
      <c r="FA39" s="96"/>
      <c r="FB39" s="96"/>
      <c r="FC39" s="96"/>
      <c r="FD39" s="96"/>
      <c r="FE39" s="96"/>
      <c r="FF39" s="96"/>
      <c r="FG39" s="96"/>
      <c r="FH39" s="96"/>
      <c r="FI39" s="96"/>
      <c r="FJ39" s="96"/>
      <c r="FK39" s="96"/>
      <c r="FL39" s="96"/>
      <c r="FM39" s="96"/>
      <c r="FN39" s="96"/>
      <c r="FO39" s="96"/>
      <c r="FP39" s="96"/>
      <c r="FQ39" s="96"/>
      <c r="FR39" s="96"/>
      <c r="FS39" s="96"/>
      <c r="FT39" s="96"/>
      <c r="FU39" s="96"/>
      <c r="FV39" s="96"/>
      <c r="FW39" s="96"/>
      <c r="FX39" s="96"/>
      <c r="FY39" s="96"/>
      <c r="FZ39" s="96"/>
      <c r="GA39" s="96"/>
      <c r="GB39" s="96"/>
      <c r="GC39" s="96"/>
      <c r="GD39" s="96"/>
      <c r="GE39" s="96"/>
      <c r="GF39" s="96"/>
      <c r="GG39" s="96"/>
      <c r="GH39" s="96"/>
      <c r="GI39" s="96"/>
      <c r="GJ39" s="96"/>
      <c r="GK39" s="96"/>
      <c r="GL39" s="96"/>
      <c r="GM39" s="96"/>
      <c r="GN39" s="96"/>
      <c r="GO39" s="96"/>
      <c r="GP39" s="96"/>
      <c r="GQ39" s="96"/>
      <c r="GR39" s="96"/>
      <c r="GS39" s="96"/>
      <c r="GT39" s="96"/>
      <c r="GU39" s="96"/>
      <c r="GV39" s="96"/>
      <c r="GW39" s="96"/>
      <c r="GX39" s="96"/>
      <c r="GY39" s="96"/>
      <c r="GZ39" s="96"/>
      <c r="HA39" s="96"/>
      <c r="HB39" s="96"/>
      <c r="HC39" s="96"/>
      <c r="HD39" s="96"/>
      <c r="HE39" s="96"/>
      <c r="HF39" s="96"/>
      <c r="HG39" s="96"/>
      <c r="HH39" s="96"/>
      <c r="HI39" s="96"/>
      <c r="HJ39" s="96"/>
      <c r="HK39" s="96"/>
      <c r="HL39" s="96"/>
      <c r="HM39" s="96"/>
      <c r="HN39" s="96"/>
      <c r="HO39" s="96"/>
      <c r="HP39" s="96"/>
      <c r="HQ39" s="96"/>
      <c r="HR39" s="96"/>
      <c r="HS39" s="96"/>
      <c r="HT39" s="96"/>
      <c r="HU39" s="96"/>
      <c r="HV39" s="96"/>
      <c r="HW39" s="96"/>
      <c r="HX39" s="96"/>
      <c r="HY39" s="96"/>
      <c r="HZ39" s="96"/>
      <c r="IA39" s="96"/>
      <c r="IB39" s="96"/>
      <c r="IC39" s="96"/>
      <c r="ID39" s="96"/>
      <c r="IE39" s="96"/>
      <c r="IF39" s="96"/>
      <c r="IG39" s="96"/>
      <c r="IH39" s="96"/>
      <c r="II39" s="96"/>
      <c r="IJ39" s="96"/>
      <c r="IK39" s="96"/>
      <c r="IL39" s="96"/>
      <c r="IM39" s="96"/>
      <c r="IN39" s="96"/>
      <c r="IO39" s="96"/>
      <c r="IP39" s="96"/>
      <c r="IQ39" s="96"/>
      <c r="IR39" s="96"/>
      <c r="IS39" s="96"/>
      <c r="IT39" s="96"/>
      <c r="IU39" s="96"/>
      <c r="IV39" s="96"/>
      <c r="IW39" s="96"/>
      <c r="IX39" s="96"/>
      <c r="IY39" s="96"/>
      <c r="IZ39" s="96"/>
      <c r="JA39" s="96"/>
    </row>
    <row r="40" spans="1:261" ht="25.5" x14ac:dyDescent="0.2">
      <c r="A40" s="105">
        <v>43655</v>
      </c>
      <c r="B40" s="86" t="s">
        <v>2638</v>
      </c>
      <c r="C40" s="86" t="s">
        <v>263</v>
      </c>
      <c r="D40" s="86" t="s">
        <v>134</v>
      </c>
      <c r="E40" s="86" t="s">
        <v>2293</v>
      </c>
      <c r="F40" s="120"/>
      <c r="G40" s="121" t="s">
        <v>391</v>
      </c>
      <c r="H40" s="122" t="s">
        <v>487</v>
      </c>
      <c r="I40" s="122" t="str">
        <f t="shared" si="3"/>
        <v>PA</v>
      </c>
      <c r="J40" s="122" t="str">
        <f t="shared" si="4"/>
        <v>WV</v>
      </c>
      <c r="K40" s="164" t="str">
        <f t="shared" si="5"/>
        <v>Northeast</v>
      </c>
      <c r="L40" s="106" t="str">
        <f>INDEX('State '!$A$1:$C$62,MATCH($I40,'State '!$B:$B,0),3)</f>
        <v>Northeast</v>
      </c>
      <c r="M40" s="106" t="str">
        <f>INDEX('State '!$A$1:$C$62,MATCH($J40,'State '!$B:$B,0),3)</f>
        <v>Northeast</v>
      </c>
      <c r="N40" s="106"/>
      <c r="O40" s="177">
        <v>24.97</v>
      </c>
      <c r="P40" s="123">
        <v>3.37</v>
      </c>
      <c r="Q40" s="179">
        <v>47.5</v>
      </c>
      <c r="R40" s="124">
        <v>8</v>
      </c>
      <c r="S40" s="106" t="s">
        <v>135</v>
      </c>
      <c r="T40" s="106" t="s">
        <v>390</v>
      </c>
      <c r="U40" s="122" t="s">
        <v>2639</v>
      </c>
      <c r="V40" s="106" t="s">
        <v>2250</v>
      </c>
      <c r="W40" s="84" t="s">
        <v>3014</v>
      </c>
      <c r="X40" s="84" t="s">
        <v>2956</v>
      </c>
      <c r="Y40" s="211" t="s">
        <v>3013</v>
      </c>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row>
    <row r="41" spans="1:261" ht="38.25" x14ac:dyDescent="0.2">
      <c r="A41" s="105">
        <v>43756</v>
      </c>
      <c r="B41" s="84" t="s">
        <v>2219</v>
      </c>
      <c r="C41" s="85" t="s">
        <v>219</v>
      </c>
      <c r="D41" s="85" t="s">
        <v>141</v>
      </c>
      <c r="E41" s="84" t="s">
        <v>144</v>
      </c>
      <c r="F41" s="65">
        <v>43748</v>
      </c>
      <c r="G41" s="66">
        <v>2019</v>
      </c>
      <c r="H41" s="106" t="s">
        <v>832</v>
      </c>
      <c r="I41" s="106" t="str">
        <f t="shared" si="3"/>
        <v>PA</v>
      </c>
      <c r="J41" s="106" t="str">
        <f t="shared" si="4"/>
        <v>DE</v>
      </c>
      <c r="K41" s="164" t="str">
        <f t="shared" si="5"/>
        <v>Northeast</v>
      </c>
      <c r="L41" s="106" t="str">
        <f>INDEX('State '!$A$1:$C$62,MATCH($I41,'State '!$B:$B,0),3)</f>
        <v>Northeast</v>
      </c>
      <c r="M41" s="106" t="str">
        <f>INDEX('State '!$A$1:$C$62,MATCH($J41,'State '!$B:$B,0),3)</f>
        <v>Northeast</v>
      </c>
      <c r="N41" s="106"/>
      <c r="O41" s="176">
        <v>98.6</v>
      </c>
      <c r="P41" s="68">
        <v>40</v>
      </c>
      <c r="Q41" s="178">
        <v>61</v>
      </c>
      <c r="R41" s="107" t="s">
        <v>2218</v>
      </c>
      <c r="S41" s="106" t="s">
        <v>135</v>
      </c>
      <c r="T41" s="106" t="s">
        <v>390</v>
      </c>
      <c r="U41" s="106" t="s">
        <v>2383</v>
      </c>
      <c r="V41" s="106" t="s">
        <v>2250</v>
      </c>
      <c r="W41" s="84" t="s">
        <v>2771</v>
      </c>
      <c r="X41" s="84"/>
      <c r="Y41" s="108"/>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row>
    <row r="42" spans="1:261" s="20" customFormat="1" x14ac:dyDescent="0.2">
      <c r="A42" s="105">
        <v>43691</v>
      </c>
      <c r="B42" s="84" t="s">
        <v>2163</v>
      </c>
      <c r="C42" s="84" t="s">
        <v>1790</v>
      </c>
      <c r="D42" s="84" t="s">
        <v>141</v>
      </c>
      <c r="E42" s="84" t="s">
        <v>144</v>
      </c>
      <c r="F42" s="65">
        <v>43543</v>
      </c>
      <c r="G42" s="66">
        <v>2019</v>
      </c>
      <c r="H42" s="106" t="s">
        <v>10</v>
      </c>
      <c r="I42" s="106" t="str">
        <f t="shared" si="3"/>
        <v>NY</v>
      </c>
      <c r="J42" s="106" t="str">
        <f t="shared" si="4"/>
        <v>NY</v>
      </c>
      <c r="K42" s="164" t="str">
        <f t="shared" si="5"/>
        <v>Northeast</v>
      </c>
      <c r="L42" s="106" t="str">
        <f>INDEX('State '!$A$1:$C$62,MATCH($I42,'State '!$B:$B,0),3)</f>
        <v>Northeast</v>
      </c>
      <c r="M42" s="106" t="str">
        <f>INDEX('State '!$A$1:$C$62,MATCH($J42,'State '!$B:$B,0),3)</f>
        <v>Northeast</v>
      </c>
      <c r="N42" s="106"/>
      <c r="O42" s="176">
        <v>275</v>
      </c>
      <c r="P42" s="68">
        <v>8</v>
      </c>
      <c r="Q42" s="178">
        <v>223</v>
      </c>
      <c r="R42" s="107" t="s">
        <v>555</v>
      </c>
      <c r="S42" s="106" t="s">
        <v>1879</v>
      </c>
      <c r="T42" s="106" t="s">
        <v>390</v>
      </c>
      <c r="U42" s="106" t="s">
        <v>2385</v>
      </c>
      <c r="V42" s="106" t="s">
        <v>2247</v>
      </c>
      <c r="W42" s="84"/>
      <c r="X42" s="84"/>
      <c r="Y42" s="168" t="s">
        <v>2583</v>
      </c>
      <c r="Z42" s="109"/>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6"/>
      <c r="EK42" s="96"/>
      <c r="EL42" s="96"/>
      <c r="EM42" s="96"/>
      <c r="EN42" s="96"/>
      <c r="EO42" s="96"/>
      <c r="EP42" s="96"/>
      <c r="EQ42" s="96"/>
      <c r="ER42" s="96"/>
      <c r="ES42" s="96"/>
      <c r="ET42" s="96"/>
      <c r="EU42" s="96"/>
      <c r="EV42" s="96"/>
      <c r="EW42" s="96"/>
      <c r="EX42" s="96"/>
      <c r="EY42" s="96"/>
      <c r="EZ42" s="96"/>
      <c r="FA42" s="96"/>
      <c r="FB42" s="96"/>
      <c r="FC42" s="96"/>
      <c r="FD42" s="96"/>
      <c r="FE42" s="96"/>
      <c r="FF42" s="96"/>
      <c r="FG42" s="96"/>
      <c r="FH42" s="96"/>
      <c r="FI42" s="96"/>
      <c r="FJ42" s="96"/>
      <c r="FK42" s="96"/>
      <c r="FL42" s="96"/>
      <c r="FM42" s="96"/>
      <c r="FN42" s="96"/>
      <c r="FO42" s="96"/>
      <c r="FP42" s="96"/>
      <c r="FQ42" s="96"/>
      <c r="FR42" s="96"/>
      <c r="FS42" s="96"/>
      <c r="FT42" s="96"/>
      <c r="FU42" s="96"/>
      <c r="FV42" s="96"/>
      <c r="FW42" s="96"/>
      <c r="FX42" s="96"/>
      <c r="FY42" s="96"/>
      <c r="FZ42" s="96"/>
      <c r="GA42" s="96"/>
      <c r="GB42" s="96"/>
      <c r="GC42" s="96"/>
      <c r="GD42" s="96"/>
      <c r="GE42" s="96"/>
      <c r="GF42" s="96"/>
      <c r="GG42" s="96"/>
      <c r="GH42" s="96"/>
      <c r="GI42" s="96"/>
      <c r="GJ42" s="96"/>
      <c r="GK42" s="96"/>
      <c r="GL42" s="96"/>
      <c r="GM42" s="96"/>
      <c r="GN42" s="96"/>
      <c r="GO42" s="96"/>
      <c r="GP42" s="96"/>
      <c r="GQ42" s="96"/>
      <c r="GR42" s="96"/>
      <c r="GS42" s="96"/>
      <c r="GT42" s="96"/>
      <c r="GU42" s="96"/>
      <c r="GV42" s="96"/>
      <c r="GW42" s="96"/>
      <c r="GX42" s="96"/>
      <c r="GY42" s="96"/>
      <c r="GZ42" s="96"/>
      <c r="HA42" s="96"/>
      <c r="HB42" s="96"/>
      <c r="HC42" s="96"/>
      <c r="HD42" s="96"/>
      <c r="HE42" s="96"/>
      <c r="HF42" s="96"/>
      <c r="HG42" s="96"/>
      <c r="HH42" s="96"/>
      <c r="HI42" s="96"/>
      <c r="HJ42" s="96"/>
      <c r="HK42" s="96"/>
      <c r="HL42" s="96"/>
      <c r="HM42" s="96"/>
      <c r="HN42" s="96"/>
      <c r="HO42" s="96"/>
      <c r="HP42" s="96"/>
      <c r="HQ42" s="96"/>
      <c r="HR42" s="96"/>
      <c r="HS42" s="96"/>
      <c r="HT42" s="96"/>
      <c r="HU42" s="96"/>
      <c r="HV42" s="96"/>
      <c r="HW42" s="96"/>
      <c r="HX42" s="96"/>
      <c r="HY42" s="96"/>
      <c r="HZ42" s="96"/>
      <c r="IA42" s="96"/>
      <c r="IB42" s="96"/>
      <c r="IC42" s="96"/>
      <c r="ID42" s="96"/>
      <c r="IE42" s="96"/>
      <c r="IF42" s="96"/>
      <c r="IG42" s="96"/>
      <c r="IH42" s="96"/>
      <c r="II42" s="96"/>
      <c r="IJ42" s="96"/>
      <c r="IK42" s="96"/>
      <c r="IL42" s="96"/>
      <c r="IM42" s="96"/>
      <c r="IN42" s="96"/>
      <c r="IO42" s="96"/>
      <c r="IP42" s="96"/>
      <c r="IQ42" s="96"/>
      <c r="IR42" s="96"/>
      <c r="IS42" s="96"/>
      <c r="IT42" s="96"/>
      <c r="IU42" s="96"/>
      <c r="IV42" s="96"/>
      <c r="IW42" s="96"/>
      <c r="IX42" s="96"/>
      <c r="IY42" s="96"/>
      <c r="IZ42" s="96"/>
      <c r="JA42" s="96"/>
    </row>
    <row r="43" spans="1:261" s="20" customFormat="1" x14ac:dyDescent="0.2">
      <c r="A43" s="125">
        <v>43494</v>
      </c>
      <c r="B43" s="86" t="s">
        <v>2361</v>
      </c>
      <c r="C43" s="86" t="s">
        <v>237</v>
      </c>
      <c r="D43" s="86" t="s">
        <v>134</v>
      </c>
      <c r="E43" s="86" t="s">
        <v>144</v>
      </c>
      <c r="F43" s="120">
        <v>43487</v>
      </c>
      <c r="G43" s="121">
        <v>2019</v>
      </c>
      <c r="H43" s="122" t="s">
        <v>2277</v>
      </c>
      <c r="I43" s="122" t="str">
        <f t="shared" si="3"/>
        <v>LA</v>
      </c>
      <c r="J43" s="122" t="str">
        <f t="shared" si="4"/>
        <v>TX</v>
      </c>
      <c r="K43" s="164" t="str">
        <f t="shared" si="5"/>
        <v>South Central</v>
      </c>
      <c r="L43" s="106" t="str">
        <f>INDEX('State '!$A$1:$C$62,MATCH($I43,'State '!$B:$B,0),3)</f>
        <v>South Central</v>
      </c>
      <c r="M43" s="106" t="str">
        <f>INDEX('State '!$A$1:$C$62,MATCH($J43,'State '!$B:$B,0),3)</f>
        <v>South Central</v>
      </c>
      <c r="N43" s="106"/>
      <c r="O43" s="177">
        <v>68.900000000000006</v>
      </c>
      <c r="P43" s="123">
        <v>24.7</v>
      </c>
      <c r="Q43" s="179">
        <v>275</v>
      </c>
      <c r="R43" s="124"/>
      <c r="S43" s="122" t="s">
        <v>135</v>
      </c>
      <c r="T43" s="122" t="s">
        <v>390</v>
      </c>
      <c r="U43" s="122" t="s">
        <v>2362</v>
      </c>
      <c r="V43" s="106" t="s">
        <v>2250</v>
      </c>
      <c r="W43" s="84"/>
      <c r="X43" s="84"/>
      <c r="Y43" s="108"/>
    </row>
    <row r="44" spans="1:261" ht="25.5" x14ac:dyDescent="0.2">
      <c r="A44" s="125">
        <v>43692</v>
      </c>
      <c r="B44" s="86" t="s">
        <v>2386</v>
      </c>
      <c r="C44" s="86" t="s">
        <v>232</v>
      </c>
      <c r="D44" s="86" t="s">
        <v>141</v>
      </c>
      <c r="E44" s="86" t="s">
        <v>432</v>
      </c>
      <c r="F44" s="120"/>
      <c r="G44" s="124">
        <v>2020</v>
      </c>
      <c r="H44" s="122" t="s">
        <v>2387</v>
      </c>
      <c r="I44" s="122" t="str">
        <f t="shared" si="3"/>
        <v>PA</v>
      </c>
      <c r="J44" s="122" t="str">
        <f t="shared" si="4"/>
        <v>ON</v>
      </c>
      <c r="K44" s="164" t="str">
        <f t="shared" si="5"/>
        <v>Northeast, Canada</v>
      </c>
      <c r="L44" s="106" t="str">
        <f>INDEX('State '!$A$1:$C$62,MATCH($I44,'State '!$B:$B,0),3)</f>
        <v>Northeast</v>
      </c>
      <c r="M44" s="106" t="str">
        <f>INDEX('State '!$A$1:$C$62,MATCH($J44,'State '!$B:$B,0),3)</f>
        <v>Canada</v>
      </c>
      <c r="N44" s="106"/>
      <c r="O44" s="177">
        <v>141</v>
      </c>
      <c r="P44" s="123">
        <v>25</v>
      </c>
      <c r="Q44" s="179">
        <v>300</v>
      </c>
      <c r="R44" s="124">
        <v>26</v>
      </c>
      <c r="S44" s="122" t="s">
        <v>135</v>
      </c>
      <c r="T44" s="122" t="s">
        <v>390</v>
      </c>
      <c r="U44" s="122" t="s">
        <v>2567</v>
      </c>
      <c r="V44" s="106" t="s">
        <v>2250</v>
      </c>
      <c r="W44" s="84"/>
      <c r="X44" s="84"/>
      <c r="Y44" s="168" t="s">
        <v>2584</v>
      </c>
    </row>
    <row r="45" spans="1:261" ht="38.25" x14ac:dyDescent="0.2">
      <c r="A45" s="125">
        <v>43756</v>
      </c>
      <c r="B45" s="86" t="s">
        <v>2671</v>
      </c>
      <c r="C45" s="86" t="s">
        <v>2470</v>
      </c>
      <c r="D45" s="86" t="s">
        <v>134</v>
      </c>
      <c r="E45" s="86" t="s">
        <v>2452</v>
      </c>
      <c r="F45" s="120"/>
      <c r="G45" s="124" t="s">
        <v>391</v>
      </c>
      <c r="H45" s="122" t="s">
        <v>33</v>
      </c>
      <c r="I45" s="122" t="str">
        <f t="shared" si="3"/>
        <v>WV</v>
      </c>
      <c r="J45" s="122" t="str">
        <f t="shared" si="4"/>
        <v>WV</v>
      </c>
      <c r="K45" s="164" t="str">
        <f t="shared" si="5"/>
        <v>Northeast</v>
      </c>
      <c r="L45" s="106" t="str">
        <f>INDEX('State '!$A$1:$C$62,MATCH($I45,'State '!$B:$B,0),3)</f>
        <v>Northeast</v>
      </c>
      <c r="M45" s="106" t="str">
        <f>INDEX('State '!$A$1:$C$62,MATCH($J45,'State '!$B:$B,0),3)</f>
        <v>Northeast</v>
      </c>
      <c r="N45" s="106"/>
      <c r="O45" s="177">
        <v>20.100000000000001</v>
      </c>
      <c r="P45" s="123">
        <v>5</v>
      </c>
      <c r="Q45" s="179">
        <v>85</v>
      </c>
      <c r="R45" s="124">
        <v>12</v>
      </c>
      <c r="S45" s="122" t="s">
        <v>139</v>
      </c>
      <c r="T45" s="122" t="s">
        <v>390</v>
      </c>
      <c r="U45" s="122" t="s">
        <v>2672</v>
      </c>
      <c r="V45" s="106" t="s">
        <v>2247</v>
      </c>
      <c r="W45" s="84" t="s">
        <v>3015</v>
      </c>
      <c r="X45" s="84" t="s">
        <v>2954</v>
      </c>
      <c r="Y45" s="168"/>
    </row>
    <row r="46" spans="1:261" ht="25.5" x14ac:dyDescent="0.2">
      <c r="A46" s="125">
        <v>43756</v>
      </c>
      <c r="B46" s="86" t="s">
        <v>2472</v>
      </c>
      <c r="C46" s="86" t="s">
        <v>2470</v>
      </c>
      <c r="D46" s="86" t="s">
        <v>141</v>
      </c>
      <c r="E46" s="86" t="s">
        <v>144</v>
      </c>
      <c r="F46" s="120">
        <v>43676</v>
      </c>
      <c r="G46" s="124">
        <v>2019</v>
      </c>
      <c r="H46" s="122" t="s">
        <v>487</v>
      </c>
      <c r="I46" s="122" t="str">
        <f t="shared" si="3"/>
        <v>PA</v>
      </c>
      <c r="J46" s="122" t="str">
        <f t="shared" si="4"/>
        <v>WV</v>
      </c>
      <c r="K46" s="164" t="str">
        <f t="shared" si="5"/>
        <v>Northeast</v>
      </c>
      <c r="L46" s="106" t="str">
        <f>INDEX('State '!$A$1:$C$62,MATCH($I46,'State '!$B:$B,0),3)</f>
        <v>Northeast</v>
      </c>
      <c r="M46" s="106" t="str">
        <f>INDEX('State '!$A$1:$C$62,MATCH($J46,'State '!$B:$B,0),3)</f>
        <v>Northeast</v>
      </c>
      <c r="N46" s="106"/>
      <c r="O46" s="177"/>
      <c r="P46" s="123">
        <v>7.87</v>
      </c>
      <c r="Q46" s="179">
        <v>600</v>
      </c>
      <c r="R46" s="124" t="s">
        <v>2474</v>
      </c>
      <c r="S46" s="122" t="s">
        <v>135</v>
      </c>
      <c r="T46" s="122" t="s">
        <v>390</v>
      </c>
      <c r="U46" s="122" t="s">
        <v>2471</v>
      </c>
      <c r="V46" s="106" t="s">
        <v>2250</v>
      </c>
      <c r="W46" s="84" t="s">
        <v>2503</v>
      </c>
      <c r="X46" s="84"/>
      <c r="Y46" s="168" t="s">
        <v>2585</v>
      </c>
    </row>
    <row r="47" spans="1:261" s="20" customFormat="1" x14ac:dyDescent="0.2">
      <c r="A47" s="125">
        <v>43675</v>
      </c>
      <c r="B47" s="86" t="s">
        <v>2881</v>
      </c>
      <c r="C47" s="86" t="s">
        <v>202</v>
      </c>
      <c r="D47" s="86" t="s">
        <v>141</v>
      </c>
      <c r="E47" s="84" t="s">
        <v>138</v>
      </c>
      <c r="F47" s="120"/>
      <c r="G47" s="124">
        <v>2021</v>
      </c>
      <c r="H47" s="122" t="s">
        <v>7</v>
      </c>
      <c r="I47" s="122" t="str">
        <f t="shared" si="3"/>
        <v>PA</v>
      </c>
      <c r="J47" s="122" t="str">
        <f t="shared" si="4"/>
        <v>PA</v>
      </c>
      <c r="K47" s="164" t="str">
        <f t="shared" si="5"/>
        <v>Northeast</v>
      </c>
      <c r="L47" s="106" t="str">
        <f>INDEX('State '!$A$1:$C$62,MATCH($I47,'State '!$B:$B,0),3)</f>
        <v>Northeast</v>
      </c>
      <c r="M47" s="106" t="str">
        <f>INDEX('State '!$A$1:$C$62,MATCH($J47,'State '!$B:$B,0),3)</f>
        <v>Northeast</v>
      </c>
      <c r="N47" s="106"/>
      <c r="O47" s="177"/>
      <c r="P47" s="123">
        <f>29.5+1.4+0.4</f>
        <v>31.299999999999997</v>
      </c>
      <c r="Q47" s="179">
        <v>330</v>
      </c>
      <c r="R47" s="124">
        <v>20</v>
      </c>
      <c r="S47" s="122" t="s">
        <v>135</v>
      </c>
      <c r="T47" s="122" t="s">
        <v>390</v>
      </c>
      <c r="U47" s="122" t="s">
        <v>2882</v>
      </c>
      <c r="V47" s="106" t="s">
        <v>2247</v>
      </c>
      <c r="W47" s="84"/>
      <c r="X47" s="128"/>
      <c r="Y47" s="172"/>
      <c r="Z47" s="109"/>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c r="EJ47" s="96"/>
      <c r="EK47" s="96"/>
      <c r="EL47" s="96"/>
      <c r="EM47" s="96"/>
      <c r="EN47" s="96"/>
      <c r="EO47" s="96"/>
      <c r="EP47" s="96"/>
      <c r="EQ47" s="96"/>
      <c r="ER47" s="96"/>
      <c r="ES47" s="96"/>
      <c r="ET47" s="96"/>
      <c r="EU47" s="96"/>
      <c r="EV47" s="96"/>
      <c r="EW47" s="96"/>
      <c r="EX47" s="96"/>
      <c r="EY47" s="96"/>
      <c r="EZ47" s="96"/>
      <c r="FA47" s="96"/>
      <c r="FB47" s="96"/>
      <c r="FC47" s="96"/>
      <c r="FD47" s="96"/>
      <c r="FE47" s="96"/>
      <c r="FF47" s="96"/>
      <c r="FG47" s="96"/>
      <c r="FH47" s="96"/>
      <c r="FI47" s="96"/>
      <c r="FJ47" s="96"/>
      <c r="FK47" s="96"/>
      <c r="FL47" s="96"/>
      <c r="FM47" s="96"/>
      <c r="FN47" s="96"/>
      <c r="FO47" s="96"/>
      <c r="FP47" s="96"/>
      <c r="FQ47" s="96"/>
      <c r="FR47" s="96"/>
      <c r="FS47" s="96"/>
      <c r="FT47" s="96"/>
      <c r="FU47" s="96"/>
      <c r="FV47" s="96"/>
      <c r="FW47" s="96"/>
      <c r="FX47" s="96"/>
      <c r="FY47" s="96"/>
      <c r="FZ47" s="96"/>
      <c r="GA47" s="96"/>
      <c r="GB47" s="96"/>
      <c r="GC47" s="96"/>
      <c r="GD47" s="96"/>
      <c r="GE47" s="96"/>
      <c r="GF47" s="96"/>
      <c r="GG47" s="96"/>
      <c r="GH47" s="96"/>
      <c r="GI47" s="96"/>
      <c r="GJ47" s="96"/>
      <c r="GK47" s="96"/>
      <c r="GL47" s="96"/>
      <c r="GM47" s="96"/>
      <c r="GN47" s="96"/>
      <c r="GO47" s="96"/>
      <c r="GP47" s="96"/>
      <c r="GQ47" s="96"/>
      <c r="GR47" s="96"/>
      <c r="GS47" s="96"/>
      <c r="GT47" s="96"/>
      <c r="GU47" s="96"/>
      <c r="GV47" s="96"/>
      <c r="GW47" s="96"/>
      <c r="GX47" s="96"/>
      <c r="GY47" s="96"/>
      <c r="GZ47" s="96"/>
      <c r="HA47" s="96"/>
      <c r="HB47" s="96"/>
      <c r="HC47" s="96"/>
      <c r="HD47" s="96"/>
      <c r="HE47" s="96"/>
      <c r="HF47" s="96"/>
      <c r="HG47" s="96"/>
      <c r="HH47" s="96"/>
      <c r="HI47" s="96"/>
      <c r="HJ47" s="96"/>
      <c r="HK47" s="96"/>
      <c r="HL47" s="96"/>
      <c r="HM47" s="96"/>
      <c r="HN47" s="96"/>
      <c r="HO47" s="96"/>
      <c r="HP47" s="96"/>
      <c r="HQ47" s="96"/>
      <c r="HR47" s="96"/>
      <c r="HS47" s="96"/>
      <c r="HT47" s="96"/>
      <c r="HU47" s="96"/>
      <c r="HV47" s="96"/>
      <c r="HW47" s="96"/>
      <c r="HX47" s="96"/>
      <c r="HY47" s="96"/>
      <c r="HZ47" s="96"/>
      <c r="IA47" s="96"/>
      <c r="IB47" s="96"/>
      <c r="IC47" s="96"/>
      <c r="ID47" s="96"/>
      <c r="IE47" s="96"/>
      <c r="IF47" s="96"/>
      <c r="IG47" s="96"/>
      <c r="IH47" s="96"/>
      <c r="II47" s="96"/>
      <c r="IJ47" s="96"/>
      <c r="IK47" s="96"/>
      <c r="IL47" s="96"/>
      <c r="IM47" s="96"/>
      <c r="IN47" s="96"/>
      <c r="IO47" s="96"/>
      <c r="IP47" s="96"/>
      <c r="IQ47" s="96"/>
      <c r="IR47" s="96"/>
      <c r="IS47" s="96"/>
      <c r="IT47" s="96"/>
      <c r="IU47" s="96"/>
      <c r="IV47" s="96"/>
      <c r="IW47" s="96"/>
      <c r="IX47" s="96"/>
      <c r="IY47" s="96"/>
      <c r="IZ47" s="96"/>
      <c r="JA47" s="96"/>
    </row>
    <row r="48" spans="1:261" s="20" customFormat="1" ht="25.5" x14ac:dyDescent="0.2">
      <c r="A48" s="105">
        <v>43655</v>
      </c>
      <c r="B48" s="85" t="s">
        <v>2486</v>
      </c>
      <c r="C48" s="84" t="s">
        <v>1941</v>
      </c>
      <c r="D48" s="84" t="s">
        <v>141</v>
      </c>
      <c r="E48" s="115" t="s">
        <v>432</v>
      </c>
      <c r="F48" s="65"/>
      <c r="G48" s="66">
        <v>2021</v>
      </c>
      <c r="H48" s="106" t="s">
        <v>20</v>
      </c>
      <c r="I48" s="106" t="str">
        <f t="shared" si="3"/>
        <v>NJ</v>
      </c>
      <c r="J48" s="106" t="str">
        <f t="shared" si="4"/>
        <v>NJ</v>
      </c>
      <c r="K48" s="164" t="str">
        <f t="shared" si="5"/>
        <v>Northeast</v>
      </c>
      <c r="L48" s="106" t="str">
        <f>INDEX('State '!$A$1:$C$62,MATCH($I48,'State '!$B:$B,0),3)</f>
        <v>Northeast</v>
      </c>
      <c r="M48" s="106" t="str">
        <f>INDEX('State '!$A$1:$C$62,MATCH($J48,'State '!$B:$B,0),3)</f>
        <v>Northeast</v>
      </c>
      <c r="N48" s="106"/>
      <c r="O48" s="176">
        <v>84.6</v>
      </c>
      <c r="P48" s="68"/>
      <c r="Q48" s="178">
        <v>65</v>
      </c>
      <c r="R48" s="107"/>
      <c r="S48" s="106" t="s">
        <v>135</v>
      </c>
      <c r="T48" s="106" t="s">
        <v>390</v>
      </c>
      <c r="U48" s="106" t="s">
        <v>2487</v>
      </c>
      <c r="V48" s="106" t="s">
        <v>2247</v>
      </c>
      <c r="W48" s="84" t="s">
        <v>2789</v>
      </c>
      <c r="X48" s="128"/>
      <c r="Y48" s="180"/>
      <c r="Z48" s="109"/>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c r="DT48" s="96"/>
      <c r="DU48" s="96"/>
      <c r="DV48" s="96"/>
      <c r="DW48" s="96"/>
      <c r="DX48" s="96"/>
      <c r="DY48" s="96"/>
      <c r="DZ48" s="96"/>
      <c r="EA48" s="96"/>
      <c r="EB48" s="96"/>
      <c r="EC48" s="96"/>
      <c r="ED48" s="96"/>
      <c r="EE48" s="96"/>
      <c r="EF48" s="96"/>
      <c r="EG48" s="96"/>
      <c r="EH48" s="96"/>
      <c r="EI48" s="96"/>
      <c r="EJ48" s="96"/>
      <c r="EK48" s="96"/>
      <c r="EL48" s="96"/>
      <c r="EM48" s="96"/>
      <c r="EN48" s="96"/>
      <c r="EO48" s="96"/>
      <c r="EP48" s="96"/>
      <c r="EQ48" s="96"/>
      <c r="ER48" s="96"/>
      <c r="ES48" s="96"/>
      <c r="ET48" s="96"/>
      <c r="EU48" s="96"/>
      <c r="EV48" s="96"/>
      <c r="EW48" s="96"/>
      <c r="EX48" s="96"/>
      <c r="EY48" s="96"/>
      <c r="EZ48" s="96"/>
      <c r="FA48" s="96"/>
      <c r="FB48" s="96"/>
      <c r="FC48" s="96"/>
      <c r="FD48" s="96"/>
      <c r="FE48" s="96"/>
      <c r="FF48" s="96"/>
      <c r="FG48" s="96"/>
      <c r="FH48" s="96"/>
      <c r="FI48" s="96"/>
      <c r="FJ48" s="96"/>
      <c r="FK48" s="96"/>
      <c r="FL48" s="96"/>
      <c r="FM48" s="96"/>
      <c r="FN48" s="96"/>
      <c r="FO48" s="96"/>
      <c r="FP48" s="96"/>
      <c r="FQ48" s="96"/>
      <c r="FR48" s="96"/>
      <c r="FS48" s="96"/>
      <c r="FT48" s="96"/>
      <c r="FU48" s="96"/>
      <c r="FV48" s="96"/>
      <c r="FW48" s="96"/>
      <c r="FX48" s="96"/>
      <c r="FY48" s="96"/>
      <c r="FZ48" s="96"/>
      <c r="GA48" s="96"/>
      <c r="GB48" s="96"/>
      <c r="GC48" s="96"/>
      <c r="GD48" s="96"/>
      <c r="GE48" s="96"/>
      <c r="GF48" s="96"/>
      <c r="GG48" s="96"/>
      <c r="GH48" s="96"/>
      <c r="GI48" s="96"/>
      <c r="GJ48" s="96"/>
      <c r="GK48" s="96"/>
      <c r="GL48" s="96"/>
      <c r="GM48" s="96"/>
      <c r="GN48" s="96"/>
      <c r="GO48" s="96"/>
      <c r="GP48" s="96"/>
      <c r="GQ48" s="96"/>
      <c r="GR48" s="96"/>
      <c r="GS48" s="96"/>
      <c r="GT48" s="96"/>
      <c r="GU48" s="96"/>
      <c r="GV48" s="96"/>
      <c r="GW48" s="96"/>
      <c r="GX48" s="96"/>
      <c r="GY48" s="96"/>
      <c r="GZ48" s="96"/>
      <c r="HA48" s="96"/>
      <c r="HB48" s="96"/>
      <c r="HC48" s="96"/>
      <c r="HD48" s="96"/>
      <c r="HE48" s="96"/>
      <c r="HF48" s="96"/>
      <c r="HG48" s="96"/>
      <c r="HH48" s="96"/>
      <c r="HI48" s="96"/>
      <c r="HJ48" s="96"/>
      <c r="HK48" s="96"/>
      <c r="HL48" s="96"/>
      <c r="HM48" s="96"/>
      <c r="HN48" s="96"/>
      <c r="HO48" s="96"/>
      <c r="HP48" s="96"/>
      <c r="HQ48" s="96"/>
      <c r="HR48" s="96"/>
      <c r="HS48" s="96"/>
      <c r="HT48" s="96"/>
      <c r="HU48" s="96"/>
      <c r="HV48" s="96"/>
      <c r="HW48" s="96"/>
      <c r="HX48" s="96"/>
      <c r="HY48" s="96"/>
      <c r="HZ48" s="96"/>
      <c r="IA48" s="96"/>
      <c r="IB48" s="96"/>
      <c r="IC48" s="96"/>
      <c r="ID48" s="96"/>
      <c r="IE48" s="96"/>
      <c r="IF48" s="96"/>
      <c r="IG48" s="96"/>
      <c r="IH48" s="96"/>
      <c r="II48" s="96"/>
      <c r="IJ48" s="96"/>
      <c r="IK48" s="96"/>
      <c r="IL48" s="96"/>
      <c r="IM48" s="96"/>
      <c r="IN48" s="96"/>
      <c r="IO48" s="96"/>
      <c r="IP48" s="96"/>
      <c r="IQ48" s="96"/>
      <c r="IR48" s="96"/>
      <c r="IS48" s="96"/>
      <c r="IT48" s="96"/>
      <c r="IU48" s="96"/>
      <c r="IV48" s="96"/>
      <c r="IW48" s="96"/>
      <c r="IX48" s="96"/>
      <c r="IY48" s="96"/>
      <c r="IZ48" s="96"/>
      <c r="JA48" s="96"/>
    </row>
    <row r="49" spans="1:261" ht="38.25" x14ac:dyDescent="0.2">
      <c r="A49" s="105">
        <v>43767</v>
      </c>
      <c r="B49" s="86" t="s">
        <v>2346</v>
      </c>
      <c r="C49" s="85" t="s">
        <v>2345</v>
      </c>
      <c r="D49" s="86" t="s">
        <v>134</v>
      </c>
      <c r="E49" s="86" t="s">
        <v>398</v>
      </c>
      <c r="F49" s="120"/>
      <c r="G49" s="121">
        <v>2022</v>
      </c>
      <c r="H49" s="122" t="s">
        <v>0</v>
      </c>
      <c r="I49" s="122" t="str">
        <f t="shared" si="3"/>
        <v>LA</v>
      </c>
      <c r="J49" s="122" t="str">
        <f t="shared" si="4"/>
        <v>LA</v>
      </c>
      <c r="K49" s="164" t="str">
        <f t="shared" si="5"/>
        <v>South Central</v>
      </c>
      <c r="L49" s="106" t="str">
        <f>INDEX('State '!$A$1:$C$62,MATCH($I49,'State '!$B:$B,0),3)</f>
        <v>South Central</v>
      </c>
      <c r="M49" s="106" t="str">
        <f>INDEX('State '!$A$1:$C$62,MATCH($J49,'State '!$B:$B,0),3)</f>
        <v>South Central</v>
      </c>
      <c r="N49" s="106"/>
      <c r="O49" s="177"/>
      <c r="P49" s="123">
        <v>15</v>
      </c>
      <c r="Q49" s="179">
        <v>1970</v>
      </c>
      <c r="R49" s="124">
        <v>42</v>
      </c>
      <c r="S49" s="122" t="s">
        <v>135</v>
      </c>
      <c r="T49" s="122" t="s">
        <v>390</v>
      </c>
      <c r="U49" s="122" t="s">
        <v>2348</v>
      </c>
      <c r="V49" s="106" t="s">
        <v>2247</v>
      </c>
      <c r="W49" s="84" t="s">
        <v>3030</v>
      </c>
      <c r="X49" s="84" t="s">
        <v>2953</v>
      </c>
      <c r="Y49" s="181" t="s">
        <v>2939</v>
      </c>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row>
    <row r="50" spans="1:261" s="20" customFormat="1" ht="25.5" x14ac:dyDescent="0.2">
      <c r="A50" s="105">
        <v>43767</v>
      </c>
      <c r="B50" s="86" t="s">
        <v>2347</v>
      </c>
      <c r="C50" s="85" t="s">
        <v>2345</v>
      </c>
      <c r="D50" s="85" t="s">
        <v>141</v>
      </c>
      <c r="E50" s="86" t="s">
        <v>398</v>
      </c>
      <c r="F50" s="67"/>
      <c r="G50" s="126">
        <v>2023</v>
      </c>
      <c r="H50" s="106" t="s">
        <v>0</v>
      </c>
      <c r="I50" s="106" t="str">
        <f t="shared" si="3"/>
        <v>LA</v>
      </c>
      <c r="J50" s="106" t="str">
        <f t="shared" si="4"/>
        <v>LA</v>
      </c>
      <c r="K50" s="164" t="str">
        <f t="shared" si="5"/>
        <v>South Central</v>
      </c>
      <c r="L50" s="106" t="str">
        <f>INDEX('State '!$A$1:$C$62,MATCH($I50,'State '!$B:$B,0),3)</f>
        <v>South Central</v>
      </c>
      <c r="M50" s="106" t="str">
        <f>INDEX('State '!$A$1:$C$62,MATCH($J50,'State '!$B:$B,0),3)</f>
        <v>South Central</v>
      </c>
      <c r="N50" s="106"/>
      <c r="O50" s="176"/>
      <c r="P50" s="116">
        <v>12</v>
      </c>
      <c r="Q50" s="127">
        <v>1970</v>
      </c>
      <c r="R50" s="68">
        <v>42</v>
      </c>
      <c r="S50" s="117" t="s">
        <v>135</v>
      </c>
      <c r="T50" s="122" t="s">
        <v>390</v>
      </c>
      <c r="U50" s="122" t="s">
        <v>2348</v>
      </c>
      <c r="V50" s="106" t="s">
        <v>2247</v>
      </c>
      <c r="W50" s="84" t="s">
        <v>2940</v>
      </c>
      <c r="X50" s="84" t="s">
        <v>2953</v>
      </c>
      <c r="Y50" s="181" t="s">
        <v>2939</v>
      </c>
    </row>
    <row r="51" spans="1:261" s="20" customFormat="1" x14ac:dyDescent="0.2">
      <c r="A51" s="105">
        <v>43756</v>
      </c>
      <c r="B51" s="84" t="s">
        <v>2434</v>
      </c>
      <c r="C51" s="84" t="s">
        <v>2435</v>
      </c>
      <c r="D51" s="84" t="s">
        <v>141</v>
      </c>
      <c r="E51" s="84" t="s">
        <v>432</v>
      </c>
      <c r="F51" s="65"/>
      <c r="G51" s="66">
        <v>2023</v>
      </c>
      <c r="H51" s="106" t="s">
        <v>2277</v>
      </c>
      <c r="I51" s="106" t="str">
        <f t="shared" si="3"/>
        <v>LA</v>
      </c>
      <c r="J51" s="106" t="str">
        <f t="shared" si="4"/>
        <v>TX</v>
      </c>
      <c r="K51" s="164" t="str">
        <f t="shared" si="5"/>
        <v>South Central</v>
      </c>
      <c r="L51" s="106" t="str">
        <f>INDEX('State '!$A$1:$C$62,MATCH($I51,'State '!$B:$B,0),3)</f>
        <v>South Central</v>
      </c>
      <c r="M51" s="106" t="str">
        <f>INDEX('State '!$A$1:$C$62,MATCH($J51,'State '!$B:$B,0),3)</f>
        <v>South Central</v>
      </c>
      <c r="N51" s="106"/>
      <c r="O51" s="176">
        <v>383</v>
      </c>
      <c r="P51" s="68">
        <v>69</v>
      </c>
      <c r="Q51" s="178">
        <v>2500</v>
      </c>
      <c r="R51" s="107">
        <v>42</v>
      </c>
      <c r="S51" s="106" t="s">
        <v>135</v>
      </c>
      <c r="T51" s="106" t="s">
        <v>390</v>
      </c>
      <c r="U51" s="106" t="s">
        <v>2326</v>
      </c>
      <c r="V51" s="106" t="s">
        <v>2250</v>
      </c>
      <c r="W51" s="84" t="s">
        <v>3016</v>
      </c>
      <c r="X51" s="84" t="s">
        <v>2953</v>
      </c>
      <c r="Y51" s="168" t="s">
        <v>3017</v>
      </c>
    </row>
    <row r="52" spans="1:261" s="20" customFormat="1" ht="25.5" x14ac:dyDescent="0.2">
      <c r="A52" s="105">
        <v>43349</v>
      </c>
      <c r="B52" s="84" t="s">
        <v>2745</v>
      </c>
      <c r="C52" s="84" t="s">
        <v>200</v>
      </c>
      <c r="D52" s="84" t="s">
        <v>141</v>
      </c>
      <c r="E52" s="84" t="s">
        <v>140</v>
      </c>
      <c r="F52" s="65"/>
      <c r="G52" s="66">
        <v>2021</v>
      </c>
      <c r="H52" s="106" t="s">
        <v>7</v>
      </c>
      <c r="I52" s="106" t="str">
        <f t="shared" si="3"/>
        <v>PA</v>
      </c>
      <c r="J52" s="106" t="str">
        <f t="shared" si="4"/>
        <v>PA</v>
      </c>
      <c r="K52" s="164" t="str">
        <f t="shared" si="5"/>
        <v>Northeast</v>
      </c>
      <c r="L52" s="106" t="str">
        <f>INDEX('State '!$A$1:$C$62,MATCH($I52,'State '!$B:$B,0),3)</f>
        <v>Northeast</v>
      </c>
      <c r="M52" s="106" t="str">
        <f>INDEX('State '!$A$1:$C$62,MATCH($J52,'State '!$B:$B,0),3)</f>
        <v>Northeast</v>
      </c>
      <c r="N52" s="106"/>
      <c r="O52" s="176"/>
      <c r="P52" s="68"/>
      <c r="Q52" s="178">
        <v>475</v>
      </c>
      <c r="R52" s="107"/>
      <c r="S52" s="106" t="s">
        <v>139</v>
      </c>
      <c r="T52" s="106"/>
      <c r="U52" s="106"/>
      <c r="V52" s="106" t="s">
        <v>2247</v>
      </c>
      <c r="W52" s="84" t="s">
        <v>2747</v>
      </c>
      <c r="X52" s="84" t="s">
        <v>2955</v>
      </c>
      <c r="Y52" s="168" t="s">
        <v>2746</v>
      </c>
    </row>
    <row r="53" spans="1:261" ht="25.5" x14ac:dyDescent="0.2">
      <c r="A53" s="105">
        <v>43640</v>
      </c>
      <c r="B53" s="84" t="s">
        <v>2907</v>
      </c>
      <c r="C53" s="84" t="s">
        <v>2538</v>
      </c>
      <c r="D53" s="84" t="s">
        <v>141</v>
      </c>
      <c r="E53" s="84" t="s">
        <v>138</v>
      </c>
      <c r="F53" s="65"/>
      <c r="G53" s="66">
        <v>2020</v>
      </c>
      <c r="H53" s="106" t="s">
        <v>33</v>
      </c>
      <c r="I53" s="106" t="str">
        <f t="shared" si="3"/>
        <v>WV</v>
      </c>
      <c r="J53" s="106" t="str">
        <f t="shared" si="4"/>
        <v>WV</v>
      </c>
      <c r="K53" s="164" t="str">
        <f t="shared" si="5"/>
        <v>Northeast</v>
      </c>
      <c r="L53" s="106" t="str">
        <f>INDEX('State '!$A$1:$C$62,MATCH($I53,'State '!$B:$B,0),3)</f>
        <v>Northeast</v>
      </c>
      <c r="M53" s="106" t="str">
        <f>INDEX('State '!$A$1:$C$62,MATCH($J53,'State '!$B:$B,0),3)</f>
        <v>Northeast</v>
      </c>
      <c r="N53" s="106"/>
      <c r="O53" s="176">
        <v>28</v>
      </c>
      <c r="P53" s="68"/>
      <c r="Q53" s="178">
        <v>0</v>
      </c>
      <c r="R53" s="107"/>
      <c r="S53" s="106" t="s">
        <v>135</v>
      </c>
      <c r="T53" s="106" t="s">
        <v>390</v>
      </c>
      <c r="U53" s="106" t="s">
        <v>2908</v>
      </c>
      <c r="V53" s="106" t="s">
        <v>2247</v>
      </c>
      <c r="W53" s="84" t="s">
        <v>2909</v>
      </c>
      <c r="X53" s="84"/>
      <c r="Y53" s="168"/>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row>
    <row r="54" spans="1:261" s="20" customFormat="1" ht="25.5" x14ac:dyDescent="0.2">
      <c r="A54" s="105">
        <v>43738</v>
      </c>
      <c r="B54" s="84" t="s">
        <v>2421</v>
      </c>
      <c r="C54" s="84" t="s">
        <v>2422</v>
      </c>
      <c r="D54" s="84" t="s">
        <v>137</v>
      </c>
      <c r="E54" s="115" t="s">
        <v>144</v>
      </c>
      <c r="F54" s="65">
        <v>43733</v>
      </c>
      <c r="G54" s="66">
        <v>2019</v>
      </c>
      <c r="H54" s="106" t="s">
        <v>6</v>
      </c>
      <c r="I54" s="106" t="str">
        <f t="shared" si="3"/>
        <v>TX</v>
      </c>
      <c r="J54" s="106" t="str">
        <f t="shared" si="4"/>
        <v>TX</v>
      </c>
      <c r="K54" s="164" t="str">
        <f t="shared" si="5"/>
        <v>South Central</v>
      </c>
      <c r="L54" s="106" t="str">
        <f>INDEX('State '!$A$1:$C$62,MATCH($I54,'State '!$B:$B,0),3)</f>
        <v>South Central</v>
      </c>
      <c r="M54" s="106" t="str">
        <f>INDEX('State '!$A$1:$C$62,MATCH($J54,'State '!$B:$B,0),3)</f>
        <v>South Central</v>
      </c>
      <c r="N54" s="106"/>
      <c r="O54" s="176">
        <v>1750</v>
      </c>
      <c r="P54" s="68">
        <v>497.5</v>
      </c>
      <c r="Q54" s="178">
        <v>1980</v>
      </c>
      <c r="R54" s="107" t="s">
        <v>570</v>
      </c>
      <c r="S54" s="106" t="s">
        <v>139</v>
      </c>
      <c r="T54" s="106"/>
      <c r="U54" s="106"/>
      <c r="V54" s="106" t="s">
        <v>2247</v>
      </c>
      <c r="W54" s="84" t="s">
        <v>2659</v>
      </c>
      <c r="X54" s="84"/>
      <c r="Y54" s="168" t="s">
        <v>2658</v>
      </c>
      <c r="Z54" s="109"/>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c r="EW54" s="96"/>
      <c r="EX54" s="96"/>
      <c r="EY54" s="96"/>
      <c r="EZ54" s="96"/>
      <c r="FA54" s="96"/>
      <c r="FB54" s="96"/>
      <c r="FC54" s="96"/>
      <c r="FD54" s="96"/>
      <c r="FE54" s="96"/>
      <c r="FF54" s="96"/>
      <c r="FG54" s="96"/>
      <c r="FH54" s="96"/>
      <c r="FI54" s="96"/>
      <c r="FJ54" s="96"/>
      <c r="FK54" s="96"/>
      <c r="FL54" s="96"/>
      <c r="FM54" s="96"/>
      <c r="FN54" s="96"/>
      <c r="FO54" s="96"/>
      <c r="FP54" s="96"/>
      <c r="FQ54" s="96"/>
      <c r="FR54" s="96"/>
      <c r="FS54" s="96"/>
      <c r="FT54" s="96"/>
      <c r="FU54" s="96"/>
      <c r="FV54" s="96"/>
      <c r="FW54" s="96"/>
      <c r="FX54" s="96"/>
      <c r="FY54" s="96"/>
      <c r="FZ54" s="96"/>
      <c r="GA54" s="96"/>
      <c r="GB54" s="96"/>
      <c r="GC54" s="96"/>
      <c r="GD54" s="96"/>
      <c r="GE54" s="96"/>
      <c r="GF54" s="96"/>
      <c r="GG54" s="96"/>
      <c r="GH54" s="96"/>
      <c r="GI54" s="96"/>
      <c r="GJ54" s="96"/>
      <c r="GK54" s="96"/>
      <c r="GL54" s="96"/>
      <c r="GM54" s="96"/>
      <c r="GN54" s="96"/>
      <c r="GO54" s="96"/>
      <c r="GP54" s="96"/>
      <c r="GQ54" s="96"/>
      <c r="GR54" s="96"/>
      <c r="GS54" s="96"/>
      <c r="GT54" s="96"/>
      <c r="GU54" s="96"/>
      <c r="GV54" s="96"/>
      <c r="GW54" s="96"/>
      <c r="GX54" s="96"/>
      <c r="GY54" s="96"/>
      <c r="GZ54" s="96"/>
      <c r="HA54" s="96"/>
      <c r="HB54" s="96"/>
      <c r="HC54" s="96"/>
      <c r="HD54" s="96"/>
      <c r="HE54" s="96"/>
      <c r="HF54" s="96"/>
      <c r="HG54" s="96"/>
      <c r="HH54" s="96"/>
      <c r="HI54" s="96"/>
      <c r="HJ54" s="96"/>
      <c r="HK54" s="96"/>
      <c r="HL54" s="96"/>
      <c r="HM54" s="96"/>
      <c r="HN54" s="96"/>
      <c r="HO54" s="96"/>
      <c r="HP54" s="96"/>
      <c r="HQ54" s="96"/>
      <c r="HR54" s="96"/>
      <c r="HS54" s="96"/>
      <c r="HT54" s="96"/>
      <c r="HU54" s="96"/>
      <c r="HV54" s="96"/>
      <c r="HW54" s="96"/>
      <c r="HX54" s="96"/>
      <c r="HY54" s="96"/>
      <c r="HZ54" s="96"/>
      <c r="IA54" s="96"/>
      <c r="IB54" s="96"/>
      <c r="IC54" s="96"/>
      <c r="ID54" s="96"/>
      <c r="IE54" s="96"/>
      <c r="IF54" s="96"/>
      <c r="IG54" s="96"/>
      <c r="IH54" s="96"/>
      <c r="II54" s="96"/>
      <c r="IJ54" s="96"/>
      <c r="IK54" s="96"/>
      <c r="IL54" s="96"/>
      <c r="IM54" s="96"/>
      <c r="IN54" s="96"/>
      <c r="IO54" s="96"/>
      <c r="IP54" s="96"/>
      <c r="IQ54" s="96"/>
      <c r="IR54" s="96"/>
      <c r="IS54" s="96"/>
      <c r="IT54" s="96"/>
      <c r="IU54" s="96"/>
      <c r="IV54" s="96"/>
      <c r="IW54" s="96"/>
      <c r="IX54" s="96"/>
      <c r="IY54" s="96"/>
      <c r="IZ54" s="96"/>
      <c r="JA54" s="96"/>
    </row>
    <row r="55" spans="1:261" s="20" customFormat="1" ht="25.5" x14ac:dyDescent="0.2">
      <c r="A55" s="105">
        <v>43468</v>
      </c>
      <c r="B55" s="84" t="s">
        <v>2834</v>
      </c>
      <c r="C55" s="85" t="s">
        <v>1941</v>
      </c>
      <c r="D55" s="85" t="s">
        <v>1944</v>
      </c>
      <c r="E55" s="84" t="s">
        <v>144</v>
      </c>
      <c r="F55" s="65">
        <v>43466</v>
      </c>
      <c r="G55" s="66">
        <v>2019</v>
      </c>
      <c r="H55" s="106" t="s">
        <v>2227</v>
      </c>
      <c r="I55" s="106" t="str">
        <f t="shared" si="3"/>
        <v>MS</v>
      </c>
      <c r="J55" s="106" t="str">
        <f t="shared" si="4"/>
        <v>TX</v>
      </c>
      <c r="K55" s="164" t="str">
        <f t="shared" si="5"/>
        <v>South Central</v>
      </c>
      <c r="L55" s="106" t="str">
        <f>INDEX('State '!$A$1:$C$62,MATCH($I55,'State '!$B:$B,0),3)</f>
        <v>South Central</v>
      </c>
      <c r="M55" s="106" t="str">
        <f>INDEX('State '!$A$1:$C$62,MATCH($J55,'State '!$B:$B,0),3)</f>
        <v>South Central</v>
      </c>
      <c r="N55" s="106"/>
      <c r="O55" s="176">
        <v>197</v>
      </c>
      <c r="P55" s="68"/>
      <c r="Q55" s="178">
        <v>475</v>
      </c>
      <c r="R55" s="107"/>
      <c r="S55" s="106" t="s">
        <v>135</v>
      </c>
      <c r="T55" s="106" t="s">
        <v>390</v>
      </c>
      <c r="U55" s="106" t="s">
        <v>2228</v>
      </c>
      <c r="V55" s="106" t="s">
        <v>2250</v>
      </c>
      <c r="W55" s="84" t="s">
        <v>2504</v>
      </c>
      <c r="X55" s="84"/>
      <c r="Y55" s="168" t="s">
        <v>2576</v>
      </c>
      <c r="Z55" s="109"/>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c r="EJ55" s="96"/>
      <c r="EK55" s="96"/>
      <c r="EL55" s="96"/>
      <c r="EM55" s="96"/>
      <c r="EN55" s="96"/>
      <c r="EO55" s="96"/>
      <c r="EP55" s="96"/>
      <c r="EQ55" s="96"/>
      <c r="ER55" s="96"/>
      <c r="ES55" s="96"/>
      <c r="ET55" s="96"/>
      <c r="EU55" s="96"/>
      <c r="EV55" s="96"/>
      <c r="EW55" s="96"/>
      <c r="EX55" s="96"/>
      <c r="EY55" s="96"/>
      <c r="EZ55" s="96"/>
      <c r="FA55" s="96"/>
      <c r="FB55" s="96"/>
      <c r="FC55" s="96"/>
      <c r="FD55" s="96"/>
      <c r="FE55" s="96"/>
      <c r="FF55" s="96"/>
      <c r="FG55" s="96"/>
      <c r="FH55" s="96"/>
      <c r="FI55" s="96"/>
      <c r="FJ55" s="96"/>
      <c r="FK55" s="96"/>
      <c r="FL55" s="96"/>
      <c r="FM55" s="96"/>
      <c r="FN55" s="96"/>
      <c r="FO55" s="96"/>
      <c r="FP55" s="96"/>
      <c r="FQ55" s="96"/>
      <c r="FR55" s="96"/>
      <c r="FS55" s="96"/>
      <c r="FT55" s="96"/>
      <c r="FU55" s="96"/>
      <c r="FV55" s="96"/>
      <c r="FW55" s="96"/>
      <c r="FX55" s="96"/>
      <c r="FY55" s="96"/>
      <c r="FZ55" s="96"/>
      <c r="GA55" s="96"/>
      <c r="GB55" s="96"/>
      <c r="GC55" s="96"/>
      <c r="GD55" s="96"/>
      <c r="GE55" s="96"/>
      <c r="GF55" s="96"/>
      <c r="GG55" s="96"/>
      <c r="GH55" s="96"/>
      <c r="GI55" s="96"/>
      <c r="GJ55" s="96"/>
      <c r="GK55" s="96"/>
      <c r="GL55" s="96"/>
      <c r="GM55" s="96"/>
      <c r="GN55" s="96"/>
      <c r="GO55" s="96"/>
      <c r="GP55" s="96"/>
      <c r="GQ55" s="96"/>
      <c r="GR55" s="96"/>
      <c r="GS55" s="96"/>
      <c r="GT55" s="96"/>
      <c r="GU55" s="96"/>
      <c r="GV55" s="96"/>
      <c r="GW55" s="96"/>
      <c r="GX55" s="96"/>
      <c r="GY55" s="96"/>
      <c r="GZ55" s="96"/>
      <c r="HA55" s="96"/>
      <c r="HB55" s="96"/>
      <c r="HC55" s="96"/>
      <c r="HD55" s="96"/>
      <c r="HE55" s="96"/>
      <c r="HF55" s="96"/>
      <c r="HG55" s="96"/>
      <c r="HH55" s="96"/>
      <c r="HI55" s="96"/>
      <c r="HJ55" s="96"/>
      <c r="HK55" s="96"/>
      <c r="HL55" s="96"/>
      <c r="HM55" s="96"/>
      <c r="HN55" s="96"/>
      <c r="HO55" s="96"/>
      <c r="HP55" s="96"/>
      <c r="HQ55" s="96"/>
      <c r="HR55" s="96"/>
      <c r="HS55" s="96"/>
      <c r="HT55" s="96"/>
      <c r="HU55" s="96"/>
      <c r="HV55" s="96"/>
      <c r="HW55" s="96"/>
      <c r="HX55" s="96"/>
      <c r="HY55" s="96"/>
      <c r="HZ55" s="96"/>
      <c r="IA55" s="96"/>
      <c r="IB55" s="96"/>
      <c r="IC55" s="96"/>
      <c r="ID55" s="96"/>
      <c r="IE55" s="96"/>
      <c r="IF55" s="96"/>
      <c r="IG55" s="96"/>
      <c r="IH55" s="96"/>
      <c r="II55" s="96"/>
      <c r="IJ55" s="96"/>
      <c r="IK55" s="96"/>
      <c r="IL55" s="96"/>
      <c r="IM55" s="96"/>
      <c r="IN55" s="96"/>
      <c r="IO55" s="96"/>
      <c r="IP55" s="96"/>
      <c r="IQ55" s="96"/>
      <c r="IR55" s="96"/>
      <c r="IS55" s="96"/>
      <c r="IT55" s="96"/>
      <c r="IU55" s="96"/>
      <c r="IV55" s="96"/>
      <c r="IW55" s="96"/>
      <c r="IX55" s="96"/>
      <c r="IY55" s="96"/>
      <c r="IZ55" s="96"/>
      <c r="JA55" s="96"/>
    </row>
    <row r="56" spans="1:261" s="20" customFormat="1" ht="25.5" x14ac:dyDescent="0.2">
      <c r="A56" s="105">
        <v>43580</v>
      </c>
      <c r="B56" s="84" t="s">
        <v>2750</v>
      </c>
      <c r="C56" s="85" t="s">
        <v>2479</v>
      </c>
      <c r="D56" s="85" t="s">
        <v>137</v>
      </c>
      <c r="E56" s="84" t="s">
        <v>160</v>
      </c>
      <c r="F56" s="65"/>
      <c r="G56" s="66">
        <v>2022</v>
      </c>
      <c r="H56" s="106" t="s">
        <v>0</v>
      </c>
      <c r="I56" s="106" t="str">
        <f t="shared" si="3"/>
        <v>LA</v>
      </c>
      <c r="J56" s="106" t="str">
        <f t="shared" si="4"/>
        <v>LA</v>
      </c>
      <c r="K56" s="164" t="str">
        <f t="shared" si="5"/>
        <v>South Central</v>
      </c>
      <c r="L56" s="106" t="str">
        <f>INDEX('State '!$A$1:$C$62,MATCH($I56,'State '!$B:$B,0),3)</f>
        <v>South Central</v>
      </c>
      <c r="M56" s="106" t="str">
        <f>INDEX('State '!$A$1:$C$62,MATCH($J56,'State '!$B:$B,0),3)</f>
        <v>South Central</v>
      </c>
      <c r="N56" s="106"/>
      <c r="O56" s="176"/>
      <c r="P56" s="68">
        <v>165</v>
      </c>
      <c r="Q56" s="178">
        <v>2750</v>
      </c>
      <c r="R56" s="107"/>
      <c r="S56" s="106" t="s">
        <v>135</v>
      </c>
      <c r="T56" s="106" t="s">
        <v>390</v>
      </c>
      <c r="U56" s="106"/>
      <c r="V56" s="106" t="s">
        <v>2247</v>
      </c>
      <c r="W56" s="84" t="s">
        <v>2751</v>
      </c>
      <c r="X56" s="84" t="s">
        <v>2953</v>
      </c>
      <c r="Y56" s="168" t="s">
        <v>2891</v>
      </c>
      <c r="Z56" s="109"/>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6"/>
      <c r="FJ56" s="96"/>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6"/>
      <c r="GK56" s="96"/>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6"/>
      <c r="HL56" s="96"/>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6"/>
      <c r="IM56" s="96"/>
      <c r="IN56" s="96"/>
      <c r="IO56" s="96"/>
      <c r="IP56" s="96"/>
      <c r="IQ56" s="96"/>
      <c r="IR56" s="96"/>
      <c r="IS56" s="96"/>
      <c r="IT56" s="96"/>
      <c r="IU56" s="96"/>
      <c r="IV56" s="96"/>
      <c r="IW56" s="96"/>
      <c r="IX56" s="96"/>
      <c r="IY56" s="96"/>
      <c r="IZ56" s="96"/>
      <c r="JA56" s="96"/>
    </row>
    <row r="57" spans="1:261" s="20" customFormat="1" x14ac:dyDescent="0.2">
      <c r="A57" s="105">
        <v>43640</v>
      </c>
      <c r="B57" s="84" t="s">
        <v>2406</v>
      </c>
      <c r="C57" s="84" t="s">
        <v>2023</v>
      </c>
      <c r="D57" s="84" t="s">
        <v>1944</v>
      </c>
      <c r="E57" s="84" t="s">
        <v>144</v>
      </c>
      <c r="F57" s="65">
        <v>43630</v>
      </c>
      <c r="G57" s="107">
        <v>2019</v>
      </c>
      <c r="H57" s="106" t="s">
        <v>2062</v>
      </c>
      <c r="I57" s="106" t="str">
        <f t="shared" si="3"/>
        <v>KY</v>
      </c>
      <c r="J57" s="106" t="str">
        <f t="shared" si="4"/>
        <v>LA</v>
      </c>
      <c r="K57" s="164" t="str">
        <f t="shared" si="5"/>
        <v>Midwest, South Central</v>
      </c>
      <c r="L57" s="106" t="str">
        <f>INDEX('State '!$A$1:$C$62,MATCH($I57,'State '!$B:$B,0),3)</f>
        <v>Midwest</v>
      </c>
      <c r="M57" s="106" t="str">
        <f>INDEX('State '!$A$1:$C$62,MATCH($J57,'State '!$B:$B,0),3)</f>
        <v>South Central</v>
      </c>
      <c r="N57" s="106"/>
      <c r="O57" s="176"/>
      <c r="P57" s="68"/>
      <c r="Q57" s="178">
        <v>875</v>
      </c>
      <c r="R57" s="107"/>
      <c r="S57" s="106" t="s">
        <v>135</v>
      </c>
      <c r="T57" s="106" t="s">
        <v>390</v>
      </c>
      <c r="U57" s="106" t="s">
        <v>2407</v>
      </c>
      <c r="V57" s="106" t="s">
        <v>2250</v>
      </c>
      <c r="W57" s="84"/>
      <c r="X57" s="84"/>
      <c r="Y57" s="168" t="s">
        <v>2586</v>
      </c>
      <c r="Z57" s="109"/>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c r="EJ57" s="96"/>
      <c r="EK57" s="96"/>
      <c r="EL57" s="96"/>
      <c r="EM57" s="96"/>
      <c r="EN57" s="96"/>
      <c r="EO57" s="96"/>
      <c r="EP57" s="96"/>
      <c r="EQ57" s="96"/>
      <c r="ER57" s="96"/>
      <c r="ES57" s="96"/>
      <c r="ET57" s="96"/>
      <c r="EU57" s="96"/>
      <c r="EV57" s="96"/>
      <c r="EW57" s="96"/>
      <c r="EX57" s="96"/>
      <c r="EY57" s="96"/>
      <c r="EZ57" s="96"/>
      <c r="FA57" s="96"/>
      <c r="FB57" s="96"/>
      <c r="FC57" s="96"/>
      <c r="FD57" s="96"/>
      <c r="FE57" s="96"/>
      <c r="FF57" s="96"/>
      <c r="FG57" s="96"/>
      <c r="FH57" s="96"/>
      <c r="FI57" s="96"/>
      <c r="FJ57" s="96"/>
      <c r="FK57" s="96"/>
      <c r="FL57" s="96"/>
      <c r="FM57" s="96"/>
      <c r="FN57" s="96"/>
      <c r="FO57" s="96"/>
      <c r="FP57" s="96"/>
      <c r="FQ57" s="96"/>
      <c r="FR57" s="96"/>
      <c r="FS57" s="96"/>
      <c r="FT57" s="96"/>
      <c r="FU57" s="96"/>
      <c r="FV57" s="96"/>
      <c r="FW57" s="96"/>
      <c r="FX57" s="96"/>
      <c r="FY57" s="96"/>
      <c r="FZ57" s="96"/>
      <c r="GA57" s="96"/>
      <c r="GB57" s="96"/>
      <c r="GC57" s="96"/>
      <c r="GD57" s="96"/>
      <c r="GE57" s="96"/>
      <c r="GF57" s="96"/>
      <c r="GG57" s="96"/>
      <c r="GH57" s="96"/>
      <c r="GI57" s="96"/>
      <c r="GJ57" s="96"/>
      <c r="GK57" s="96"/>
      <c r="GL57" s="96"/>
      <c r="GM57" s="96"/>
      <c r="GN57" s="96"/>
      <c r="GO57" s="96"/>
      <c r="GP57" s="96"/>
      <c r="GQ57" s="96"/>
      <c r="GR57" s="96"/>
      <c r="GS57" s="96"/>
      <c r="GT57" s="96"/>
      <c r="GU57" s="96"/>
      <c r="GV57" s="96"/>
      <c r="GW57" s="96"/>
      <c r="GX57" s="96"/>
      <c r="GY57" s="96"/>
      <c r="GZ57" s="96"/>
      <c r="HA57" s="96"/>
      <c r="HB57" s="96"/>
      <c r="HC57" s="96"/>
      <c r="HD57" s="96"/>
      <c r="HE57" s="96"/>
      <c r="HF57" s="96"/>
      <c r="HG57" s="96"/>
      <c r="HH57" s="96"/>
      <c r="HI57" s="96"/>
      <c r="HJ57" s="96"/>
      <c r="HK57" s="96"/>
      <c r="HL57" s="96"/>
      <c r="HM57" s="96"/>
      <c r="HN57" s="96"/>
      <c r="HO57" s="96"/>
      <c r="HP57" s="96"/>
      <c r="HQ57" s="96"/>
      <c r="HR57" s="96"/>
      <c r="HS57" s="96"/>
      <c r="HT57" s="96"/>
      <c r="HU57" s="96"/>
      <c r="HV57" s="96"/>
      <c r="HW57" s="96"/>
      <c r="HX57" s="96"/>
      <c r="HY57" s="96"/>
      <c r="HZ57" s="96"/>
      <c r="IA57" s="96"/>
      <c r="IB57" s="96"/>
      <c r="IC57" s="96"/>
      <c r="ID57" s="96"/>
      <c r="IE57" s="96"/>
      <c r="IF57" s="96"/>
      <c r="IG57" s="96"/>
      <c r="IH57" s="96"/>
      <c r="II57" s="96"/>
      <c r="IJ57" s="96"/>
      <c r="IK57" s="96"/>
      <c r="IL57" s="96"/>
      <c r="IM57" s="96"/>
      <c r="IN57" s="96"/>
      <c r="IO57" s="96"/>
      <c r="IP57" s="96"/>
      <c r="IQ57" s="96"/>
      <c r="IR57" s="96"/>
      <c r="IS57" s="96"/>
      <c r="IT57" s="96"/>
      <c r="IU57" s="96"/>
      <c r="IV57" s="96"/>
      <c r="IW57" s="96"/>
      <c r="IX57" s="96"/>
      <c r="IY57" s="96"/>
      <c r="IZ57" s="96"/>
      <c r="JA57" s="96"/>
    </row>
    <row r="58" spans="1:261" s="20" customFormat="1" ht="25.5" x14ac:dyDescent="0.2">
      <c r="A58" s="105">
        <v>43640</v>
      </c>
      <c r="B58" s="84" t="s">
        <v>2910</v>
      </c>
      <c r="C58" s="84" t="s">
        <v>2911</v>
      </c>
      <c r="D58" s="84" t="s">
        <v>141</v>
      </c>
      <c r="E58" s="84" t="s">
        <v>138</v>
      </c>
      <c r="F58" s="65"/>
      <c r="G58" s="107">
        <v>2022</v>
      </c>
      <c r="H58" s="106" t="s">
        <v>532</v>
      </c>
      <c r="I58" s="106" t="str">
        <f t="shared" si="3"/>
        <v>AL</v>
      </c>
      <c r="J58" s="106" t="str">
        <f t="shared" si="4"/>
        <v>FL</v>
      </c>
      <c r="K58" s="164" t="str">
        <f t="shared" si="5"/>
        <v>South Central, Southeast</v>
      </c>
      <c r="L58" s="106" t="str">
        <f>INDEX('State '!$A$1:$C$62,MATCH($I58,'State '!$B:$B,0),3)</f>
        <v>South Central</v>
      </c>
      <c r="M58" s="106" t="str">
        <f>INDEX('State '!$A$1:$C$62,MATCH($J58,'State '!$B:$B,0),3)</f>
        <v>Southeast</v>
      </c>
      <c r="N58" s="106"/>
      <c r="O58" s="176">
        <v>154.6</v>
      </c>
      <c r="P58" s="68">
        <v>4</v>
      </c>
      <c r="Q58" s="178">
        <v>78</v>
      </c>
      <c r="R58" s="107">
        <v>36</v>
      </c>
      <c r="S58" s="106" t="s">
        <v>135</v>
      </c>
      <c r="T58" s="106" t="s">
        <v>390</v>
      </c>
      <c r="U58" s="106" t="s">
        <v>2912</v>
      </c>
      <c r="V58" s="106" t="s">
        <v>2250</v>
      </c>
      <c r="W58" s="84" t="s">
        <v>2913</v>
      </c>
      <c r="X58" s="84" t="s">
        <v>2954</v>
      </c>
      <c r="Y58" s="168"/>
      <c r="Z58" s="109"/>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96"/>
      <c r="DY58" s="96"/>
      <c r="DZ58" s="96"/>
      <c r="EA58" s="96"/>
      <c r="EB58" s="96"/>
      <c r="EC58" s="96"/>
      <c r="ED58" s="96"/>
      <c r="EE58" s="96"/>
      <c r="EF58" s="96"/>
      <c r="EG58" s="96"/>
      <c r="EH58" s="96"/>
      <c r="EI58" s="96"/>
      <c r="EJ58" s="96"/>
      <c r="EK58" s="96"/>
      <c r="EL58" s="96"/>
      <c r="EM58" s="96"/>
      <c r="EN58" s="96"/>
      <c r="EO58" s="96"/>
      <c r="EP58" s="96"/>
      <c r="EQ58" s="96"/>
      <c r="ER58" s="96"/>
      <c r="ES58" s="96"/>
      <c r="ET58" s="96"/>
      <c r="EU58" s="96"/>
      <c r="EV58" s="96"/>
      <c r="EW58" s="96"/>
      <c r="EX58" s="96"/>
      <c r="EY58" s="96"/>
      <c r="EZ58" s="96"/>
      <c r="FA58" s="96"/>
      <c r="FB58" s="96"/>
      <c r="FC58" s="96"/>
      <c r="FD58" s="96"/>
      <c r="FE58" s="96"/>
      <c r="FF58" s="96"/>
      <c r="FG58" s="96"/>
      <c r="FH58" s="96"/>
      <c r="FI58" s="96"/>
      <c r="FJ58" s="96"/>
      <c r="FK58" s="96"/>
      <c r="FL58" s="96"/>
      <c r="FM58" s="96"/>
      <c r="FN58" s="96"/>
      <c r="FO58" s="96"/>
      <c r="FP58" s="96"/>
      <c r="FQ58" s="96"/>
      <c r="FR58" s="96"/>
      <c r="FS58" s="96"/>
      <c r="FT58" s="96"/>
      <c r="FU58" s="96"/>
      <c r="FV58" s="96"/>
      <c r="FW58" s="96"/>
      <c r="FX58" s="96"/>
      <c r="FY58" s="96"/>
      <c r="FZ58" s="96"/>
      <c r="GA58" s="96"/>
      <c r="GB58" s="96"/>
      <c r="GC58" s="96"/>
      <c r="GD58" s="96"/>
      <c r="GE58" s="96"/>
      <c r="GF58" s="96"/>
      <c r="GG58" s="96"/>
      <c r="GH58" s="96"/>
      <c r="GI58" s="96"/>
      <c r="GJ58" s="96"/>
      <c r="GK58" s="96"/>
      <c r="GL58" s="96"/>
      <c r="GM58" s="96"/>
      <c r="GN58" s="96"/>
      <c r="GO58" s="96"/>
      <c r="GP58" s="96"/>
      <c r="GQ58" s="96"/>
      <c r="GR58" s="96"/>
      <c r="GS58" s="96"/>
      <c r="GT58" s="96"/>
      <c r="GU58" s="96"/>
      <c r="GV58" s="96"/>
      <c r="GW58" s="96"/>
      <c r="GX58" s="96"/>
      <c r="GY58" s="96"/>
      <c r="GZ58" s="96"/>
      <c r="HA58" s="96"/>
      <c r="HB58" s="96"/>
      <c r="HC58" s="96"/>
      <c r="HD58" s="96"/>
      <c r="HE58" s="96"/>
      <c r="HF58" s="96"/>
      <c r="HG58" s="96"/>
      <c r="HH58" s="96"/>
      <c r="HI58" s="96"/>
      <c r="HJ58" s="96"/>
      <c r="HK58" s="96"/>
      <c r="HL58" s="96"/>
      <c r="HM58" s="96"/>
      <c r="HN58" s="96"/>
      <c r="HO58" s="96"/>
      <c r="HP58" s="96"/>
      <c r="HQ58" s="96"/>
      <c r="HR58" s="96"/>
      <c r="HS58" s="96"/>
      <c r="HT58" s="96"/>
      <c r="HU58" s="96"/>
      <c r="HV58" s="96"/>
      <c r="HW58" s="96"/>
      <c r="HX58" s="96"/>
      <c r="HY58" s="96"/>
      <c r="HZ58" s="96"/>
      <c r="IA58" s="96"/>
      <c r="IB58" s="96"/>
      <c r="IC58" s="96"/>
      <c r="ID58" s="96"/>
      <c r="IE58" s="96"/>
      <c r="IF58" s="96"/>
      <c r="IG58" s="96"/>
      <c r="IH58" s="96"/>
      <c r="II58" s="96"/>
      <c r="IJ58" s="96"/>
      <c r="IK58" s="96"/>
      <c r="IL58" s="96"/>
      <c r="IM58" s="96"/>
      <c r="IN58" s="96"/>
      <c r="IO58" s="96"/>
      <c r="IP58" s="96"/>
      <c r="IQ58" s="96"/>
      <c r="IR58" s="96"/>
      <c r="IS58" s="96"/>
      <c r="IT58" s="96"/>
      <c r="IU58" s="96"/>
      <c r="IV58" s="96"/>
      <c r="IW58" s="96"/>
      <c r="IX58" s="96"/>
      <c r="IY58" s="96"/>
      <c r="IZ58" s="96"/>
      <c r="JA58" s="96"/>
    </row>
    <row r="59" spans="1:261" s="20" customFormat="1" ht="25.5" x14ac:dyDescent="0.2">
      <c r="A59" s="105">
        <v>43655</v>
      </c>
      <c r="B59" s="84" t="s">
        <v>2927</v>
      </c>
      <c r="C59" s="84" t="s">
        <v>2686</v>
      </c>
      <c r="D59" s="84" t="s">
        <v>137</v>
      </c>
      <c r="E59" s="84" t="s">
        <v>140</v>
      </c>
      <c r="F59" s="65"/>
      <c r="G59" s="107">
        <v>2023</v>
      </c>
      <c r="H59" s="106" t="s">
        <v>0</v>
      </c>
      <c r="I59" s="106" t="str">
        <f t="shared" si="3"/>
        <v>LA</v>
      </c>
      <c r="J59" s="106" t="str">
        <f t="shared" si="4"/>
        <v>LA</v>
      </c>
      <c r="K59" s="164" t="str">
        <f t="shared" si="5"/>
        <v>South Central</v>
      </c>
      <c r="L59" s="106" t="str">
        <f>INDEX('State '!$A$1:$C$62,MATCH($I59,'State '!$B:$B,0),3)</f>
        <v>South Central</v>
      </c>
      <c r="M59" s="106" t="str">
        <f>INDEX('State '!$A$1:$C$62,MATCH($J59,'State '!$B:$B,0),3)</f>
        <v>South Central</v>
      </c>
      <c r="N59" s="106"/>
      <c r="O59" s="176"/>
      <c r="P59" s="68"/>
      <c r="Q59" s="178">
        <v>2000</v>
      </c>
      <c r="R59" s="107"/>
      <c r="S59" s="106" t="s">
        <v>139</v>
      </c>
      <c r="T59" s="106"/>
      <c r="U59" s="106"/>
      <c r="V59" s="106" t="s">
        <v>2247</v>
      </c>
      <c r="W59" s="84" t="s">
        <v>2928</v>
      </c>
      <c r="X59" s="84"/>
      <c r="Y59" s="168"/>
      <c r="Z59" s="109"/>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6"/>
      <c r="EI59" s="96"/>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6"/>
      <c r="FJ59" s="96"/>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6"/>
      <c r="GK59" s="96"/>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6"/>
      <c r="HL59" s="96"/>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6"/>
      <c r="IM59" s="96"/>
      <c r="IN59" s="96"/>
      <c r="IO59" s="96"/>
      <c r="IP59" s="96"/>
      <c r="IQ59" s="96"/>
      <c r="IR59" s="96"/>
      <c r="IS59" s="96"/>
      <c r="IT59" s="96"/>
      <c r="IU59" s="96"/>
      <c r="IV59" s="96"/>
      <c r="IW59" s="96"/>
      <c r="IX59" s="96"/>
      <c r="IY59" s="96"/>
      <c r="IZ59" s="96"/>
      <c r="JA59" s="96"/>
    </row>
    <row r="60" spans="1:261" s="20" customFormat="1" ht="25.5" x14ac:dyDescent="0.2">
      <c r="A60" s="105">
        <v>43756</v>
      </c>
      <c r="B60" s="84" t="s">
        <v>2859</v>
      </c>
      <c r="C60" s="84" t="s">
        <v>2860</v>
      </c>
      <c r="D60" s="84" t="s">
        <v>141</v>
      </c>
      <c r="E60" s="84" t="s">
        <v>144</v>
      </c>
      <c r="F60" s="65">
        <v>43668</v>
      </c>
      <c r="G60" s="107">
        <v>2019</v>
      </c>
      <c r="H60" s="106" t="s">
        <v>25</v>
      </c>
      <c r="I60" s="106" t="str">
        <f t="shared" si="3"/>
        <v>CO</v>
      </c>
      <c r="J60" s="106" t="str">
        <f t="shared" si="4"/>
        <v>CO</v>
      </c>
      <c r="K60" s="164" t="str">
        <f t="shared" si="5"/>
        <v>Mountain</v>
      </c>
      <c r="L60" s="106" t="str">
        <f>INDEX('State '!$A$1:$C$62,MATCH($I60,'State '!$B:$B,0),3)</f>
        <v>Mountain</v>
      </c>
      <c r="M60" s="106" t="str">
        <f>INDEX('State '!$A$1:$C$62,MATCH($J60,'State '!$B:$B,0),3)</f>
        <v>Mountain</v>
      </c>
      <c r="N60" s="106"/>
      <c r="O60" s="176">
        <v>26.6</v>
      </c>
      <c r="P60" s="68">
        <v>10</v>
      </c>
      <c r="Q60" s="178">
        <v>410</v>
      </c>
      <c r="R60" s="107">
        <v>24</v>
      </c>
      <c r="S60" s="106" t="s">
        <v>135</v>
      </c>
      <c r="T60" s="106" t="s">
        <v>390</v>
      </c>
      <c r="U60" s="106" t="s">
        <v>2861</v>
      </c>
      <c r="V60" s="106" t="s">
        <v>2247</v>
      </c>
      <c r="W60" s="84" t="s">
        <v>2862</v>
      </c>
      <c r="X60" s="84"/>
      <c r="Y60" s="168"/>
      <c r="Z60" s="109"/>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c r="DS60" s="96"/>
      <c r="DT60" s="96"/>
      <c r="DU60" s="96"/>
      <c r="DV60" s="96"/>
      <c r="DW60" s="96"/>
      <c r="DX60" s="96"/>
      <c r="DY60" s="96"/>
      <c r="DZ60" s="96"/>
      <c r="EA60" s="96"/>
      <c r="EB60" s="96"/>
      <c r="EC60" s="96"/>
      <c r="ED60" s="96"/>
      <c r="EE60" s="96"/>
      <c r="EF60" s="96"/>
      <c r="EG60" s="96"/>
      <c r="EH60" s="96"/>
      <c r="EI60" s="96"/>
      <c r="EJ60" s="96"/>
      <c r="EK60" s="96"/>
      <c r="EL60" s="96"/>
      <c r="EM60" s="96"/>
      <c r="EN60" s="96"/>
      <c r="EO60" s="96"/>
      <c r="EP60" s="96"/>
      <c r="EQ60" s="96"/>
      <c r="ER60" s="96"/>
      <c r="ES60" s="96"/>
      <c r="ET60" s="96"/>
      <c r="EU60" s="96"/>
      <c r="EV60" s="96"/>
      <c r="EW60" s="96"/>
      <c r="EX60" s="96"/>
      <c r="EY60" s="96"/>
      <c r="EZ60" s="96"/>
      <c r="FA60" s="96"/>
      <c r="FB60" s="96"/>
      <c r="FC60" s="96"/>
      <c r="FD60" s="96"/>
      <c r="FE60" s="96"/>
      <c r="FF60" s="96"/>
      <c r="FG60" s="96"/>
      <c r="FH60" s="96"/>
      <c r="FI60" s="96"/>
      <c r="FJ60" s="96"/>
      <c r="FK60" s="96"/>
      <c r="FL60" s="96"/>
      <c r="FM60" s="96"/>
      <c r="FN60" s="96"/>
      <c r="FO60" s="96"/>
      <c r="FP60" s="96"/>
      <c r="FQ60" s="96"/>
      <c r="FR60" s="96"/>
      <c r="FS60" s="96"/>
      <c r="FT60" s="96"/>
      <c r="FU60" s="96"/>
      <c r="FV60" s="96"/>
      <c r="FW60" s="96"/>
      <c r="FX60" s="96"/>
      <c r="FY60" s="96"/>
      <c r="FZ60" s="96"/>
      <c r="GA60" s="96"/>
      <c r="GB60" s="96"/>
      <c r="GC60" s="96"/>
      <c r="GD60" s="96"/>
      <c r="GE60" s="96"/>
      <c r="GF60" s="96"/>
      <c r="GG60" s="96"/>
      <c r="GH60" s="96"/>
      <c r="GI60" s="96"/>
      <c r="GJ60" s="96"/>
      <c r="GK60" s="96"/>
      <c r="GL60" s="96"/>
      <c r="GM60" s="96"/>
      <c r="GN60" s="96"/>
      <c r="GO60" s="96"/>
      <c r="GP60" s="96"/>
      <c r="GQ60" s="96"/>
      <c r="GR60" s="96"/>
      <c r="GS60" s="96"/>
      <c r="GT60" s="96"/>
      <c r="GU60" s="96"/>
      <c r="GV60" s="96"/>
      <c r="GW60" s="96"/>
      <c r="GX60" s="96"/>
      <c r="GY60" s="96"/>
      <c r="GZ60" s="96"/>
      <c r="HA60" s="96"/>
      <c r="HB60" s="96"/>
      <c r="HC60" s="96"/>
      <c r="HD60" s="96"/>
      <c r="HE60" s="96"/>
      <c r="HF60" s="96"/>
      <c r="HG60" s="96"/>
      <c r="HH60" s="96"/>
      <c r="HI60" s="96"/>
      <c r="HJ60" s="96"/>
      <c r="HK60" s="96"/>
      <c r="HL60" s="96"/>
      <c r="HM60" s="96"/>
      <c r="HN60" s="96"/>
      <c r="HO60" s="96"/>
      <c r="HP60" s="96"/>
      <c r="HQ60" s="96"/>
      <c r="HR60" s="96"/>
      <c r="HS60" s="96"/>
      <c r="HT60" s="96"/>
      <c r="HU60" s="96"/>
      <c r="HV60" s="96"/>
      <c r="HW60" s="96"/>
      <c r="HX60" s="96"/>
      <c r="HY60" s="96"/>
      <c r="HZ60" s="96"/>
      <c r="IA60" s="96"/>
      <c r="IB60" s="96"/>
      <c r="IC60" s="96"/>
      <c r="ID60" s="96"/>
      <c r="IE60" s="96"/>
      <c r="IF60" s="96"/>
      <c r="IG60" s="96"/>
      <c r="IH60" s="96"/>
      <c r="II60" s="96"/>
      <c r="IJ60" s="96"/>
      <c r="IK60" s="96"/>
      <c r="IL60" s="96"/>
      <c r="IM60" s="96"/>
      <c r="IN60" s="96"/>
      <c r="IO60" s="96"/>
      <c r="IP60" s="96"/>
      <c r="IQ60" s="96"/>
      <c r="IR60" s="96"/>
      <c r="IS60" s="96"/>
      <c r="IT60" s="96"/>
      <c r="IU60" s="96"/>
      <c r="IV60" s="96"/>
      <c r="IW60" s="96"/>
      <c r="IX60" s="96"/>
      <c r="IY60" s="96"/>
      <c r="IZ60" s="96"/>
      <c r="JA60" s="96"/>
    </row>
    <row r="61" spans="1:261" x14ac:dyDescent="0.2">
      <c r="A61" s="105">
        <v>43417</v>
      </c>
      <c r="B61" s="84" t="s">
        <v>1989</v>
      </c>
      <c r="C61" s="84" t="s">
        <v>1941</v>
      </c>
      <c r="D61" s="84" t="s">
        <v>141</v>
      </c>
      <c r="E61" s="115" t="s">
        <v>432</v>
      </c>
      <c r="F61" s="65"/>
      <c r="G61" s="66">
        <v>2020</v>
      </c>
      <c r="H61" s="106" t="s">
        <v>17</v>
      </c>
      <c r="I61" s="106" t="str">
        <f t="shared" si="3"/>
        <v>AL</v>
      </c>
      <c r="J61" s="106" t="str">
        <f t="shared" si="4"/>
        <v>AL</v>
      </c>
      <c r="K61" s="164" t="str">
        <f t="shared" si="5"/>
        <v>South Central</v>
      </c>
      <c r="L61" s="106" t="str">
        <f>INDEX('State '!$A$1:$C$62,MATCH($I61,'State '!$B:$B,0),3)</f>
        <v>South Central</v>
      </c>
      <c r="M61" s="106" t="str">
        <f>INDEX('State '!$A$1:$C$62,MATCH($J61,'State '!$B:$B,0),3)</f>
        <v>South Central</v>
      </c>
      <c r="N61" s="106"/>
      <c r="O61" s="176">
        <v>60</v>
      </c>
      <c r="P61" s="68">
        <v>11</v>
      </c>
      <c r="Q61" s="178">
        <v>206</v>
      </c>
      <c r="R61" s="107">
        <v>42</v>
      </c>
      <c r="S61" s="106" t="s">
        <v>135</v>
      </c>
      <c r="T61" s="106" t="s">
        <v>390</v>
      </c>
      <c r="U61" s="106" t="s">
        <v>1988</v>
      </c>
      <c r="V61" s="106" t="s">
        <v>2247</v>
      </c>
      <c r="W61" s="84"/>
      <c r="X61" s="84"/>
      <c r="Y61" s="108"/>
    </row>
    <row r="62" spans="1:261" x14ac:dyDescent="0.2">
      <c r="A62" s="105">
        <v>42613</v>
      </c>
      <c r="B62" s="84" t="s">
        <v>1987</v>
      </c>
      <c r="C62" s="84" t="s">
        <v>1941</v>
      </c>
      <c r="D62" s="84" t="s">
        <v>141</v>
      </c>
      <c r="E62" s="115" t="s">
        <v>398</v>
      </c>
      <c r="F62" s="65"/>
      <c r="G62" s="66">
        <v>2021</v>
      </c>
      <c r="H62" s="106" t="s">
        <v>17</v>
      </c>
      <c r="I62" s="106" t="str">
        <f t="shared" si="3"/>
        <v>AL</v>
      </c>
      <c r="J62" s="106" t="str">
        <f t="shared" si="4"/>
        <v>AL</v>
      </c>
      <c r="K62" s="164" t="str">
        <f t="shared" si="5"/>
        <v>South Central</v>
      </c>
      <c r="L62" s="106" t="str">
        <f>INDEX('State '!$A$1:$C$62,MATCH($I62,'State '!$B:$B,0),3)</f>
        <v>South Central</v>
      </c>
      <c r="M62" s="106" t="str">
        <f>INDEX('State '!$A$1:$C$62,MATCH($J62,'State '!$B:$B,0),3)</f>
        <v>South Central</v>
      </c>
      <c r="N62" s="106"/>
      <c r="O62" s="176">
        <v>15</v>
      </c>
      <c r="P62" s="68">
        <v>13</v>
      </c>
      <c r="Q62" s="178">
        <v>106</v>
      </c>
      <c r="R62" s="107">
        <v>42</v>
      </c>
      <c r="S62" s="106" t="s">
        <v>135</v>
      </c>
      <c r="T62" s="106" t="s">
        <v>390</v>
      </c>
      <c r="U62" s="106" t="s">
        <v>1988</v>
      </c>
      <c r="V62" s="106" t="s">
        <v>2247</v>
      </c>
      <c r="W62" s="84"/>
      <c r="X62" s="84"/>
      <c r="Y62" s="108"/>
    </row>
    <row r="63" spans="1:261" ht="25.5" x14ac:dyDescent="0.2">
      <c r="A63" s="105">
        <v>43580</v>
      </c>
      <c r="B63" s="84" t="s">
        <v>2848</v>
      </c>
      <c r="C63" s="84" t="s">
        <v>241</v>
      </c>
      <c r="D63" s="84" t="s">
        <v>137</v>
      </c>
      <c r="E63" s="84" t="s">
        <v>138</v>
      </c>
      <c r="F63" s="65"/>
      <c r="G63" s="66">
        <v>2020</v>
      </c>
      <c r="H63" s="106" t="s">
        <v>2849</v>
      </c>
      <c r="I63" s="106" t="str">
        <f t="shared" si="3"/>
        <v>LA</v>
      </c>
      <c r="J63" s="106" t="str">
        <f t="shared" si="4"/>
        <v>TX</v>
      </c>
      <c r="K63" s="164" t="str">
        <f t="shared" si="5"/>
        <v>South Central</v>
      </c>
      <c r="L63" s="106" t="str">
        <f>INDEX('State '!$A$1:$C$62,MATCH($I63,'State '!$B:$B,0),3)</f>
        <v>South Central</v>
      </c>
      <c r="M63" s="106" t="str">
        <f>INDEX('State '!$A$1:$C$62,MATCH($J63,'State '!$B:$B,0),3)</f>
        <v>South Central</v>
      </c>
      <c r="N63" s="106"/>
      <c r="O63" s="176"/>
      <c r="P63" s="68">
        <v>22</v>
      </c>
      <c r="Q63" s="178">
        <v>500</v>
      </c>
      <c r="R63" s="107">
        <v>30</v>
      </c>
      <c r="S63" s="106" t="s">
        <v>135</v>
      </c>
      <c r="T63" s="106" t="s">
        <v>390</v>
      </c>
      <c r="U63" s="106" t="s">
        <v>2850</v>
      </c>
      <c r="V63" s="106" t="s">
        <v>2250</v>
      </c>
      <c r="W63" s="84" t="s">
        <v>2851</v>
      </c>
      <c r="X63" s="84"/>
      <c r="Y63" s="108"/>
    </row>
    <row r="64" spans="1:261" s="20" customFormat="1" ht="25.5" x14ac:dyDescent="0.2">
      <c r="A64" s="105">
        <v>43124</v>
      </c>
      <c r="B64" s="84" t="s">
        <v>1898</v>
      </c>
      <c r="C64" s="84" t="s">
        <v>1899</v>
      </c>
      <c r="D64" s="84" t="s">
        <v>134</v>
      </c>
      <c r="E64" s="84" t="s">
        <v>2271</v>
      </c>
      <c r="F64" s="65"/>
      <c r="G64" s="66" t="s">
        <v>391</v>
      </c>
      <c r="H64" s="106" t="s">
        <v>1900</v>
      </c>
      <c r="I64" s="106" t="str">
        <f t="shared" si="3"/>
        <v>KY</v>
      </c>
      <c r="J64" s="106" t="str">
        <f t="shared" si="4"/>
        <v>TN</v>
      </c>
      <c r="K64" s="164" t="str">
        <f t="shared" si="5"/>
        <v>Midwest</v>
      </c>
      <c r="L64" s="106" t="str">
        <f>INDEX('State '!$A$1:$C$62,MATCH($I64,'State '!$B:$B,0),3)</f>
        <v>Midwest</v>
      </c>
      <c r="M64" s="106" t="str">
        <f>INDEX('State '!$A$1:$C$62,MATCH($J64,'State '!$B:$B,0),3)</f>
        <v>Midwest</v>
      </c>
      <c r="N64" s="106"/>
      <c r="O64" s="176">
        <v>0</v>
      </c>
      <c r="P64" s="68">
        <v>23</v>
      </c>
      <c r="Q64" s="178">
        <v>52</v>
      </c>
      <c r="R64" s="107">
        <v>12</v>
      </c>
      <c r="S64" s="106" t="s">
        <v>135</v>
      </c>
      <c r="T64" s="106" t="s">
        <v>390</v>
      </c>
      <c r="U64" s="106" t="s">
        <v>2124</v>
      </c>
      <c r="V64" s="106" t="s">
        <v>2247</v>
      </c>
      <c r="W64" s="84"/>
      <c r="X64" s="84"/>
      <c r="Y64" s="108"/>
      <c r="Z64" s="109"/>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c r="DS64" s="96"/>
      <c r="DT64" s="96"/>
      <c r="DU64" s="96"/>
      <c r="DV64" s="96"/>
      <c r="DW64" s="96"/>
      <c r="DX64" s="96"/>
      <c r="DY64" s="96"/>
      <c r="DZ64" s="96"/>
      <c r="EA64" s="96"/>
      <c r="EB64" s="96"/>
      <c r="EC64" s="96"/>
      <c r="ED64" s="96"/>
      <c r="EE64" s="96"/>
      <c r="EF64" s="96"/>
      <c r="EG64" s="96"/>
      <c r="EH64" s="96"/>
      <c r="EI64" s="96"/>
      <c r="EJ64" s="96"/>
      <c r="EK64" s="96"/>
      <c r="EL64" s="96"/>
      <c r="EM64" s="96"/>
      <c r="EN64" s="96"/>
      <c r="EO64" s="96"/>
      <c r="EP64" s="96"/>
      <c r="EQ64" s="96"/>
      <c r="ER64" s="96"/>
      <c r="ES64" s="96"/>
      <c r="ET64" s="96"/>
      <c r="EU64" s="96"/>
      <c r="EV64" s="96"/>
      <c r="EW64" s="96"/>
      <c r="EX64" s="96"/>
      <c r="EY64" s="96"/>
      <c r="EZ64" s="96"/>
      <c r="FA64" s="96"/>
      <c r="FB64" s="96"/>
      <c r="FC64" s="96"/>
      <c r="FD64" s="96"/>
      <c r="FE64" s="96"/>
      <c r="FF64" s="96"/>
      <c r="FG64" s="96"/>
      <c r="FH64" s="96"/>
      <c r="FI64" s="96"/>
      <c r="FJ64" s="96"/>
      <c r="FK64" s="96"/>
      <c r="FL64" s="96"/>
      <c r="FM64" s="96"/>
      <c r="FN64" s="96"/>
      <c r="FO64" s="96"/>
      <c r="FP64" s="96"/>
      <c r="FQ64" s="96"/>
      <c r="FR64" s="96"/>
      <c r="FS64" s="96"/>
      <c r="FT64" s="96"/>
      <c r="FU64" s="96"/>
      <c r="FV64" s="96"/>
      <c r="FW64" s="96"/>
      <c r="FX64" s="96"/>
      <c r="FY64" s="96"/>
      <c r="FZ64" s="96"/>
      <c r="GA64" s="96"/>
      <c r="GB64" s="96"/>
      <c r="GC64" s="96"/>
      <c r="GD64" s="96"/>
      <c r="GE64" s="96"/>
      <c r="GF64" s="96"/>
      <c r="GG64" s="96"/>
      <c r="GH64" s="96"/>
      <c r="GI64" s="96"/>
      <c r="GJ64" s="96"/>
      <c r="GK64" s="96"/>
      <c r="GL64" s="96"/>
      <c r="GM64" s="96"/>
      <c r="GN64" s="96"/>
      <c r="GO64" s="96"/>
      <c r="GP64" s="96"/>
      <c r="GQ64" s="96"/>
      <c r="GR64" s="96"/>
      <c r="GS64" s="96"/>
      <c r="GT64" s="96"/>
      <c r="GU64" s="96"/>
      <c r="GV64" s="96"/>
      <c r="GW64" s="96"/>
      <c r="GX64" s="96"/>
      <c r="GY64" s="96"/>
      <c r="GZ64" s="96"/>
      <c r="HA64" s="96"/>
      <c r="HB64" s="96"/>
      <c r="HC64" s="96"/>
      <c r="HD64" s="96"/>
      <c r="HE64" s="96"/>
      <c r="HF64" s="96"/>
      <c r="HG64" s="96"/>
      <c r="HH64" s="96"/>
      <c r="HI64" s="96"/>
      <c r="HJ64" s="96"/>
      <c r="HK64" s="96"/>
      <c r="HL64" s="96"/>
      <c r="HM64" s="96"/>
      <c r="HN64" s="96"/>
      <c r="HO64" s="96"/>
      <c r="HP64" s="96"/>
      <c r="HQ64" s="96"/>
      <c r="HR64" s="96"/>
      <c r="HS64" s="96"/>
      <c r="HT64" s="96"/>
      <c r="HU64" s="96"/>
      <c r="HV64" s="96"/>
      <c r="HW64" s="96"/>
      <c r="HX64" s="96"/>
      <c r="HY64" s="96"/>
      <c r="HZ64" s="96"/>
      <c r="IA64" s="96"/>
      <c r="IB64" s="96"/>
      <c r="IC64" s="96"/>
      <c r="ID64" s="96"/>
      <c r="IE64" s="96"/>
      <c r="IF64" s="96"/>
      <c r="IG64" s="96"/>
      <c r="IH64" s="96"/>
      <c r="II64" s="96"/>
      <c r="IJ64" s="96"/>
      <c r="IK64" s="96"/>
      <c r="IL64" s="96"/>
      <c r="IM64" s="96"/>
      <c r="IN64" s="96"/>
      <c r="IO64" s="96"/>
      <c r="IP64" s="96"/>
      <c r="IQ64" s="96"/>
      <c r="IR64" s="96"/>
      <c r="IS64" s="96"/>
      <c r="IT64" s="96"/>
      <c r="IU64" s="96"/>
      <c r="IV64" s="96"/>
      <c r="IW64" s="96"/>
      <c r="IX64" s="96"/>
      <c r="IY64" s="96"/>
      <c r="IZ64" s="96"/>
      <c r="JA64" s="96"/>
    </row>
    <row r="65" spans="1:261" s="20" customFormat="1" ht="25.5" x14ac:dyDescent="0.2">
      <c r="A65" s="105">
        <v>43756</v>
      </c>
      <c r="B65" s="84" t="s">
        <v>2403</v>
      </c>
      <c r="C65" s="84" t="s">
        <v>2404</v>
      </c>
      <c r="D65" s="84" t="s">
        <v>137</v>
      </c>
      <c r="E65" s="84" t="s">
        <v>2452</v>
      </c>
      <c r="F65" s="65"/>
      <c r="G65" s="107" t="s">
        <v>391</v>
      </c>
      <c r="H65" s="106" t="s">
        <v>2405</v>
      </c>
      <c r="I65" s="106" t="str">
        <f t="shared" si="3"/>
        <v>WA</v>
      </c>
      <c r="J65" s="106" t="str">
        <f t="shared" si="4"/>
        <v>BC</v>
      </c>
      <c r="K65" s="164" t="str">
        <f t="shared" si="5"/>
        <v>Pacific, Canada</v>
      </c>
      <c r="L65" s="106" t="str">
        <f>INDEX('State '!$A$1:$C$62,MATCH($I65,'State '!$B:$B,0),3)</f>
        <v>Pacific</v>
      </c>
      <c r="M65" s="106" t="str">
        <f>INDEX('State '!$A$1:$C$62,MATCH($J65,'State '!$B:$B,0),3)</f>
        <v>Canada</v>
      </c>
      <c r="N65" s="106"/>
      <c r="O65" s="176"/>
      <c r="P65" s="68">
        <v>81</v>
      </c>
      <c r="Q65" s="178">
        <v>700</v>
      </c>
      <c r="R65" s="107">
        <v>36</v>
      </c>
      <c r="S65" s="106" t="s">
        <v>135</v>
      </c>
      <c r="T65" s="106"/>
      <c r="U65" s="106"/>
      <c r="V65" s="106" t="s">
        <v>2250</v>
      </c>
      <c r="W65" s="84" t="s">
        <v>3018</v>
      </c>
      <c r="X65" s="84"/>
      <c r="Y65" s="108"/>
      <c r="Z65" s="109"/>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6"/>
      <c r="FJ65" s="96"/>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6"/>
      <c r="GK65" s="96"/>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6"/>
      <c r="HL65" s="96"/>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6"/>
      <c r="IM65" s="96"/>
      <c r="IN65" s="96"/>
      <c r="IO65" s="96"/>
      <c r="IP65" s="96"/>
      <c r="IQ65" s="96"/>
      <c r="IR65" s="96"/>
      <c r="IS65" s="96"/>
      <c r="IT65" s="96"/>
      <c r="IU65" s="96"/>
      <c r="IV65" s="96"/>
      <c r="IW65" s="96"/>
      <c r="IX65" s="96"/>
      <c r="IY65" s="96"/>
      <c r="IZ65" s="96"/>
      <c r="JA65" s="96"/>
    </row>
    <row r="66" spans="1:261" s="20" customFormat="1" ht="51" x14ac:dyDescent="0.2">
      <c r="A66" s="105">
        <v>43756</v>
      </c>
      <c r="B66" s="84" t="s">
        <v>2604</v>
      </c>
      <c r="C66" s="85" t="s">
        <v>1791</v>
      </c>
      <c r="D66" s="84" t="s">
        <v>141</v>
      </c>
      <c r="E66" s="84" t="s">
        <v>2452</v>
      </c>
      <c r="F66" s="65"/>
      <c r="G66" s="66" t="s">
        <v>391</v>
      </c>
      <c r="H66" s="106" t="s">
        <v>2605</v>
      </c>
      <c r="I66" s="106" t="str">
        <f t="shared" si="3"/>
        <v>MB</v>
      </c>
      <c r="J66" s="106" t="str">
        <f t="shared" si="4"/>
        <v>IL</v>
      </c>
      <c r="K66" s="164" t="str">
        <f t="shared" si="5"/>
        <v>Canada, Midwest</v>
      </c>
      <c r="L66" s="106" t="str">
        <f>INDEX('State '!$A$1:$C$62,MATCH($I66,'State '!$B:$B,0),3)</f>
        <v>Canada</v>
      </c>
      <c r="M66" s="106" t="str">
        <f>INDEX('State '!$A$1:$C$62,MATCH($J66,'State '!$B:$B,0),3)</f>
        <v>Midwest</v>
      </c>
      <c r="N66" s="106"/>
      <c r="O66" s="176"/>
      <c r="P66" s="68"/>
      <c r="Q66" s="178">
        <v>2200</v>
      </c>
      <c r="R66" s="107"/>
      <c r="S66" s="106" t="s">
        <v>135</v>
      </c>
      <c r="T66" s="106" t="s">
        <v>390</v>
      </c>
      <c r="U66" s="106"/>
      <c r="V66" s="106" t="s">
        <v>2250</v>
      </c>
      <c r="W66" s="84" t="s">
        <v>2663</v>
      </c>
      <c r="X66" s="84"/>
      <c r="Y66" s="108"/>
      <c r="Z66" s="109"/>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c r="DS66" s="96"/>
      <c r="DT66" s="96"/>
      <c r="DU66" s="96"/>
      <c r="DV66" s="96"/>
      <c r="DW66" s="96"/>
      <c r="DX66" s="96"/>
      <c r="DY66" s="96"/>
      <c r="DZ66" s="96"/>
      <c r="EA66" s="96"/>
      <c r="EB66" s="96"/>
      <c r="EC66" s="96"/>
      <c r="ED66" s="96"/>
      <c r="EE66" s="96"/>
      <c r="EF66" s="96"/>
      <c r="EG66" s="96"/>
      <c r="EH66" s="96"/>
      <c r="EI66" s="96"/>
      <c r="EJ66" s="96"/>
      <c r="EK66" s="96"/>
      <c r="EL66" s="96"/>
      <c r="EM66" s="96"/>
      <c r="EN66" s="96"/>
      <c r="EO66" s="96"/>
      <c r="EP66" s="96"/>
      <c r="EQ66" s="96"/>
      <c r="ER66" s="96"/>
      <c r="ES66" s="96"/>
      <c r="ET66" s="96"/>
      <c r="EU66" s="96"/>
      <c r="EV66" s="96"/>
      <c r="EW66" s="96"/>
      <c r="EX66" s="96"/>
      <c r="EY66" s="96"/>
      <c r="EZ66" s="96"/>
      <c r="FA66" s="96"/>
      <c r="FB66" s="96"/>
      <c r="FC66" s="96"/>
      <c r="FD66" s="96"/>
      <c r="FE66" s="96"/>
      <c r="FF66" s="96"/>
      <c r="FG66" s="96"/>
      <c r="FH66" s="96"/>
      <c r="FI66" s="96"/>
      <c r="FJ66" s="96"/>
      <c r="FK66" s="96"/>
      <c r="FL66" s="96"/>
      <c r="FM66" s="96"/>
      <c r="FN66" s="96"/>
      <c r="FO66" s="96"/>
      <c r="FP66" s="96"/>
      <c r="FQ66" s="96"/>
      <c r="FR66" s="96"/>
      <c r="FS66" s="96"/>
      <c r="FT66" s="96"/>
      <c r="FU66" s="96"/>
      <c r="FV66" s="96"/>
      <c r="FW66" s="96"/>
      <c r="FX66" s="96"/>
      <c r="FY66" s="96"/>
      <c r="FZ66" s="96"/>
      <c r="GA66" s="96"/>
      <c r="GB66" s="96"/>
      <c r="GC66" s="96"/>
      <c r="GD66" s="96"/>
      <c r="GE66" s="96"/>
      <c r="GF66" s="96"/>
      <c r="GG66" s="96"/>
      <c r="GH66" s="96"/>
      <c r="GI66" s="96"/>
      <c r="GJ66" s="96"/>
      <c r="GK66" s="96"/>
      <c r="GL66" s="96"/>
      <c r="GM66" s="96"/>
      <c r="GN66" s="96"/>
      <c r="GO66" s="96"/>
      <c r="GP66" s="96"/>
      <c r="GQ66" s="96"/>
      <c r="GR66" s="96"/>
      <c r="GS66" s="96"/>
      <c r="GT66" s="96"/>
      <c r="GU66" s="96"/>
      <c r="GV66" s="96"/>
      <c r="GW66" s="96"/>
      <c r="GX66" s="96"/>
      <c r="GY66" s="96"/>
      <c r="GZ66" s="96"/>
      <c r="HA66" s="96"/>
      <c r="HB66" s="96"/>
      <c r="HC66" s="96"/>
      <c r="HD66" s="96"/>
      <c r="HE66" s="96"/>
      <c r="HF66" s="96"/>
      <c r="HG66" s="96"/>
      <c r="HH66" s="96"/>
      <c r="HI66" s="96"/>
      <c r="HJ66" s="96"/>
      <c r="HK66" s="96"/>
      <c r="HL66" s="96"/>
      <c r="HM66" s="96"/>
      <c r="HN66" s="96"/>
      <c r="HO66" s="96"/>
      <c r="HP66" s="96"/>
      <c r="HQ66" s="96"/>
      <c r="HR66" s="96"/>
      <c r="HS66" s="96"/>
      <c r="HT66" s="96"/>
      <c r="HU66" s="96"/>
      <c r="HV66" s="96"/>
      <c r="HW66" s="96"/>
      <c r="HX66" s="96"/>
      <c r="HY66" s="96"/>
      <c r="HZ66" s="96"/>
      <c r="IA66" s="96"/>
      <c r="IB66" s="96"/>
      <c r="IC66" s="96"/>
      <c r="ID66" s="96"/>
      <c r="IE66" s="96"/>
      <c r="IF66" s="96"/>
      <c r="IG66" s="96"/>
      <c r="IH66" s="96"/>
      <c r="II66" s="96"/>
      <c r="IJ66" s="96"/>
      <c r="IK66" s="96"/>
      <c r="IL66" s="96"/>
      <c r="IM66" s="96"/>
      <c r="IN66" s="96"/>
      <c r="IO66" s="96"/>
      <c r="IP66" s="96"/>
      <c r="IQ66" s="96"/>
      <c r="IR66" s="96"/>
      <c r="IS66" s="96"/>
      <c r="IT66" s="96"/>
      <c r="IU66" s="96"/>
      <c r="IV66" s="96"/>
      <c r="IW66" s="96"/>
      <c r="IX66" s="96"/>
      <c r="IY66" s="96"/>
      <c r="IZ66" s="96"/>
      <c r="JA66" s="96"/>
    </row>
    <row r="67" spans="1:261" ht="25.5" x14ac:dyDescent="0.2">
      <c r="A67" s="105">
        <v>43756</v>
      </c>
      <c r="B67" s="84" t="s">
        <v>2295</v>
      </c>
      <c r="C67" s="84" t="s">
        <v>258</v>
      </c>
      <c r="D67" s="84" t="s">
        <v>134</v>
      </c>
      <c r="E67" s="84" t="s">
        <v>2271</v>
      </c>
      <c r="F67" s="65"/>
      <c r="G67" s="66">
        <v>2020</v>
      </c>
      <c r="H67" s="106" t="s">
        <v>50</v>
      </c>
      <c r="I67" s="106" t="str">
        <f t="shared" ref="I67:I98" si="6">LEFT($H67,2)</f>
        <v>WA</v>
      </c>
      <c r="J67" s="106" t="str">
        <f t="shared" ref="J67:J98" si="7">RIGHT($H67,2)</f>
        <v>WA</v>
      </c>
      <c r="K67" s="164" t="str">
        <f t="shared" ref="K67:K98" si="8">IF($L67=$M67,L67,CONCATENATE($L67,", ",IF(ISBLANK(N67),"",CONCATENATE(N67,", ")),$M67))</f>
        <v>Pacific</v>
      </c>
      <c r="L67" s="106" t="str">
        <f>INDEX('State '!$A$1:$C$62,MATCH($I67,'State '!$B:$B,0),3)</f>
        <v>Pacific</v>
      </c>
      <c r="M67" s="106" t="str">
        <f>INDEX('State '!$A$1:$C$62,MATCH($J67,'State '!$B:$B,0),3)</f>
        <v>Pacific</v>
      </c>
      <c r="N67" s="106"/>
      <c r="O67" s="176">
        <v>22.8</v>
      </c>
      <c r="P67" s="68">
        <v>3</v>
      </c>
      <c r="Q67" s="178"/>
      <c r="R67" s="107">
        <v>24</v>
      </c>
      <c r="S67" s="112" t="s">
        <v>135</v>
      </c>
      <c r="T67" s="106" t="s">
        <v>390</v>
      </c>
      <c r="U67" s="106" t="s">
        <v>2296</v>
      </c>
      <c r="V67" s="106" t="s">
        <v>2247</v>
      </c>
      <c r="W67" s="84" t="s">
        <v>3019</v>
      </c>
      <c r="X67" s="84"/>
      <c r="Y67" s="108"/>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row>
    <row r="68" spans="1:261" ht="38.25" x14ac:dyDescent="0.2">
      <c r="A68" s="105">
        <v>43756</v>
      </c>
      <c r="B68" s="85" t="s">
        <v>2689</v>
      </c>
      <c r="C68" s="85" t="s">
        <v>2432</v>
      </c>
      <c r="D68" s="85" t="s">
        <v>134</v>
      </c>
      <c r="E68" s="115" t="s">
        <v>2452</v>
      </c>
      <c r="F68" s="67"/>
      <c r="G68" s="126" t="s">
        <v>391</v>
      </c>
      <c r="H68" s="106" t="s">
        <v>6</v>
      </c>
      <c r="I68" s="106" t="str">
        <f t="shared" si="6"/>
        <v>TX</v>
      </c>
      <c r="J68" s="106" t="str">
        <f t="shared" si="7"/>
        <v>TX</v>
      </c>
      <c r="K68" s="164" t="str">
        <f t="shared" si="8"/>
        <v>South Central</v>
      </c>
      <c r="L68" s="106" t="str">
        <f>INDEX('State '!$A$1:$C$62,MATCH($I68,'State '!$B:$B,0),3)</f>
        <v>South Central</v>
      </c>
      <c r="M68" s="106" t="str">
        <f>INDEX('State '!$A$1:$C$62,MATCH($J68,'State '!$B:$B,0),3)</f>
        <v>South Central</v>
      </c>
      <c r="N68" s="106"/>
      <c r="O68" s="176"/>
      <c r="P68" s="116">
        <v>40</v>
      </c>
      <c r="Q68" s="127">
        <v>320</v>
      </c>
      <c r="R68" s="68">
        <v>30</v>
      </c>
      <c r="S68" s="117" t="s">
        <v>139</v>
      </c>
      <c r="T68" s="118"/>
      <c r="U68" s="119"/>
      <c r="V68" s="118" t="s">
        <v>2490</v>
      </c>
      <c r="W68" s="85" t="s">
        <v>3020</v>
      </c>
      <c r="X68" s="85" t="s">
        <v>2953</v>
      </c>
      <c r="Y68" s="169"/>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row>
    <row r="69" spans="1:261" s="20" customFormat="1" ht="25.5" x14ac:dyDescent="0.2">
      <c r="A69" s="105">
        <v>43423</v>
      </c>
      <c r="B69" s="84" t="s">
        <v>2500</v>
      </c>
      <c r="C69" s="84" t="s">
        <v>278</v>
      </c>
      <c r="D69" s="84" t="s">
        <v>1944</v>
      </c>
      <c r="E69" s="84" t="s">
        <v>2271</v>
      </c>
      <c r="F69" s="65"/>
      <c r="G69" s="130" t="s">
        <v>391</v>
      </c>
      <c r="H69" s="106" t="s">
        <v>0</v>
      </c>
      <c r="I69" s="106" t="str">
        <f t="shared" si="6"/>
        <v>LA</v>
      </c>
      <c r="J69" s="106" t="str">
        <f t="shared" si="7"/>
        <v>LA</v>
      </c>
      <c r="K69" s="164" t="str">
        <f t="shared" si="8"/>
        <v>South Central</v>
      </c>
      <c r="L69" s="106" t="str">
        <f>INDEX('State '!$A$1:$C$62,MATCH($I69,'State '!$B:$B,0),3)</f>
        <v>South Central</v>
      </c>
      <c r="M69" s="106" t="str">
        <f>INDEX('State '!$A$1:$C$62,MATCH($J69,'State '!$B:$B,0),3)</f>
        <v>South Central</v>
      </c>
      <c r="N69" s="106"/>
      <c r="O69" s="176">
        <v>202</v>
      </c>
      <c r="P69" s="68"/>
      <c r="Q69" s="178">
        <v>1362</v>
      </c>
      <c r="R69" s="107"/>
      <c r="S69" s="106" t="s">
        <v>135</v>
      </c>
      <c r="T69" s="106" t="s">
        <v>390</v>
      </c>
      <c r="U69" s="106" t="s">
        <v>2292</v>
      </c>
      <c r="V69" s="106" t="s">
        <v>2247</v>
      </c>
      <c r="W69" s="84"/>
      <c r="X69" s="84" t="s">
        <v>2953</v>
      </c>
      <c r="Y69" s="108"/>
    </row>
    <row r="70" spans="1:261" ht="38.25" x14ac:dyDescent="0.2">
      <c r="A70" s="125">
        <v>43698</v>
      </c>
      <c r="B70" s="86" t="s">
        <v>2740</v>
      </c>
      <c r="C70" s="86" t="s">
        <v>2739</v>
      </c>
      <c r="D70" s="86" t="s">
        <v>134</v>
      </c>
      <c r="E70" s="86" t="s">
        <v>432</v>
      </c>
      <c r="F70" s="120"/>
      <c r="G70" s="124">
        <v>2020</v>
      </c>
      <c r="H70" s="122" t="s">
        <v>34</v>
      </c>
      <c r="I70" s="122" t="str">
        <f t="shared" si="6"/>
        <v>WI</v>
      </c>
      <c r="J70" s="122" t="str">
        <f t="shared" si="7"/>
        <v>WI</v>
      </c>
      <c r="K70" s="164" t="str">
        <f t="shared" si="8"/>
        <v>Midwest</v>
      </c>
      <c r="L70" s="106" t="str">
        <f>INDEX('State '!$A$1:$C$62,MATCH($I70,'State '!$B:$B,0),3)</f>
        <v>Midwest</v>
      </c>
      <c r="M70" s="106" t="str">
        <f>INDEX('State '!$A$1:$C$62,MATCH($J70,'State '!$B:$B,0),3)</f>
        <v>Midwest</v>
      </c>
      <c r="N70" s="106"/>
      <c r="O70" s="177">
        <v>29.7</v>
      </c>
      <c r="P70" s="123">
        <v>8.8000000000000007</v>
      </c>
      <c r="Q70" s="179"/>
      <c r="R70" s="124">
        <v>24</v>
      </c>
      <c r="S70" s="117" t="s">
        <v>139</v>
      </c>
      <c r="T70" s="118" t="s">
        <v>2741</v>
      </c>
      <c r="U70" s="122"/>
      <c r="V70" s="106" t="s">
        <v>2247</v>
      </c>
      <c r="W70" s="84" t="s">
        <v>2743</v>
      </c>
      <c r="X70" s="84" t="s">
        <v>2956</v>
      </c>
      <c r="Y70" s="108" t="s">
        <v>2744</v>
      </c>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row>
    <row r="71" spans="1:261" s="20" customFormat="1" ht="38.25" x14ac:dyDescent="0.2">
      <c r="A71" s="125">
        <v>43333</v>
      </c>
      <c r="B71" s="86" t="s">
        <v>2738</v>
      </c>
      <c r="C71" s="86" t="s">
        <v>2739</v>
      </c>
      <c r="D71" s="86" t="s">
        <v>134</v>
      </c>
      <c r="E71" s="86" t="s">
        <v>138</v>
      </c>
      <c r="F71" s="120"/>
      <c r="G71" s="124">
        <v>2021</v>
      </c>
      <c r="H71" s="122" t="s">
        <v>34</v>
      </c>
      <c r="I71" s="122" t="str">
        <f t="shared" si="6"/>
        <v>WI</v>
      </c>
      <c r="J71" s="122" t="str">
        <f t="shared" si="7"/>
        <v>WI</v>
      </c>
      <c r="K71" s="164" t="str">
        <f t="shared" si="8"/>
        <v>Midwest</v>
      </c>
      <c r="L71" s="106" t="str">
        <f>INDEX('State '!$A$1:$C$62,MATCH($I71,'State '!$B:$B,0),3)</f>
        <v>Midwest</v>
      </c>
      <c r="M71" s="106" t="str">
        <f>INDEX('State '!$A$1:$C$62,MATCH($J71,'State '!$B:$B,0),3)</f>
        <v>Midwest</v>
      </c>
      <c r="N71" s="106"/>
      <c r="O71" s="177">
        <v>144.30000000000001</v>
      </c>
      <c r="P71" s="123">
        <v>49</v>
      </c>
      <c r="Q71" s="179"/>
      <c r="R71" s="124">
        <v>24</v>
      </c>
      <c r="S71" s="117" t="s">
        <v>139</v>
      </c>
      <c r="T71" s="118" t="s">
        <v>2741</v>
      </c>
      <c r="U71" s="122"/>
      <c r="V71" s="106" t="s">
        <v>2247</v>
      </c>
      <c r="W71" s="84" t="s">
        <v>2742</v>
      </c>
      <c r="X71" s="84" t="s">
        <v>2956</v>
      </c>
      <c r="Y71" s="108" t="s">
        <v>2744</v>
      </c>
    </row>
    <row r="72" spans="1:261" s="20" customFormat="1" ht="38.25" x14ac:dyDescent="0.2">
      <c r="A72" s="105">
        <v>43754</v>
      </c>
      <c r="B72" s="84" t="s">
        <v>2985</v>
      </c>
      <c r="C72" s="85" t="s">
        <v>241</v>
      </c>
      <c r="D72" s="85" t="s">
        <v>134</v>
      </c>
      <c r="E72" s="84" t="s">
        <v>138</v>
      </c>
      <c r="F72" s="65"/>
      <c r="G72" s="66">
        <v>2022</v>
      </c>
      <c r="H72" s="106" t="s">
        <v>14</v>
      </c>
      <c r="I72" s="106" t="str">
        <f t="shared" si="6"/>
        <v>MS</v>
      </c>
      <c r="J72" s="106" t="str">
        <f t="shared" si="7"/>
        <v>MS</v>
      </c>
      <c r="K72" s="164" t="str">
        <f t="shared" si="8"/>
        <v>South Central</v>
      </c>
      <c r="L72" s="106" t="str">
        <f>INDEX('State '!$A$1:$C$62,MATCH($I72,'State '!$B:$B,0),3)</f>
        <v>South Central</v>
      </c>
      <c r="M72" s="106" t="str">
        <f>INDEX('State '!$A$1:$C$62,MATCH($J72,'State '!$B:$B,0),3)</f>
        <v>South Central</v>
      </c>
      <c r="N72" s="106"/>
      <c r="O72" s="176">
        <f>36.8+17.6</f>
        <v>54.4</v>
      </c>
      <c r="P72" s="68">
        <v>3.4</v>
      </c>
      <c r="Q72" s="178">
        <v>200</v>
      </c>
      <c r="R72" s="107">
        <v>20</v>
      </c>
      <c r="S72" s="106" t="s">
        <v>135</v>
      </c>
      <c r="T72" s="106" t="s">
        <v>390</v>
      </c>
      <c r="U72" s="106" t="s">
        <v>2986</v>
      </c>
      <c r="V72" s="106" t="s">
        <v>2247</v>
      </c>
      <c r="W72" s="84" t="s">
        <v>2987</v>
      </c>
      <c r="X72" s="84" t="s">
        <v>2954</v>
      </c>
      <c r="Y72" s="168"/>
    </row>
    <row r="73" spans="1:261" s="20" customFormat="1" x14ac:dyDescent="0.2">
      <c r="A73" s="105">
        <v>43613</v>
      </c>
      <c r="B73" s="84" t="s">
        <v>2463</v>
      </c>
      <c r="C73" s="84" t="s">
        <v>200</v>
      </c>
      <c r="D73" s="84" t="s">
        <v>141</v>
      </c>
      <c r="E73" s="84" t="s">
        <v>432</v>
      </c>
      <c r="F73" s="65"/>
      <c r="G73" s="130">
        <v>2019</v>
      </c>
      <c r="H73" s="106" t="s">
        <v>20</v>
      </c>
      <c r="I73" s="106" t="str">
        <f t="shared" si="6"/>
        <v>NJ</v>
      </c>
      <c r="J73" s="106" t="str">
        <f t="shared" si="7"/>
        <v>NJ</v>
      </c>
      <c r="K73" s="164" t="str">
        <f t="shared" si="8"/>
        <v>Northeast</v>
      </c>
      <c r="L73" s="106" t="str">
        <f>INDEX('State '!$A$1:$C$62,MATCH($I73,'State '!$B:$B,0),3)</f>
        <v>Northeast</v>
      </c>
      <c r="M73" s="106" t="str">
        <f>INDEX('State '!$A$1:$C$62,MATCH($J73,'State '!$B:$B,0),3)</f>
        <v>Northeast</v>
      </c>
      <c r="N73" s="106"/>
      <c r="O73" s="176"/>
      <c r="P73" s="68"/>
      <c r="Q73" s="178">
        <v>60</v>
      </c>
      <c r="R73" s="107"/>
      <c r="S73" s="106" t="s">
        <v>135</v>
      </c>
      <c r="T73" s="106" t="s">
        <v>390</v>
      </c>
      <c r="U73" s="106" t="s">
        <v>2477</v>
      </c>
      <c r="V73" s="106" t="s">
        <v>2247</v>
      </c>
      <c r="W73" s="84"/>
      <c r="X73" s="84" t="s">
        <v>2956</v>
      </c>
      <c r="Y73" s="108"/>
    </row>
    <row r="74" spans="1:261" s="20" customFormat="1" x14ac:dyDescent="0.2">
      <c r="A74" s="105">
        <v>43124</v>
      </c>
      <c r="B74" s="84" t="s">
        <v>2285</v>
      </c>
      <c r="C74" s="84" t="s">
        <v>1791</v>
      </c>
      <c r="D74" s="84" t="s">
        <v>1944</v>
      </c>
      <c r="E74" s="84" t="s">
        <v>2452</v>
      </c>
      <c r="F74" s="65"/>
      <c r="G74" s="66" t="s">
        <v>391</v>
      </c>
      <c r="H74" s="106" t="s">
        <v>8</v>
      </c>
      <c r="I74" s="106" t="str">
        <f t="shared" si="6"/>
        <v>OH</v>
      </c>
      <c r="J74" s="106" t="str">
        <f t="shared" si="7"/>
        <v>OH</v>
      </c>
      <c r="K74" s="164" t="str">
        <f t="shared" si="8"/>
        <v>Northeast</v>
      </c>
      <c r="L74" s="106" t="str">
        <f>INDEX('State '!$A$1:$C$62,MATCH($I74,'State '!$B:$B,0),3)</f>
        <v>Northeast</v>
      </c>
      <c r="M74" s="106" t="str">
        <f>INDEX('State '!$A$1:$C$62,MATCH($J74,'State '!$B:$B,0),3)</f>
        <v>Northeast</v>
      </c>
      <c r="N74" s="106"/>
      <c r="O74" s="176"/>
      <c r="P74" s="68"/>
      <c r="Q74" s="178"/>
      <c r="R74" s="107"/>
      <c r="S74" s="106" t="s">
        <v>135</v>
      </c>
      <c r="T74" s="106" t="s">
        <v>390</v>
      </c>
      <c r="U74" s="106" t="s">
        <v>391</v>
      </c>
      <c r="V74" s="106" t="s">
        <v>2247</v>
      </c>
      <c r="W74" s="84"/>
      <c r="X74" s="84"/>
      <c r="Y74" s="108"/>
    </row>
    <row r="75" spans="1:261" ht="25.5" x14ac:dyDescent="0.2">
      <c r="A75" s="105">
        <v>43580</v>
      </c>
      <c r="B75" s="84" t="s">
        <v>2169</v>
      </c>
      <c r="C75" s="84" t="s">
        <v>1941</v>
      </c>
      <c r="D75" s="84" t="s">
        <v>141</v>
      </c>
      <c r="E75" s="84" t="s">
        <v>138</v>
      </c>
      <c r="F75" s="65"/>
      <c r="G75" s="66">
        <v>2021</v>
      </c>
      <c r="H75" s="106" t="s">
        <v>832</v>
      </c>
      <c r="I75" s="106" t="str">
        <f t="shared" si="6"/>
        <v>PA</v>
      </c>
      <c r="J75" s="106" t="str">
        <f t="shared" si="7"/>
        <v>DE</v>
      </c>
      <c r="K75" s="164" t="str">
        <f t="shared" si="8"/>
        <v>Northeast</v>
      </c>
      <c r="L75" s="106" t="str">
        <f>INDEX('State '!$A$1:$C$62,MATCH($I75,'State '!$B:$B,0),3)</f>
        <v>Northeast</v>
      </c>
      <c r="M75" s="106" t="str">
        <f>INDEX('State '!$A$1:$C$62,MATCH($J75,'State '!$B:$B,0),3)</f>
        <v>Northeast</v>
      </c>
      <c r="N75" s="106"/>
      <c r="O75" s="176">
        <v>531</v>
      </c>
      <c r="P75" s="68">
        <v>12.2</v>
      </c>
      <c r="Q75" s="178">
        <v>580</v>
      </c>
      <c r="R75" s="107" t="s">
        <v>570</v>
      </c>
      <c r="S75" s="106" t="s">
        <v>135</v>
      </c>
      <c r="T75" s="106" t="s">
        <v>390</v>
      </c>
      <c r="U75" s="106" t="s">
        <v>2942</v>
      </c>
      <c r="V75" s="106" t="s">
        <v>2250</v>
      </c>
      <c r="W75" s="84" t="s">
        <v>2870</v>
      </c>
      <c r="X75" s="84" t="s">
        <v>2953</v>
      </c>
      <c r="Y75" s="108"/>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c r="JA75" s="20"/>
    </row>
    <row r="76" spans="1:261" x14ac:dyDescent="0.2">
      <c r="A76" s="105">
        <v>43328</v>
      </c>
      <c r="B76" s="84" t="s">
        <v>2712</v>
      </c>
      <c r="C76" s="84" t="s">
        <v>202</v>
      </c>
      <c r="D76" s="84" t="s">
        <v>141</v>
      </c>
      <c r="E76" s="115" t="s">
        <v>138</v>
      </c>
      <c r="F76" s="65"/>
      <c r="G76" s="66">
        <v>2019</v>
      </c>
      <c r="H76" s="106" t="s">
        <v>1381</v>
      </c>
      <c r="I76" s="106" t="str">
        <f t="shared" si="6"/>
        <v>NY</v>
      </c>
      <c r="J76" s="106" t="str">
        <f t="shared" si="7"/>
        <v>PA</v>
      </c>
      <c r="K76" s="164" t="str">
        <f t="shared" si="8"/>
        <v>Northeast</v>
      </c>
      <c r="L76" s="106" t="str">
        <f>INDEX('State '!$A$1:$C$62,MATCH($I76,'State '!$B:$B,0),3)</f>
        <v>Northeast</v>
      </c>
      <c r="M76" s="106" t="str">
        <f>INDEX('State '!$A$1:$C$62,MATCH($J76,'State '!$B:$B,0),3)</f>
        <v>Northeast</v>
      </c>
      <c r="N76" s="106"/>
      <c r="O76" s="176">
        <v>3.06</v>
      </c>
      <c r="P76" s="68"/>
      <c r="Q76" s="178">
        <v>15</v>
      </c>
      <c r="R76" s="107"/>
      <c r="S76" s="106" t="s">
        <v>135</v>
      </c>
      <c r="T76" s="106" t="s">
        <v>390</v>
      </c>
      <c r="U76" s="106" t="s">
        <v>2720</v>
      </c>
      <c r="V76" s="106" t="s">
        <v>2250</v>
      </c>
      <c r="W76" s="84" t="s">
        <v>2713</v>
      </c>
      <c r="X76" s="84"/>
      <c r="Y76" s="108"/>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c r="JA76" s="20"/>
    </row>
    <row r="77" spans="1:261" ht="25.5" x14ac:dyDescent="0.2">
      <c r="A77" s="105">
        <v>43756</v>
      </c>
      <c r="B77" s="84" t="s">
        <v>2710</v>
      </c>
      <c r="C77" s="84" t="s">
        <v>202</v>
      </c>
      <c r="D77" s="84" t="s">
        <v>134</v>
      </c>
      <c r="E77" s="115" t="s">
        <v>432</v>
      </c>
      <c r="F77" s="65"/>
      <c r="G77" s="66">
        <v>2019</v>
      </c>
      <c r="H77" s="106" t="s">
        <v>7</v>
      </c>
      <c r="I77" s="106" t="str">
        <f t="shared" si="6"/>
        <v>PA</v>
      </c>
      <c r="J77" s="106" t="str">
        <f t="shared" si="7"/>
        <v>PA</v>
      </c>
      <c r="K77" s="164" t="str">
        <f t="shared" si="8"/>
        <v>Northeast</v>
      </c>
      <c r="L77" s="106" t="str">
        <f>INDEX('State '!$A$1:$C$62,MATCH($I77,'State '!$B:$B,0),3)</f>
        <v>Northeast</v>
      </c>
      <c r="M77" s="106" t="str">
        <f>INDEX('State '!$A$1:$C$62,MATCH($J77,'State '!$B:$B,0),3)</f>
        <v>Northeast</v>
      </c>
      <c r="N77" s="106"/>
      <c r="O77" s="176">
        <v>20.2</v>
      </c>
      <c r="P77" s="68">
        <v>4.5</v>
      </c>
      <c r="Q77" s="178">
        <v>133</v>
      </c>
      <c r="R77" s="107">
        <v>12</v>
      </c>
      <c r="S77" s="106" t="s">
        <v>139</v>
      </c>
      <c r="T77" s="106" t="s">
        <v>390</v>
      </c>
      <c r="U77" s="106" t="s">
        <v>2719</v>
      </c>
      <c r="V77" s="106" t="s">
        <v>2247</v>
      </c>
      <c r="W77" s="84" t="s">
        <v>2711</v>
      </c>
      <c r="X77" s="84" t="s">
        <v>2952</v>
      </c>
      <c r="Y77" s="108"/>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row>
    <row r="78" spans="1:261" x14ac:dyDescent="0.2">
      <c r="A78" s="105">
        <v>43580</v>
      </c>
      <c r="B78" s="84" t="s">
        <v>2841</v>
      </c>
      <c r="C78" s="84" t="s">
        <v>2479</v>
      </c>
      <c r="D78" s="84" t="s">
        <v>134</v>
      </c>
      <c r="E78" s="115" t="s">
        <v>138</v>
      </c>
      <c r="F78" s="65"/>
      <c r="G78" s="66">
        <v>2019</v>
      </c>
      <c r="H78" s="106" t="s">
        <v>37</v>
      </c>
      <c r="I78" s="106" t="str">
        <f t="shared" si="6"/>
        <v>OK</v>
      </c>
      <c r="J78" s="106" t="str">
        <f t="shared" si="7"/>
        <v>OK</v>
      </c>
      <c r="K78" s="164" t="str">
        <f t="shared" si="8"/>
        <v>South Central</v>
      </c>
      <c r="L78" s="106" t="str">
        <f>INDEX('State '!$A$1:$C$62,MATCH($I78,'State '!$B:$B,0),3)</f>
        <v>South Central</v>
      </c>
      <c r="M78" s="106" t="str">
        <f>INDEX('State '!$A$1:$C$62,MATCH($J78,'State '!$B:$B,0),3)</f>
        <v>South Central</v>
      </c>
      <c r="N78" s="106"/>
      <c r="O78" s="176">
        <v>0.32500000000000001</v>
      </c>
      <c r="P78" s="68"/>
      <c r="Q78" s="178">
        <v>6</v>
      </c>
      <c r="R78" s="107">
        <v>4</v>
      </c>
      <c r="S78" s="106" t="s">
        <v>135</v>
      </c>
      <c r="T78" s="106" t="s">
        <v>390</v>
      </c>
      <c r="U78" s="106" t="s">
        <v>2842</v>
      </c>
      <c r="V78" s="106" t="s">
        <v>2247</v>
      </c>
      <c r="W78" s="84" t="s">
        <v>2843</v>
      </c>
      <c r="X78" s="84" t="s">
        <v>2956</v>
      </c>
      <c r="Y78" s="108"/>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c r="JA78" s="20"/>
    </row>
    <row r="79" spans="1:261" ht="25.5" x14ac:dyDescent="0.2">
      <c r="A79" s="105">
        <v>43655</v>
      </c>
      <c r="B79" s="84" t="s">
        <v>2916</v>
      </c>
      <c r="C79" s="84" t="s">
        <v>2095</v>
      </c>
      <c r="D79" s="84" t="s">
        <v>141</v>
      </c>
      <c r="E79" s="84" t="s">
        <v>432</v>
      </c>
      <c r="F79" s="65"/>
      <c r="G79" s="66">
        <v>2019</v>
      </c>
      <c r="H79" s="106" t="s">
        <v>56</v>
      </c>
      <c r="I79" s="106" t="str">
        <f t="shared" si="6"/>
        <v>MT</v>
      </c>
      <c r="J79" s="106" t="str">
        <f t="shared" si="7"/>
        <v>MT</v>
      </c>
      <c r="K79" s="164" t="str">
        <f t="shared" si="8"/>
        <v>Mountain</v>
      </c>
      <c r="L79" s="106" t="str">
        <f>INDEX('State '!$A$1:$C$62,MATCH($I79,'State '!$B:$B,0),3)</f>
        <v>Mountain</v>
      </c>
      <c r="M79" s="106" t="str">
        <f>INDEX('State '!$A$1:$C$62,MATCH($J79,'State '!$B:$B,0),3)</f>
        <v>Mountain</v>
      </c>
      <c r="N79" s="106"/>
      <c r="O79" s="176"/>
      <c r="P79" s="68">
        <v>9.5</v>
      </c>
      <c r="Q79" s="178">
        <v>22.5</v>
      </c>
      <c r="R79" s="107"/>
      <c r="S79" s="106" t="s">
        <v>135</v>
      </c>
      <c r="T79" s="106" t="s">
        <v>390</v>
      </c>
      <c r="U79" s="106" t="s">
        <v>2917</v>
      </c>
      <c r="V79" s="106" t="s">
        <v>2247</v>
      </c>
      <c r="W79" s="84" t="s">
        <v>2918</v>
      </c>
      <c r="X79" s="84"/>
      <c r="Y79" s="108"/>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c r="JA79" s="20"/>
    </row>
    <row r="80" spans="1:261" x14ac:dyDescent="0.2">
      <c r="A80" s="105">
        <v>43756</v>
      </c>
      <c r="B80" s="84" t="s">
        <v>2832</v>
      </c>
      <c r="C80" s="84" t="s">
        <v>2137</v>
      </c>
      <c r="D80" s="84" t="s">
        <v>141</v>
      </c>
      <c r="E80" s="115" t="s">
        <v>398</v>
      </c>
      <c r="F80" s="65"/>
      <c r="G80" s="66">
        <v>2020</v>
      </c>
      <c r="H80" s="106" t="s">
        <v>6</v>
      </c>
      <c r="I80" s="106" t="str">
        <f t="shared" si="6"/>
        <v>TX</v>
      </c>
      <c r="J80" s="106" t="str">
        <f t="shared" si="7"/>
        <v>TX</v>
      </c>
      <c r="K80" s="164" t="str">
        <f t="shared" si="8"/>
        <v>South Central</v>
      </c>
      <c r="L80" s="106" t="str">
        <f>INDEX('State '!$A$1:$C$62,MATCH($I80,'State '!$B:$B,0),3)</f>
        <v>South Central</v>
      </c>
      <c r="M80" s="106" t="str">
        <f>INDEX('State '!$A$1:$C$62,MATCH($J80,'State '!$B:$B,0),3)</f>
        <v>South Central</v>
      </c>
      <c r="N80" s="106"/>
      <c r="O80" s="176"/>
      <c r="P80" s="68">
        <v>16.84</v>
      </c>
      <c r="Q80" s="178">
        <v>500</v>
      </c>
      <c r="R80" s="107">
        <v>30</v>
      </c>
      <c r="S80" s="106" t="s">
        <v>139</v>
      </c>
      <c r="T80" s="106"/>
      <c r="U80" s="106" t="s">
        <v>2833</v>
      </c>
      <c r="V80" s="106" t="s">
        <v>2247</v>
      </c>
      <c r="W80" s="84" t="s">
        <v>2707</v>
      </c>
      <c r="X80" s="84"/>
      <c r="Y80" s="108"/>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row>
    <row r="81" spans="1:261" ht="38.25" x14ac:dyDescent="0.2">
      <c r="A81" s="105">
        <v>43755</v>
      </c>
      <c r="B81" s="84" t="s">
        <v>2988</v>
      </c>
      <c r="C81" s="84" t="s">
        <v>2836</v>
      </c>
      <c r="D81" s="84" t="s">
        <v>134</v>
      </c>
      <c r="E81" s="115" t="s">
        <v>138</v>
      </c>
      <c r="F81" s="65"/>
      <c r="G81" s="66">
        <v>2021</v>
      </c>
      <c r="H81" s="106" t="s">
        <v>8</v>
      </c>
      <c r="I81" s="106" t="str">
        <f t="shared" si="6"/>
        <v>OH</v>
      </c>
      <c r="J81" s="106" t="str">
        <f t="shared" si="7"/>
        <v>OH</v>
      </c>
      <c r="K81" s="164" t="str">
        <f t="shared" si="8"/>
        <v>Northeast</v>
      </c>
      <c r="L81" s="106" t="str">
        <f>INDEX('State '!$A$1:$C$62,MATCH($I81,'State '!$B:$B,0),3)</f>
        <v>Northeast</v>
      </c>
      <c r="M81" s="106" t="str">
        <f>INDEX('State '!$A$1:$C$62,MATCH($J81,'State '!$B:$B,0),3)</f>
        <v>Northeast</v>
      </c>
      <c r="N81" s="106"/>
      <c r="O81" s="176">
        <v>130</v>
      </c>
      <c r="P81" s="68">
        <f>9963/5280</f>
        <v>1.8869318181818182</v>
      </c>
      <c r="Q81" s="178"/>
      <c r="R81" s="107">
        <v>12</v>
      </c>
      <c r="S81" s="106" t="s">
        <v>139</v>
      </c>
      <c r="T81" s="106" t="s">
        <v>2989</v>
      </c>
      <c r="U81" s="106"/>
      <c r="V81" s="106" t="s">
        <v>2247</v>
      </c>
      <c r="W81" s="84" t="s">
        <v>2990</v>
      </c>
      <c r="X81" s="84" t="s">
        <v>2954</v>
      </c>
      <c r="Y81" s="108"/>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row>
    <row r="82" spans="1:261" ht="25.5" x14ac:dyDescent="0.2">
      <c r="A82" s="105">
        <v>43675</v>
      </c>
      <c r="B82" s="84" t="s">
        <v>2931</v>
      </c>
      <c r="C82" s="84" t="s">
        <v>2023</v>
      </c>
      <c r="D82" s="84" t="s">
        <v>141</v>
      </c>
      <c r="E82" s="115" t="s">
        <v>138</v>
      </c>
      <c r="F82" s="65"/>
      <c r="G82" s="66">
        <v>2022</v>
      </c>
      <c r="H82" s="106" t="s">
        <v>2062</v>
      </c>
      <c r="I82" s="106" t="str">
        <f t="shared" si="6"/>
        <v>KY</v>
      </c>
      <c r="J82" s="106" t="str">
        <f t="shared" si="7"/>
        <v>LA</v>
      </c>
      <c r="K82" s="164" t="str">
        <f t="shared" si="8"/>
        <v>Midwest, South Central</v>
      </c>
      <c r="L82" s="106" t="str">
        <f>INDEX('State '!$A$1:$C$62,MATCH($I82,'State '!$B:$B,0),3)</f>
        <v>Midwest</v>
      </c>
      <c r="M82" s="106" t="str">
        <f>INDEX('State '!$A$1:$C$62,MATCH($J82,'State '!$B:$B,0),3)</f>
        <v>South Central</v>
      </c>
      <c r="N82" s="106"/>
      <c r="O82" s="176">
        <v>472</v>
      </c>
      <c r="P82" s="68"/>
      <c r="Q82" s="178">
        <v>493</v>
      </c>
      <c r="R82" s="107"/>
      <c r="S82" s="106" t="s">
        <v>135</v>
      </c>
      <c r="T82" s="106" t="s">
        <v>390</v>
      </c>
      <c r="U82" s="106" t="s">
        <v>2932</v>
      </c>
      <c r="V82" s="106" t="s">
        <v>2250</v>
      </c>
      <c r="W82" s="84" t="s">
        <v>2933</v>
      </c>
      <c r="X82" s="84"/>
      <c r="Y82" s="108"/>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c r="JA82" s="20"/>
    </row>
    <row r="83" spans="1:261" ht="25.5" x14ac:dyDescent="0.2">
      <c r="A83" s="105">
        <v>43762</v>
      </c>
      <c r="B83" s="84" t="s">
        <v>3027</v>
      </c>
      <c r="C83" s="84" t="s">
        <v>2049</v>
      </c>
      <c r="D83" s="84" t="s">
        <v>134</v>
      </c>
      <c r="E83" s="115" t="s">
        <v>138</v>
      </c>
      <c r="F83" s="65"/>
      <c r="G83" s="66">
        <v>2022</v>
      </c>
      <c r="H83" s="106" t="s">
        <v>17</v>
      </c>
      <c r="I83" s="106" t="str">
        <f t="shared" si="6"/>
        <v>AL</v>
      </c>
      <c r="J83" s="106" t="str">
        <f t="shared" si="7"/>
        <v>AL</v>
      </c>
      <c r="K83" s="164" t="str">
        <f t="shared" si="8"/>
        <v>South Central</v>
      </c>
      <c r="L83" s="106" t="str">
        <f>INDEX('State '!$A$1:$C$62,MATCH($I83,'State '!$B:$B,0),3)</f>
        <v>South Central</v>
      </c>
      <c r="M83" s="106" t="str">
        <f>INDEX('State '!$A$1:$C$62,MATCH($J83,'State '!$B:$B,0),3)</f>
        <v>South Central</v>
      </c>
      <c r="N83" s="106"/>
      <c r="O83" s="176"/>
      <c r="P83" s="68">
        <v>50</v>
      </c>
      <c r="Q83" s="178"/>
      <c r="R83" s="107">
        <v>16</v>
      </c>
      <c r="S83" s="106" t="s">
        <v>139</v>
      </c>
      <c r="T83" s="106" t="s">
        <v>3029</v>
      </c>
      <c r="U83" s="106"/>
      <c r="V83" s="106" t="s">
        <v>2247</v>
      </c>
      <c r="W83" s="84" t="s">
        <v>3028</v>
      </c>
      <c r="X83" s="84" t="s">
        <v>2954</v>
      </c>
      <c r="Y83" s="108"/>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row>
    <row r="84" spans="1:261" x14ac:dyDescent="0.2">
      <c r="A84" s="105">
        <v>43691</v>
      </c>
      <c r="B84" s="84" t="s">
        <v>2155</v>
      </c>
      <c r="C84" s="84" t="s">
        <v>2156</v>
      </c>
      <c r="D84" s="84" t="s">
        <v>141</v>
      </c>
      <c r="E84" s="84" t="s">
        <v>2293</v>
      </c>
      <c r="F84" s="65"/>
      <c r="G84" s="66" t="s">
        <v>391</v>
      </c>
      <c r="H84" s="106" t="s">
        <v>501</v>
      </c>
      <c r="I84" s="106" t="str">
        <f t="shared" si="6"/>
        <v>MS</v>
      </c>
      <c r="J84" s="106" t="str">
        <f t="shared" si="7"/>
        <v>AL</v>
      </c>
      <c r="K84" s="164" t="str">
        <f t="shared" si="8"/>
        <v>South Central</v>
      </c>
      <c r="L84" s="106" t="str">
        <f>INDEX('State '!$A$1:$C$62,MATCH($I84,'State '!$B:$B,0),3)</f>
        <v>South Central</v>
      </c>
      <c r="M84" s="106" t="str">
        <f>INDEX('State '!$A$1:$C$62,MATCH($J84,'State '!$B:$B,0),3)</f>
        <v>South Central</v>
      </c>
      <c r="N84" s="106"/>
      <c r="O84" s="176">
        <v>45</v>
      </c>
      <c r="P84" s="68"/>
      <c r="Q84" s="178">
        <v>500</v>
      </c>
      <c r="R84" s="107"/>
      <c r="S84" s="106" t="s">
        <v>139</v>
      </c>
      <c r="T84" s="106" t="s">
        <v>2157</v>
      </c>
      <c r="U84" s="106" t="s">
        <v>391</v>
      </c>
      <c r="V84" s="106" t="s">
        <v>2250</v>
      </c>
      <c r="W84" s="84"/>
      <c r="X84" s="84"/>
      <c r="Y84" s="108"/>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row>
    <row r="85" spans="1:261" x14ac:dyDescent="0.2">
      <c r="A85" s="105">
        <v>43124</v>
      </c>
      <c r="B85" s="85" t="s">
        <v>1990</v>
      </c>
      <c r="C85" s="85" t="s">
        <v>231</v>
      </c>
      <c r="D85" s="85" t="s">
        <v>134</v>
      </c>
      <c r="E85" s="115" t="s">
        <v>2452</v>
      </c>
      <c r="F85" s="67"/>
      <c r="G85" s="126" t="s">
        <v>391</v>
      </c>
      <c r="H85" s="106" t="s">
        <v>7</v>
      </c>
      <c r="I85" s="106" t="str">
        <f t="shared" si="6"/>
        <v>PA</v>
      </c>
      <c r="J85" s="106" t="str">
        <f t="shared" si="7"/>
        <v>PA</v>
      </c>
      <c r="K85" s="164" t="str">
        <f t="shared" si="8"/>
        <v>Northeast</v>
      </c>
      <c r="L85" s="106" t="str">
        <f>INDEX('State '!$A$1:$C$62,MATCH($I85,'State '!$B:$B,0),3)</f>
        <v>Northeast</v>
      </c>
      <c r="M85" s="106" t="str">
        <f>INDEX('State '!$A$1:$C$62,MATCH($J85,'State '!$B:$B,0),3)</f>
        <v>Northeast</v>
      </c>
      <c r="N85" s="106"/>
      <c r="O85" s="176">
        <v>400</v>
      </c>
      <c r="P85" s="116">
        <v>30</v>
      </c>
      <c r="Q85" s="127">
        <v>700</v>
      </c>
      <c r="R85" s="68">
        <v>30</v>
      </c>
      <c r="S85" s="117" t="s">
        <v>135</v>
      </c>
      <c r="T85" s="118" t="s">
        <v>390</v>
      </c>
      <c r="U85" s="119" t="s">
        <v>391</v>
      </c>
      <c r="V85" s="106" t="s">
        <v>2247</v>
      </c>
      <c r="W85" s="84"/>
      <c r="X85" s="84"/>
      <c r="Y85" s="108"/>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row>
    <row r="86" spans="1:261" ht="25.5" x14ac:dyDescent="0.2">
      <c r="A86" s="105">
        <v>43325</v>
      </c>
      <c r="B86" s="85" t="s">
        <v>2716</v>
      </c>
      <c r="C86" s="84" t="s">
        <v>338</v>
      </c>
      <c r="D86" s="85" t="s">
        <v>141</v>
      </c>
      <c r="E86" s="115" t="s">
        <v>432</v>
      </c>
      <c r="F86" s="67"/>
      <c r="G86" s="126">
        <v>2019</v>
      </c>
      <c r="H86" s="106" t="s">
        <v>41</v>
      </c>
      <c r="I86" s="106" t="str">
        <f t="shared" si="6"/>
        <v>MI</v>
      </c>
      <c r="J86" s="106" t="str">
        <f t="shared" si="7"/>
        <v>MI</v>
      </c>
      <c r="K86" s="164" t="str">
        <f t="shared" si="8"/>
        <v>Midwest</v>
      </c>
      <c r="L86" s="106" t="str">
        <f>INDEX('State '!$A$1:$C$62,MATCH($I86,'State '!$B:$B,0),3)</f>
        <v>Midwest</v>
      </c>
      <c r="M86" s="106" t="str">
        <f>INDEX('State '!$A$1:$C$62,MATCH($J86,'State '!$B:$B,0),3)</f>
        <v>Midwest</v>
      </c>
      <c r="N86" s="106"/>
      <c r="O86" s="176">
        <v>22.1</v>
      </c>
      <c r="P86" s="116"/>
      <c r="Q86" s="127">
        <v>24.6</v>
      </c>
      <c r="R86" s="68"/>
      <c r="S86" s="117" t="s">
        <v>1879</v>
      </c>
      <c r="T86" s="118" t="s">
        <v>390</v>
      </c>
      <c r="U86" s="119" t="s">
        <v>2718</v>
      </c>
      <c r="V86" s="106" t="s">
        <v>2247</v>
      </c>
      <c r="W86" s="84" t="s">
        <v>2717</v>
      </c>
      <c r="X86" s="84" t="s">
        <v>2954</v>
      </c>
      <c r="Y86" s="108"/>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row>
    <row r="87" spans="1:261" ht="25.5" x14ac:dyDescent="0.2">
      <c r="A87" s="105">
        <v>43229</v>
      </c>
      <c r="B87" s="84" t="s">
        <v>2173</v>
      </c>
      <c r="C87" s="84" t="s">
        <v>348</v>
      </c>
      <c r="D87" s="84" t="s">
        <v>141</v>
      </c>
      <c r="E87" s="84" t="s">
        <v>2293</v>
      </c>
      <c r="F87" s="65"/>
      <c r="G87" s="66" t="s">
        <v>391</v>
      </c>
      <c r="H87" s="106" t="s">
        <v>419</v>
      </c>
      <c r="I87" s="106" t="str">
        <f t="shared" si="6"/>
        <v>TX</v>
      </c>
      <c r="J87" s="106" t="str">
        <f t="shared" si="7"/>
        <v>MX</v>
      </c>
      <c r="K87" s="164" t="str">
        <f t="shared" si="8"/>
        <v>South Central, Mexico</v>
      </c>
      <c r="L87" s="106" t="str">
        <f>INDEX('State '!$A$1:$C$62,MATCH($I87,'State '!$B:$B,0),3)</f>
        <v>South Central</v>
      </c>
      <c r="M87" s="106" t="str">
        <f>INDEX('State '!$A$1:$C$62,MATCH($J87,'State '!$B:$B,0),3)</f>
        <v>Mexico</v>
      </c>
      <c r="N87" s="106"/>
      <c r="O87" s="176"/>
      <c r="P87" s="68"/>
      <c r="Q87" s="178">
        <v>200</v>
      </c>
      <c r="R87" s="107"/>
      <c r="S87" s="106" t="s">
        <v>139</v>
      </c>
      <c r="T87" s="106" t="s">
        <v>188</v>
      </c>
      <c r="U87" s="106"/>
      <c r="V87" s="106" t="s">
        <v>2250</v>
      </c>
      <c r="W87" s="84" t="s">
        <v>2565</v>
      </c>
      <c r="X87" s="84"/>
      <c r="Y87" s="108"/>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row>
    <row r="88" spans="1:261" s="20" customFormat="1" ht="25.5" x14ac:dyDescent="0.2">
      <c r="A88" s="105">
        <v>43756</v>
      </c>
      <c r="B88" s="84" t="s">
        <v>2042</v>
      </c>
      <c r="C88" s="84" t="s">
        <v>2538</v>
      </c>
      <c r="D88" s="84" t="s">
        <v>137</v>
      </c>
      <c r="E88" s="115" t="s">
        <v>432</v>
      </c>
      <c r="F88" s="65"/>
      <c r="G88" s="66">
        <v>2021</v>
      </c>
      <c r="H88" s="106" t="s">
        <v>2473</v>
      </c>
      <c r="I88" s="106" t="str">
        <f t="shared" si="6"/>
        <v>WV</v>
      </c>
      <c r="J88" s="106" t="str">
        <f t="shared" si="7"/>
        <v>VA</v>
      </c>
      <c r="K88" s="164" t="str">
        <f t="shared" si="8"/>
        <v>Northeast</v>
      </c>
      <c r="L88" s="106" t="str">
        <f>INDEX('State '!$A$1:$C$62,MATCH($I88,'State '!$B:$B,0),3)</f>
        <v>Northeast</v>
      </c>
      <c r="M88" s="106" t="str">
        <f>INDEX('State '!$A$1:$C$62,MATCH($J88,'State '!$B:$B,0),3)</f>
        <v>Northeast</v>
      </c>
      <c r="N88" s="106"/>
      <c r="O88" s="176">
        <v>5000</v>
      </c>
      <c r="P88" s="68">
        <v>303.5</v>
      </c>
      <c r="Q88" s="178">
        <v>2000</v>
      </c>
      <c r="R88" s="107">
        <v>42</v>
      </c>
      <c r="S88" s="106" t="s">
        <v>135</v>
      </c>
      <c r="T88" s="106" t="s">
        <v>390</v>
      </c>
      <c r="U88" s="106" t="s">
        <v>2166</v>
      </c>
      <c r="V88" s="106" t="s">
        <v>2250</v>
      </c>
      <c r="W88" s="84" t="s">
        <v>2502</v>
      </c>
      <c r="X88" s="84"/>
      <c r="Y88" s="168" t="s">
        <v>2588</v>
      </c>
      <c r="Z88" s="109"/>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c r="EJ88" s="96"/>
      <c r="EK88" s="96"/>
      <c r="EL88" s="96"/>
      <c r="EM88" s="96"/>
      <c r="EN88" s="96"/>
      <c r="EO88" s="96"/>
      <c r="EP88" s="96"/>
      <c r="EQ88" s="96"/>
      <c r="ER88" s="96"/>
      <c r="ES88" s="96"/>
      <c r="ET88" s="96"/>
      <c r="EU88" s="96"/>
      <c r="EV88" s="96"/>
      <c r="EW88" s="96"/>
      <c r="EX88" s="96"/>
      <c r="EY88" s="96"/>
      <c r="EZ88" s="96"/>
      <c r="FA88" s="96"/>
      <c r="FB88" s="96"/>
      <c r="FC88" s="96"/>
      <c r="FD88" s="96"/>
      <c r="FE88" s="96"/>
      <c r="FF88" s="96"/>
      <c r="FG88" s="96"/>
      <c r="FH88" s="96"/>
      <c r="FI88" s="96"/>
      <c r="FJ88" s="96"/>
      <c r="FK88" s="96"/>
      <c r="FL88" s="96"/>
      <c r="FM88" s="96"/>
      <c r="FN88" s="96"/>
      <c r="FO88" s="96"/>
      <c r="FP88" s="96"/>
      <c r="FQ88" s="96"/>
      <c r="FR88" s="96"/>
      <c r="FS88" s="96"/>
      <c r="FT88" s="96"/>
      <c r="FU88" s="96"/>
      <c r="FV88" s="96"/>
      <c r="FW88" s="96"/>
      <c r="FX88" s="96"/>
      <c r="FY88" s="96"/>
      <c r="FZ88" s="96"/>
      <c r="GA88" s="96"/>
      <c r="GB88" s="96"/>
      <c r="GC88" s="96"/>
      <c r="GD88" s="96"/>
      <c r="GE88" s="96"/>
      <c r="GF88" s="96"/>
      <c r="GG88" s="96"/>
      <c r="GH88" s="96"/>
      <c r="GI88" s="96"/>
      <c r="GJ88" s="96"/>
      <c r="GK88" s="96"/>
      <c r="GL88" s="96"/>
      <c r="GM88" s="96"/>
      <c r="GN88" s="96"/>
      <c r="GO88" s="96"/>
      <c r="GP88" s="96"/>
      <c r="GQ88" s="96"/>
      <c r="GR88" s="96"/>
      <c r="GS88" s="96"/>
      <c r="GT88" s="96"/>
      <c r="GU88" s="96"/>
      <c r="GV88" s="96"/>
      <c r="GW88" s="96"/>
      <c r="GX88" s="96"/>
      <c r="GY88" s="96"/>
      <c r="GZ88" s="96"/>
      <c r="HA88" s="96"/>
      <c r="HB88" s="96"/>
      <c r="HC88" s="96"/>
      <c r="HD88" s="96"/>
      <c r="HE88" s="96"/>
      <c r="HF88" s="96"/>
      <c r="HG88" s="96"/>
      <c r="HH88" s="96"/>
      <c r="HI88" s="96"/>
      <c r="HJ88" s="96"/>
      <c r="HK88" s="96"/>
      <c r="HL88" s="96"/>
      <c r="HM88" s="96"/>
      <c r="HN88" s="96"/>
      <c r="HO88" s="96"/>
      <c r="HP88" s="96"/>
      <c r="HQ88" s="96"/>
      <c r="HR88" s="96"/>
      <c r="HS88" s="96"/>
      <c r="HT88" s="96"/>
      <c r="HU88" s="96"/>
      <c r="HV88" s="96"/>
      <c r="HW88" s="96"/>
      <c r="HX88" s="96"/>
      <c r="HY88" s="96"/>
      <c r="HZ88" s="96"/>
      <c r="IA88" s="96"/>
      <c r="IB88" s="96"/>
      <c r="IC88" s="96"/>
      <c r="ID88" s="96"/>
      <c r="IE88" s="96"/>
      <c r="IF88" s="96"/>
      <c r="IG88" s="96"/>
      <c r="IH88" s="96"/>
      <c r="II88" s="96"/>
      <c r="IJ88" s="96"/>
      <c r="IK88" s="96"/>
      <c r="IL88" s="96"/>
      <c r="IM88" s="96"/>
      <c r="IN88" s="96"/>
      <c r="IO88" s="96"/>
      <c r="IP88" s="96"/>
      <c r="IQ88" s="96"/>
      <c r="IR88" s="96"/>
      <c r="IS88" s="96"/>
      <c r="IT88" s="96"/>
      <c r="IU88" s="96"/>
      <c r="IV88" s="96"/>
      <c r="IW88" s="96"/>
      <c r="IX88" s="96"/>
      <c r="IY88" s="96"/>
      <c r="IZ88" s="96"/>
      <c r="JA88" s="96"/>
    </row>
    <row r="89" spans="1:261" s="20" customFormat="1" x14ac:dyDescent="0.2">
      <c r="A89" s="105">
        <v>43692</v>
      </c>
      <c r="B89" s="85" t="s">
        <v>2949</v>
      </c>
      <c r="C89" s="85" t="s">
        <v>263</v>
      </c>
      <c r="D89" s="85" t="s">
        <v>141</v>
      </c>
      <c r="E89" s="115" t="s">
        <v>144</v>
      </c>
      <c r="F89" s="67">
        <v>43525</v>
      </c>
      <c r="G89" s="126">
        <v>2019</v>
      </c>
      <c r="H89" s="106" t="s">
        <v>33</v>
      </c>
      <c r="I89" s="106" t="str">
        <f t="shared" si="6"/>
        <v>WV</v>
      </c>
      <c r="J89" s="106" t="str">
        <f t="shared" si="7"/>
        <v>WV</v>
      </c>
      <c r="K89" s="164" t="str">
        <f t="shared" si="8"/>
        <v>Northeast</v>
      </c>
      <c r="L89" s="106" t="str">
        <f>INDEX('State '!$A$1:$C$62,MATCH($I89,'State '!$B:$B,0),3)</f>
        <v>Northeast</v>
      </c>
      <c r="M89" s="106" t="str">
        <f>INDEX('State '!$A$1:$C$62,MATCH($J89,'State '!$B:$B,0),3)</f>
        <v>Northeast</v>
      </c>
      <c r="N89" s="106"/>
      <c r="O89" s="176">
        <v>3000</v>
      </c>
      <c r="P89" s="116">
        <v>171</v>
      </c>
      <c r="Q89" s="127">
        <v>1840</v>
      </c>
      <c r="R89" s="68"/>
      <c r="S89" s="117" t="s">
        <v>135</v>
      </c>
      <c r="T89" s="118" t="s">
        <v>390</v>
      </c>
      <c r="U89" s="119" t="s">
        <v>2282</v>
      </c>
      <c r="V89" s="106" t="s">
        <v>2250</v>
      </c>
      <c r="W89" s="84" t="s">
        <v>2501</v>
      </c>
      <c r="X89" s="84"/>
      <c r="Y89" s="168" t="s">
        <v>2589</v>
      </c>
      <c r="Z89" s="109"/>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96"/>
      <c r="DT89" s="96"/>
      <c r="DU89" s="96"/>
      <c r="DV89" s="96"/>
      <c r="DW89" s="96"/>
      <c r="DX89" s="96"/>
      <c r="DY89" s="96"/>
      <c r="DZ89" s="96"/>
      <c r="EA89" s="96"/>
      <c r="EB89" s="96"/>
      <c r="EC89" s="96"/>
      <c r="ED89" s="96"/>
      <c r="EE89" s="96"/>
      <c r="EF89" s="96"/>
      <c r="EG89" s="96"/>
      <c r="EH89" s="96"/>
      <c r="EI89" s="96"/>
      <c r="EJ89" s="96"/>
      <c r="EK89" s="96"/>
      <c r="EL89" s="96"/>
      <c r="EM89" s="96"/>
      <c r="EN89" s="96"/>
      <c r="EO89" s="96"/>
      <c r="EP89" s="96"/>
      <c r="EQ89" s="96"/>
      <c r="ER89" s="96"/>
      <c r="ES89" s="96"/>
      <c r="ET89" s="96"/>
      <c r="EU89" s="96"/>
      <c r="EV89" s="96"/>
      <c r="EW89" s="96"/>
      <c r="EX89" s="96"/>
      <c r="EY89" s="96"/>
      <c r="EZ89" s="96"/>
      <c r="FA89" s="96"/>
      <c r="FB89" s="96"/>
      <c r="FC89" s="96"/>
      <c r="FD89" s="96"/>
      <c r="FE89" s="96"/>
      <c r="FF89" s="96"/>
      <c r="FG89" s="96"/>
      <c r="FH89" s="96"/>
      <c r="FI89" s="96"/>
      <c r="FJ89" s="96"/>
      <c r="FK89" s="96"/>
      <c r="FL89" s="96"/>
      <c r="FM89" s="96"/>
      <c r="FN89" s="96"/>
      <c r="FO89" s="96"/>
      <c r="FP89" s="96"/>
      <c r="FQ89" s="96"/>
      <c r="FR89" s="96"/>
      <c r="FS89" s="96"/>
      <c r="FT89" s="96"/>
      <c r="FU89" s="96"/>
      <c r="FV89" s="96"/>
      <c r="FW89" s="96"/>
      <c r="FX89" s="96"/>
      <c r="FY89" s="96"/>
      <c r="FZ89" s="96"/>
      <c r="GA89" s="96"/>
      <c r="GB89" s="96"/>
      <c r="GC89" s="96"/>
      <c r="GD89" s="96"/>
      <c r="GE89" s="96"/>
      <c r="GF89" s="96"/>
      <c r="GG89" s="96"/>
      <c r="GH89" s="96"/>
      <c r="GI89" s="96"/>
      <c r="GJ89" s="96"/>
      <c r="GK89" s="96"/>
      <c r="GL89" s="96"/>
      <c r="GM89" s="96"/>
      <c r="GN89" s="96"/>
      <c r="GO89" s="96"/>
      <c r="GP89" s="96"/>
      <c r="GQ89" s="96"/>
      <c r="GR89" s="96"/>
      <c r="GS89" s="96"/>
      <c r="GT89" s="96"/>
      <c r="GU89" s="96"/>
      <c r="GV89" s="96"/>
      <c r="GW89" s="96"/>
      <c r="GX89" s="96"/>
      <c r="GY89" s="96"/>
      <c r="GZ89" s="96"/>
      <c r="HA89" s="96"/>
      <c r="HB89" s="96"/>
      <c r="HC89" s="96"/>
      <c r="HD89" s="96"/>
      <c r="HE89" s="96"/>
      <c r="HF89" s="96"/>
      <c r="HG89" s="96"/>
      <c r="HH89" s="96"/>
      <c r="HI89" s="96"/>
      <c r="HJ89" s="96"/>
      <c r="HK89" s="96"/>
      <c r="HL89" s="96"/>
      <c r="HM89" s="96"/>
      <c r="HN89" s="96"/>
      <c r="HO89" s="96"/>
      <c r="HP89" s="96"/>
      <c r="HQ89" s="96"/>
      <c r="HR89" s="96"/>
      <c r="HS89" s="96"/>
      <c r="HT89" s="96"/>
      <c r="HU89" s="96"/>
      <c r="HV89" s="96"/>
      <c r="HW89" s="96"/>
      <c r="HX89" s="96"/>
      <c r="HY89" s="96"/>
      <c r="HZ89" s="96"/>
      <c r="IA89" s="96"/>
      <c r="IB89" s="96"/>
      <c r="IC89" s="96"/>
      <c r="ID89" s="96"/>
      <c r="IE89" s="96"/>
      <c r="IF89" s="96"/>
      <c r="IG89" s="96"/>
      <c r="IH89" s="96"/>
      <c r="II89" s="96"/>
      <c r="IJ89" s="96"/>
      <c r="IK89" s="96"/>
      <c r="IL89" s="96"/>
      <c r="IM89" s="96"/>
      <c r="IN89" s="96"/>
      <c r="IO89" s="96"/>
      <c r="IP89" s="96"/>
      <c r="IQ89" s="96"/>
      <c r="IR89" s="96"/>
      <c r="IS89" s="96"/>
      <c r="IT89" s="96"/>
      <c r="IU89" s="96"/>
      <c r="IV89" s="96"/>
      <c r="IW89" s="96"/>
      <c r="IX89" s="96"/>
      <c r="IY89" s="96"/>
      <c r="IZ89" s="96"/>
      <c r="JA89" s="96"/>
    </row>
    <row r="90" spans="1:261" s="20" customFormat="1" ht="25.5" x14ac:dyDescent="0.2">
      <c r="A90" s="105">
        <v>43692</v>
      </c>
      <c r="B90" s="85" t="s">
        <v>2950</v>
      </c>
      <c r="C90" s="85" t="s">
        <v>263</v>
      </c>
      <c r="D90" s="85" t="s">
        <v>141</v>
      </c>
      <c r="E90" s="115" t="s">
        <v>144</v>
      </c>
      <c r="F90" s="67">
        <v>43525</v>
      </c>
      <c r="G90" s="126">
        <v>2019</v>
      </c>
      <c r="H90" s="106" t="s">
        <v>2256</v>
      </c>
      <c r="I90" s="106" t="str">
        <f t="shared" si="6"/>
        <v>WV</v>
      </c>
      <c r="J90" s="106" t="str">
        <f t="shared" si="7"/>
        <v>KY</v>
      </c>
      <c r="K90" s="164" t="str">
        <f t="shared" si="8"/>
        <v>Northeast, Midwest</v>
      </c>
      <c r="L90" s="106" t="str">
        <f>INDEX('State '!$A$1:$C$62,MATCH($I90,'State '!$B:$B,0),3)</f>
        <v>Northeast</v>
      </c>
      <c r="M90" s="106" t="str">
        <f>INDEX('State '!$A$1:$C$62,MATCH($J90,'State '!$B:$B,0),3)</f>
        <v>Midwest</v>
      </c>
      <c r="N90" s="106"/>
      <c r="O90" s="176"/>
      <c r="P90" s="116">
        <v>171</v>
      </c>
      <c r="Q90" s="127">
        <v>860</v>
      </c>
      <c r="R90" s="68"/>
      <c r="S90" s="117" t="s">
        <v>135</v>
      </c>
      <c r="T90" s="118" t="s">
        <v>390</v>
      </c>
      <c r="U90" s="119" t="s">
        <v>2282</v>
      </c>
      <c r="V90" s="106" t="s">
        <v>2250</v>
      </c>
      <c r="W90" s="84" t="s">
        <v>2951</v>
      </c>
      <c r="X90" s="84"/>
      <c r="Y90" s="168" t="s">
        <v>2589</v>
      </c>
      <c r="Z90" s="109"/>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c r="EJ90" s="96"/>
      <c r="EK90" s="96"/>
      <c r="EL90" s="96"/>
      <c r="EM90" s="96"/>
      <c r="EN90" s="96"/>
      <c r="EO90" s="96"/>
      <c r="EP90" s="96"/>
      <c r="EQ90" s="96"/>
      <c r="ER90" s="96"/>
      <c r="ES90" s="96"/>
      <c r="ET90" s="96"/>
      <c r="EU90" s="96"/>
      <c r="EV90" s="96"/>
      <c r="EW90" s="96"/>
      <c r="EX90" s="96"/>
      <c r="EY90" s="96"/>
      <c r="EZ90" s="96"/>
      <c r="FA90" s="96"/>
      <c r="FB90" s="96"/>
      <c r="FC90" s="96"/>
      <c r="FD90" s="96"/>
      <c r="FE90" s="96"/>
      <c r="FF90" s="96"/>
      <c r="FG90" s="96"/>
      <c r="FH90" s="96"/>
      <c r="FI90" s="96"/>
      <c r="FJ90" s="96"/>
      <c r="FK90" s="96"/>
      <c r="FL90" s="96"/>
      <c r="FM90" s="96"/>
      <c r="FN90" s="96"/>
      <c r="FO90" s="96"/>
      <c r="FP90" s="96"/>
      <c r="FQ90" s="96"/>
      <c r="FR90" s="96"/>
      <c r="FS90" s="96"/>
      <c r="FT90" s="96"/>
      <c r="FU90" s="96"/>
      <c r="FV90" s="96"/>
      <c r="FW90" s="96"/>
      <c r="FX90" s="96"/>
      <c r="FY90" s="96"/>
      <c r="FZ90" s="96"/>
      <c r="GA90" s="96"/>
      <c r="GB90" s="96"/>
      <c r="GC90" s="96"/>
      <c r="GD90" s="96"/>
      <c r="GE90" s="96"/>
      <c r="GF90" s="96"/>
      <c r="GG90" s="96"/>
      <c r="GH90" s="96"/>
      <c r="GI90" s="96"/>
      <c r="GJ90" s="96"/>
      <c r="GK90" s="96"/>
      <c r="GL90" s="96"/>
      <c r="GM90" s="96"/>
      <c r="GN90" s="96"/>
      <c r="GO90" s="96"/>
      <c r="GP90" s="96"/>
      <c r="GQ90" s="96"/>
      <c r="GR90" s="96"/>
      <c r="GS90" s="96"/>
      <c r="GT90" s="96"/>
      <c r="GU90" s="96"/>
      <c r="GV90" s="96"/>
      <c r="GW90" s="96"/>
      <c r="GX90" s="96"/>
      <c r="GY90" s="96"/>
      <c r="GZ90" s="96"/>
      <c r="HA90" s="96"/>
      <c r="HB90" s="96"/>
      <c r="HC90" s="96"/>
      <c r="HD90" s="96"/>
      <c r="HE90" s="96"/>
      <c r="HF90" s="96"/>
      <c r="HG90" s="96"/>
      <c r="HH90" s="96"/>
      <c r="HI90" s="96"/>
      <c r="HJ90" s="96"/>
      <c r="HK90" s="96"/>
      <c r="HL90" s="96"/>
      <c r="HM90" s="96"/>
      <c r="HN90" s="96"/>
      <c r="HO90" s="96"/>
      <c r="HP90" s="96"/>
      <c r="HQ90" s="96"/>
      <c r="HR90" s="96"/>
      <c r="HS90" s="96"/>
      <c r="HT90" s="96"/>
      <c r="HU90" s="96"/>
      <c r="HV90" s="96"/>
      <c r="HW90" s="96"/>
      <c r="HX90" s="96"/>
      <c r="HY90" s="96"/>
      <c r="HZ90" s="96"/>
      <c r="IA90" s="96"/>
      <c r="IB90" s="96"/>
      <c r="IC90" s="96"/>
      <c r="ID90" s="96"/>
      <c r="IE90" s="96"/>
      <c r="IF90" s="96"/>
      <c r="IG90" s="96"/>
      <c r="IH90" s="96"/>
      <c r="II90" s="96"/>
      <c r="IJ90" s="96"/>
      <c r="IK90" s="96"/>
      <c r="IL90" s="96"/>
      <c r="IM90" s="96"/>
      <c r="IN90" s="96"/>
      <c r="IO90" s="96"/>
      <c r="IP90" s="96"/>
      <c r="IQ90" s="96"/>
      <c r="IR90" s="96"/>
      <c r="IS90" s="96"/>
      <c r="IT90" s="96"/>
      <c r="IU90" s="96"/>
      <c r="IV90" s="96"/>
      <c r="IW90" s="96"/>
      <c r="IX90" s="96"/>
      <c r="IY90" s="96"/>
      <c r="IZ90" s="96"/>
      <c r="JA90" s="96"/>
    </row>
    <row r="91" spans="1:261" s="20" customFormat="1" ht="25.5" x14ac:dyDescent="0.2">
      <c r="A91" s="105">
        <v>43417</v>
      </c>
      <c r="B91" s="84" t="s">
        <v>2537</v>
      </c>
      <c r="C91" s="84" t="s">
        <v>2538</v>
      </c>
      <c r="D91" s="84" t="s">
        <v>137</v>
      </c>
      <c r="E91" s="115" t="s">
        <v>138</v>
      </c>
      <c r="F91" s="65"/>
      <c r="G91" s="66">
        <v>2020</v>
      </c>
      <c r="H91" s="106" t="s">
        <v>767</v>
      </c>
      <c r="I91" s="106" t="str">
        <f t="shared" si="6"/>
        <v>VA</v>
      </c>
      <c r="J91" s="106" t="str">
        <f t="shared" si="7"/>
        <v>NC</v>
      </c>
      <c r="K91" s="164" t="str">
        <f t="shared" si="8"/>
        <v>Northeast, Southeast</v>
      </c>
      <c r="L91" s="106" t="str">
        <f>INDEX('State '!$A$1:$C$62,MATCH($I91,'State '!$B:$B,0),3)</f>
        <v>Northeast</v>
      </c>
      <c r="M91" s="106" t="str">
        <f>INDEX('State '!$A$1:$C$62,MATCH($J91,'State '!$B:$B,0),3)</f>
        <v>Southeast</v>
      </c>
      <c r="N91" s="106"/>
      <c r="O91" s="176">
        <v>440</v>
      </c>
      <c r="P91" s="68">
        <v>73</v>
      </c>
      <c r="Q91" s="178">
        <v>300</v>
      </c>
      <c r="R91" s="107" t="s">
        <v>445</v>
      </c>
      <c r="S91" s="106" t="s">
        <v>135</v>
      </c>
      <c r="T91" s="106" t="s">
        <v>390</v>
      </c>
      <c r="U91" s="106" t="s">
        <v>2760</v>
      </c>
      <c r="V91" s="106" t="s">
        <v>2250</v>
      </c>
      <c r="W91" s="84" t="s">
        <v>2539</v>
      </c>
      <c r="X91" s="84"/>
      <c r="Y91" s="168" t="s">
        <v>2590</v>
      </c>
      <c r="Z91" s="109"/>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96"/>
      <c r="DT91" s="96"/>
      <c r="DU91" s="96"/>
      <c r="DV91" s="96"/>
      <c r="DW91" s="96"/>
      <c r="DX91" s="96"/>
      <c r="DY91" s="96"/>
      <c r="DZ91" s="96"/>
      <c r="EA91" s="96"/>
      <c r="EB91" s="96"/>
      <c r="EC91" s="96"/>
      <c r="ED91" s="96"/>
      <c r="EE91" s="96"/>
      <c r="EF91" s="96"/>
      <c r="EG91" s="96"/>
      <c r="EH91" s="96"/>
      <c r="EI91" s="96"/>
      <c r="EJ91" s="96"/>
      <c r="EK91" s="96"/>
      <c r="EL91" s="96"/>
      <c r="EM91" s="96"/>
      <c r="EN91" s="96"/>
      <c r="EO91" s="96"/>
      <c r="EP91" s="96"/>
      <c r="EQ91" s="96"/>
      <c r="ER91" s="96"/>
      <c r="ES91" s="96"/>
      <c r="ET91" s="96"/>
      <c r="EU91" s="96"/>
      <c r="EV91" s="96"/>
      <c r="EW91" s="96"/>
      <c r="EX91" s="96"/>
      <c r="EY91" s="96"/>
      <c r="EZ91" s="96"/>
      <c r="FA91" s="96"/>
      <c r="FB91" s="96"/>
      <c r="FC91" s="96"/>
      <c r="FD91" s="96"/>
      <c r="FE91" s="96"/>
      <c r="FF91" s="96"/>
      <c r="FG91" s="96"/>
      <c r="FH91" s="96"/>
      <c r="FI91" s="96"/>
      <c r="FJ91" s="96"/>
      <c r="FK91" s="96"/>
      <c r="FL91" s="96"/>
      <c r="FM91" s="96"/>
      <c r="FN91" s="96"/>
      <c r="FO91" s="96"/>
      <c r="FP91" s="96"/>
      <c r="FQ91" s="96"/>
      <c r="FR91" s="96"/>
      <c r="FS91" s="96"/>
      <c r="FT91" s="96"/>
      <c r="FU91" s="96"/>
      <c r="FV91" s="96"/>
      <c r="FW91" s="96"/>
      <c r="FX91" s="96"/>
      <c r="FY91" s="96"/>
      <c r="FZ91" s="96"/>
      <c r="GA91" s="96"/>
      <c r="GB91" s="96"/>
      <c r="GC91" s="96"/>
      <c r="GD91" s="96"/>
      <c r="GE91" s="96"/>
      <c r="GF91" s="96"/>
      <c r="GG91" s="96"/>
      <c r="GH91" s="96"/>
      <c r="GI91" s="96"/>
      <c r="GJ91" s="96"/>
      <c r="GK91" s="96"/>
      <c r="GL91" s="96"/>
      <c r="GM91" s="96"/>
      <c r="GN91" s="96"/>
      <c r="GO91" s="96"/>
      <c r="GP91" s="96"/>
      <c r="GQ91" s="96"/>
      <c r="GR91" s="96"/>
      <c r="GS91" s="96"/>
      <c r="GT91" s="96"/>
      <c r="GU91" s="96"/>
      <c r="GV91" s="96"/>
      <c r="GW91" s="96"/>
      <c r="GX91" s="96"/>
      <c r="GY91" s="96"/>
      <c r="GZ91" s="96"/>
      <c r="HA91" s="96"/>
      <c r="HB91" s="96"/>
      <c r="HC91" s="96"/>
      <c r="HD91" s="96"/>
      <c r="HE91" s="96"/>
      <c r="HF91" s="96"/>
      <c r="HG91" s="96"/>
      <c r="HH91" s="96"/>
      <c r="HI91" s="96"/>
      <c r="HJ91" s="96"/>
      <c r="HK91" s="96"/>
      <c r="HL91" s="96"/>
      <c r="HM91" s="96"/>
      <c r="HN91" s="96"/>
      <c r="HO91" s="96"/>
      <c r="HP91" s="96"/>
      <c r="HQ91" s="96"/>
      <c r="HR91" s="96"/>
      <c r="HS91" s="96"/>
      <c r="HT91" s="96"/>
      <c r="HU91" s="96"/>
      <c r="HV91" s="96"/>
      <c r="HW91" s="96"/>
      <c r="HX91" s="96"/>
      <c r="HY91" s="96"/>
      <c r="HZ91" s="96"/>
      <c r="IA91" s="96"/>
      <c r="IB91" s="96"/>
      <c r="IC91" s="96"/>
      <c r="ID91" s="96"/>
      <c r="IE91" s="96"/>
      <c r="IF91" s="96"/>
      <c r="IG91" s="96"/>
      <c r="IH91" s="96"/>
      <c r="II91" s="96"/>
      <c r="IJ91" s="96"/>
      <c r="IK91" s="96"/>
      <c r="IL91" s="96"/>
      <c r="IM91" s="96"/>
      <c r="IN91" s="96"/>
      <c r="IO91" s="96"/>
      <c r="IP91" s="96"/>
      <c r="IQ91" s="96"/>
      <c r="IR91" s="96"/>
      <c r="IS91" s="96"/>
      <c r="IT91" s="96"/>
      <c r="IU91" s="96"/>
      <c r="IV91" s="96"/>
      <c r="IW91" s="96"/>
      <c r="IX91" s="96"/>
      <c r="IY91" s="96"/>
      <c r="IZ91" s="96"/>
      <c r="JA91" s="96"/>
    </row>
    <row r="92" spans="1:261" s="20" customFormat="1" ht="25.5" x14ac:dyDescent="0.2">
      <c r="A92" s="105">
        <v>43756</v>
      </c>
      <c r="B92" s="85" t="s">
        <v>2673</v>
      </c>
      <c r="C92" s="85" t="s">
        <v>2674</v>
      </c>
      <c r="D92" s="85" t="s">
        <v>137</v>
      </c>
      <c r="E92" s="115" t="s">
        <v>432</v>
      </c>
      <c r="F92" s="67"/>
      <c r="G92" s="126">
        <v>2019</v>
      </c>
      <c r="H92" s="106" t="s">
        <v>29</v>
      </c>
      <c r="I92" s="106" t="str">
        <f t="shared" si="6"/>
        <v>WY</v>
      </c>
      <c r="J92" s="106" t="str">
        <f t="shared" si="7"/>
        <v>WY</v>
      </c>
      <c r="K92" s="164" t="str">
        <f t="shared" si="8"/>
        <v>Mountain</v>
      </c>
      <c r="L92" s="106" t="str">
        <f>INDEX('State '!$A$1:$C$62,MATCH($I92,'State '!$B:$B,0),3)</f>
        <v>Mountain</v>
      </c>
      <c r="M92" s="106" t="str">
        <f>INDEX('State '!$A$1:$C$62,MATCH($J92,'State '!$B:$B,0),3)</f>
        <v>Mountain</v>
      </c>
      <c r="N92" s="106"/>
      <c r="O92" s="176">
        <v>54</v>
      </c>
      <c r="P92" s="116">
        <v>35</v>
      </c>
      <c r="Q92" s="127"/>
      <c r="R92" s="68">
        <v>12</v>
      </c>
      <c r="S92" s="117" t="s">
        <v>139</v>
      </c>
      <c r="T92" s="118" t="s">
        <v>2157</v>
      </c>
      <c r="U92" s="119"/>
      <c r="V92" s="106" t="s">
        <v>2247</v>
      </c>
      <c r="W92" s="84" t="s">
        <v>2675</v>
      </c>
      <c r="X92" s="84" t="s">
        <v>2956</v>
      </c>
      <c r="Y92" s="168" t="s">
        <v>2676</v>
      </c>
      <c r="Z92" s="109"/>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c r="DS92" s="96"/>
      <c r="DT92" s="96"/>
      <c r="DU92" s="96"/>
      <c r="DV92" s="96"/>
      <c r="DW92" s="96"/>
      <c r="DX92" s="96"/>
      <c r="DY92" s="96"/>
      <c r="DZ92" s="96"/>
      <c r="EA92" s="96"/>
      <c r="EB92" s="96"/>
      <c r="EC92" s="96"/>
      <c r="ED92" s="96"/>
      <c r="EE92" s="96"/>
      <c r="EF92" s="96"/>
      <c r="EG92" s="96"/>
      <c r="EH92" s="96"/>
      <c r="EI92" s="96"/>
      <c r="EJ92" s="96"/>
      <c r="EK92" s="96"/>
      <c r="EL92" s="96"/>
      <c r="EM92" s="96"/>
      <c r="EN92" s="96"/>
      <c r="EO92" s="96"/>
      <c r="EP92" s="96"/>
      <c r="EQ92" s="96"/>
      <c r="ER92" s="96"/>
      <c r="ES92" s="96"/>
      <c r="ET92" s="96"/>
      <c r="EU92" s="96"/>
      <c r="EV92" s="96"/>
      <c r="EW92" s="96"/>
      <c r="EX92" s="96"/>
      <c r="EY92" s="96"/>
      <c r="EZ92" s="96"/>
      <c r="FA92" s="96"/>
      <c r="FB92" s="96"/>
      <c r="FC92" s="96"/>
      <c r="FD92" s="96"/>
      <c r="FE92" s="96"/>
      <c r="FF92" s="96"/>
      <c r="FG92" s="96"/>
      <c r="FH92" s="96"/>
      <c r="FI92" s="96"/>
      <c r="FJ92" s="96"/>
      <c r="FK92" s="96"/>
      <c r="FL92" s="96"/>
      <c r="FM92" s="96"/>
      <c r="FN92" s="96"/>
      <c r="FO92" s="96"/>
      <c r="FP92" s="96"/>
      <c r="FQ92" s="96"/>
      <c r="FR92" s="96"/>
      <c r="FS92" s="96"/>
      <c r="FT92" s="96"/>
      <c r="FU92" s="96"/>
      <c r="FV92" s="96"/>
      <c r="FW92" s="96"/>
      <c r="FX92" s="96"/>
      <c r="FY92" s="96"/>
      <c r="FZ92" s="96"/>
      <c r="GA92" s="96"/>
      <c r="GB92" s="96"/>
      <c r="GC92" s="96"/>
      <c r="GD92" s="96"/>
      <c r="GE92" s="96"/>
      <c r="GF92" s="96"/>
      <c r="GG92" s="96"/>
      <c r="GH92" s="96"/>
      <c r="GI92" s="96"/>
      <c r="GJ92" s="96"/>
      <c r="GK92" s="96"/>
      <c r="GL92" s="96"/>
      <c r="GM92" s="96"/>
      <c r="GN92" s="96"/>
      <c r="GO92" s="96"/>
      <c r="GP92" s="96"/>
      <c r="GQ92" s="96"/>
      <c r="GR92" s="96"/>
      <c r="GS92" s="96"/>
      <c r="GT92" s="96"/>
      <c r="GU92" s="96"/>
      <c r="GV92" s="96"/>
      <c r="GW92" s="96"/>
      <c r="GX92" s="96"/>
      <c r="GY92" s="96"/>
      <c r="GZ92" s="96"/>
      <c r="HA92" s="96"/>
      <c r="HB92" s="96"/>
      <c r="HC92" s="96"/>
      <c r="HD92" s="96"/>
      <c r="HE92" s="96"/>
      <c r="HF92" s="96"/>
      <c r="HG92" s="96"/>
      <c r="HH92" s="96"/>
      <c r="HI92" s="96"/>
      <c r="HJ92" s="96"/>
      <c r="HK92" s="96"/>
      <c r="HL92" s="96"/>
      <c r="HM92" s="96"/>
      <c r="HN92" s="96"/>
      <c r="HO92" s="96"/>
      <c r="HP92" s="96"/>
      <c r="HQ92" s="96"/>
      <c r="HR92" s="96"/>
      <c r="HS92" s="96"/>
      <c r="HT92" s="96"/>
      <c r="HU92" s="96"/>
      <c r="HV92" s="96"/>
      <c r="HW92" s="96"/>
      <c r="HX92" s="96"/>
      <c r="HY92" s="96"/>
      <c r="HZ92" s="96"/>
      <c r="IA92" s="96"/>
      <c r="IB92" s="96"/>
      <c r="IC92" s="96"/>
      <c r="ID92" s="96"/>
      <c r="IE92" s="96"/>
      <c r="IF92" s="96"/>
      <c r="IG92" s="96"/>
      <c r="IH92" s="96"/>
      <c r="II92" s="96"/>
      <c r="IJ92" s="96"/>
      <c r="IK92" s="96"/>
      <c r="IL92" s="96"/>
      <c r="IM92" s="96"/>
      <c r="IN92" s="96"/>
      <c r="IO92" s="96"/>
      <c r="IP92" s="96"/>
      <c r="IQ92" s="96"/>
      <c r="IR92" s="96"/>
      <c r="IS92" s="96"/>
      <c r="IT92" s="96"/>
      <c r="IU92" s="96"/>
      <c r="IV92" s="96"/>
      <c r="IW92" s="96"/>
      <c r="IX92" s="96"/>
      <c r="IY92" s="96"/>
      <c r="IZ92" s="96"/>
      <c r="JA92" s="96"/>
    </row>
    <row r="93" spans="1:261" s="20" customFormat="1" ht="38.25" x14ac:dyDescent="0.2">
      <c r="A93" s="105">
        <v>43584</v>
      </c>
      <c r="B93" s="84" t="s">
        <v>2885</v>
      </c>
      <c r="C93" s="84" t="s">
        <v>2137</v>
      </c>
      <c r="D93" s="84" t="s">
        <v>1944</v>
      </c>
      <c r="E93" s="84" t="s">
        <v>138</v>
      </c>
      <c r="F93" s="65"/>
      <c r="G93" s="66">
        <v>2021</v>
      </c>
      <c r="H93" s="106" t="s">
        <v>2418</v>
      </c>
      <c r="I93" s="106" t="str">
        <f t="shared" si="6"/>
        <v>IL</v>
      </c>
      <c r="J93" s="106" t="str">
        <f t="shared" si="7"/>
        <v>TX</v>
      </c>
      <c r="K93" s="164" t="str">
        <f t="shared" si="8"/>
        <v>Midwest, South Central</v>
      </c>
      <c r="L93" s="106" t="str">
        <f>INDEX('State '!$A$1:$C$62,MATCH($I93,'State '!$B:$B,0),3)</f>
        <v>Midwest</v>
      </c>
      <c r="M93" s="106" t="str">
        <f>INDEX('State '!$A$1:$C$62,MATCH($J93,'State '!$B:$B,0),3)</f>
        <v>South Central</v>
      </c>
      <c r="N93" s="106"/>
      <c r="O93" s="176">
        <v>145</v>
      </c>
      <c r="P93" s="68"/>
      <c r="Q93" s="178">
        <v>300</v>
      </c>
      <c r="R93" s="107"/>
      <c r="S93" s="106" t="s">
        <v>135</v>
      </c>
      <c r="T93" s="106" t="s">
        <v>390</v>
      </c>
      <c r="U93" s="106" t="s">
        <v>2883</v>
      </c>
      <c r="V93" s="106" t="s">
        <v>2250</v>
      </c>
      <c r="W93" s="84" t="s">
        <v>2884</v>
      </c>
      <c r="X93" s="84" t="s">
        <v>2953</v>
      </c>
      <c r="Y93" s="108"/>
      <c r="Z93" s="109"/>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96"/>
      <c r="EB93" s="96"/>
      <c r="EC93" s="96"/>
      <c r="ED93" s="96"/>
      <c r="EE93" s="96"/>
      <c r="EF93" s="96"/>
      <c r="EG93" s="96"/>
      <c r="EH93" s="96"/>
      <c r="EI93" s="96"/>
      <c r="EJ93" s="96"/>
      <c r="EK93" s="96"/>
      <c r="EL93" s="96"/>
      <c r="EM93" s="96"/>
      <c r="EN93" s="96"/>
      <c r="EO93" s="96"/>
      <c r="EP93" s="96"/>
      <c r="EQ93" s="96"/>
      <c r="ER93" s="96"/>
      <c r="ES93" s="96"/>
      <c r="ET93" s="96"/>
      <c r="EU93" s="96"/>
      <c r="EV93" s="96"/>
      <c r="EW93" s="96"/>
      <c r="EX93" s="96"/>
      <c r="EY93" s="96"/>
      <c r="EZ93" s="96"/>
      <c r="FA93" s="96"/>
      <c r="FB93" s="96"/>
      <c r="FC93" s="96"/>
      <c r="FD93" s="96"/>
      <c r="FE93" s="96"/>
      <c r="FF93" s="96"/>
      <c r="FG93" s="96"/>
      <c r="FH93" s="96"/>
      <c r="FI93" s="96"/>
      <c r="FJ93" s="96"/>
      <c r="FK93" s="96"/>
      <c r="FL93" s="96"/>
      <c r="FM93" s="96"/>
      <c r="FN93" s="96"/>
      <c r="FO93" s="96"/>
      <c r="FP93" s="96"/>
      <c r="FQ93" s="96"/>
      <c r="FR93" s="96"/>
      <c r="FS93" s="96"/>
      <c r="FT93" s="96"/>
      <c r="FU93" s="96"/>
      <c r="FV93" s="96"/>
      <c r="FW93" s="96"/>
      <c r="FX93" s="96"/>
      <c r="FY93" s="96"/>
      <c r="FZ93" s="96"/>
      <c r="GA93" s="96"/>
      <c r="GB93" s="96"/>
      <c r="GC93" s="96"/>
      <c r="GD93" s="96"/>
      <c r="GE93" s="96"/>
      <c r="GF93" s="96"/>
      <c r="GG93" s="96"/>
      <c r="GH93" s="96"/>
      <c r="GI93" s="96"/>
      <c r="GJ93" s="96"/>
      <c r="GK93" s="96"/>
      <c r="GL93" s="96"/>
      <c r="GM93" s="96"/>
      <c r="GN93" s="96"/>
      <c r="GO93" s="96"/>
      <c r="GP93" s="96"/>
      <c r="GQ93" s="96"/>
      <c r="GR93" s="96"/>
      <c r="GS93" s="96"/>
      <c r="GT93" s="96"/>
      <c r="GU93" s="96"/>
      <c r="GV93" s="96"/>
      <c r="GW93" s="96"/>
      <c r="GX93" s="96"/>
      <c r="GY93" s="96"/>
      <c r="GZ93" s="96"/>
      <c r="HA93" s="96"/>
      <c r="HB93" s="96"/>
      <c r="HC93" s="96"/>
      <c r="HD93" s="96"/>
      <c r="HE93" s="96"/>
      <c r="HF93" s="96"/>
      <c r="HG93" s="96"/>
      <c r="HH93" s="96"/>
      <c r="HI93" s="96"/>
      <c r="HJ93" s="96"/>
      <c r="HK93" s="96"/>
      <c r="HL93" s="96"/>
      <c r="HM93" s="96"/>
      <c r="HN93" s="96"/>
      <c r="HO93" s="96"/>
      <c r="HP93" s="96"/>
      <c r="HQ93" s="96"/>
      <c r="HR93" s="96"/>
      <c r="HS93" s="96"/>
      <c r="HT93" s="96"/>
      <c r="HU93" s="96"/>
      <c r="HV93" s="96"/>
      <c r="HW93" s="96"/>
      <c r="HX93" s="96"/>
      <c r="HY93" s="96"/>
      <c r="HZ93" s="96"/>
      <c r="IA93" s="96"/>
      <c r="IB93" s="96"/>
      <c r="IC93" s="96"/>
      <c r="ID93" s="96"/>
      <c r="IE93" s="96"/>
      <c r="IF93" s="96"/>
      <c r="IG93" s="96"/>
      <c r="IH93" s="96"/>
      <c r="II93" s="96"/>
      <c r="IJ93" s="96"/>
      <c r="IK93" s="96"/>
      <c r="IL93" s="96"/>
      <c r="IM93" s="96"/>
      <c r="IN93" s="96"/>
      <c r="IO93" s="96"/>
      <c r="IP93" s="96"/>
      <c r="IQ93" s="96"/>
      <c r="IR93" s="96"/>
      <c r="IS93" s="96"/>
      <c r="IT93" s="96"/>
      <c r="IU93" s="96"/>
      <c r="IV93" s="96"/>
      <c r="IW93" s="96"/>
      <c r="IX93" s="96"/>
      <c r="IY93" s="96"/>
      <c r="IZ93" s="96"/>
      <c r="JA93" s="96"/>
    </row>
    <row r="94" spans="1:261" ht="38.25" x14ac:dyDescent="0.2">
      <c r="A94" s="105">
        <v>43655</v>
      </c>
      <c r="B94" s="84" t="s">
        <v>2929</v>
      </c>
      <c r="C94" s="84" t="s">
        <v>2137</v>
      </c>
      <c r="D94" s="84" t="s">
        <v>1944</v>
      </c>
      <c r="E94" s="84" t="s">
        <v>140</v>
      </c>
      <c r="F94" s="65"/>
      <c r="G94" s="66">
        <v>2021</v>
      </c>
      <c r="H94" s="106" t="s">
        <v>2930</v>
      </c>
      <c r="I94" s="106" t="str">
        <f t="shared" si="6"/>
        <v>IA</v>
      </c>
      <c r="J94" s="106" t="str">
        <f t="shared" si="7"/>
        <v>TX</v>
      </c>
      <c r="K94" s="164" t="str">
        <f t="shared" si="8"/>
        <v>Midwest, South Central</v>
      </c>
      <c r="L94" s="106" t="str">
        <f>INDEX('State '!$A$1:$C$62,MATCH($I94,'State '!$B:$B,0),3)</f>
        <v>Midwest</v>
      </c>
      <c r="M94" s="106" t="str">
        <f>INDEX('State '!$A$1:$C$62,MATCH($J94,'State '!$B:$B,0),3)</f>
        <v>South Central</v>
      </c>
      <c r="N94" s="106"/>
      <c r="O94" s="176">
        <v>145</v>
      </c>
      <c r="P94" s="68"/>
      <c r="Q94" s="178">
        <v>260</v>
      </c>
      <c r="R94" s="107"/>
      <c r="S94" s="106" t="s">
        <v>135</v>
      </c>
      <c r="T94" s="106" t="s">
        <v>390</v>
      </c>
      <c r="U94" s="106"/>
      <c r="V94" s="106" t="s">
        <v>2250</v>
      </c>
      <c r="W94" s="84" t="s">
        <v>2884</v>
      </c>
      <c r="X94" s="84" t="s">
        <v>2953</v>
      </c>
      <c r="Y94" s="108"/>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row>
    <row r="95" spans="1:261" x14ac:dyDescent="0.2">
      <c r="A95" s="105">
        <v>43691</v>
      </c>
      <c r="B95" s="84" t="s">
        <v>2415</v>
      </c>
      <c r="C95" s="84" t="s">
        <v>2137</v>
      </c>
      <c r="D95" s="84" t="s">
        <v>1944</v>
      </c>
      <c r="E95" s="84" t="s">
        <v>2293</v>
      </c>
      <c r="F95" s="65"/>
      <c r="G95" s="66" t="s">
        <v>391</v>
      </c>
      <c r="H95" s="106" t="s">
        <v>2416</v>
      </c>
      <c r="I95" s="106" t="str">
        <f t="shared" si="6"/>
        <v>IL</v>
      </c>
      <c r="J95" s="106" t="str">
        <f t="shared" si="7"/>
        <v>TX</v>
      </c>
      <c r="K95" s="164" t="str">
        <f t="shared" si="8"/>
        <v>Midwest, South Central</v>
      </c>
      <c r="L95" s="106" t="str">
        <f>INDEX('State '!$A$1:$C$62,MATCH($I95,'State '!$B:$B,0),3)</f>
        <v>Midwest</v>
      </c>
      <c r="M95" s="106" t="str">
        <f>INDEX('State '!$A$1:$C$62,MATCH($J95,'State '!$B:$B,0),3)</f>
        <v>South Central</v>
      </c>
      <c r="N95" s="106"/>
      <c r="O95" s="176"/>
      <c r="P95" s="68"/>
      <c r="Q95" s="178">
        <v>465</v>
      </c>
      <c r="R95" s="107"/>
      <c r="S95" s="106" t="s">
        <v>135</v>
      </c>
      <c r="T95" s="106" t="s">
        <v>390</v>
      </c>
      <c r="U95" s="106"/>
      <c r="V95" s="106" t="s">
        <v>2250</v>
      </c>
      <c r="W95" s="84"/>
      <c r="X95" s="84"/>
      <c r="Y95" s="108"/>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c r="JA95" s="20"/>
    </row>
    <row r="96" spans="1:261" ht="25.5" x14ac:dyDescent="0.2">
      <c r="A96" s="105">
        <v>43756</v>
      </c>
      <c r="B96" s="84" t="s">
        <v>3004</v>
      </c>
      <c r="C96" s="84" t="s">
        <v>3005</v>
      </c>
      <c r="D96" s="84" t="s">
        <v>137</v>
      </c>
      <c r="E96" s="84" t="s">
        <v>140</v>
      </c>
      <c r="F96" s="65"/>
      <c r="G96" s="66">
        <v>2021</v>
      </c>
      <c r="H96" s="106" t="s">
        <v>11</v>
      </c>
      <c r="I96" s="106" t="str">
        <f t="shared" si="6"/>
        <v>ND</v>
      </c>
      <c r="J96" s="106" t="str">
        <f t="shared" si="7"/>
        <v>ND</v>
      </c>
      <c r="K96" s="164" t="str">
        <f t="shared" si="8"/>
        <v>Mountain</v>
      </c>
      <c r="L96" s="106" t="str">
        <f>INDEX('State '!$A$1:$C$62,MATCH($I96,'State '!$B:$B,0),3)</f>
        <v>Mountain</v>
      </c>
      <c r="M96" s="106" t="str">
        <f>INDEX('State '!$A$1:$C$62,MATCH($J96,'State '!$B:$B,0),3)</f>
        <v>Mountain</v>
      </c>
      <c r="N96" s="106"/>
      <c r="O96" s="176">
        <v>220</v>
      </c>
      <c r="P96" s="68"/>
      <c r="Q96" s="178">
        <v>200</v>
      </c>
      <c r="R96" s="107">
        <v>20</v>
      </c>
      <c r="S96" s="106" t="s">
        <v>135</v>
      </c>
      <c r="T96" s="106" t="s">
        <v>390</v>
      </c>
      <c r="U96" s="106"/>
      <c r="V96" s="106" t="s">
        <v>2247</v>
      </c>
      <c r="W96" s="84" t="s">
        <v>3006</v>
      </c>
      <c r="X96" s="84" t="s">
        <v>2956</v>
      </c>
      <c r="Y96" s="211" t="s">
        <v>3007</v>
      </c>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row>
    <row r="97" spans="1:261" s="20" customFormat="1" ht="38.25" x14ac:dyDescent="0.2">
      <c r="A97" s="105">
        <v>43640</v>
      </c>
      <c r="B97" s="84" t="s">
        <v>2402</v>
      </c>
      <c r="C97" s="84" t="s">
        <v>338</v>
      </c>
      <c r="D97" s="84" t="s">
        <v>137</v>
      </c>
      <c r="E97" s="84" t="s">
        <v>144</v>
      </c>
      <c r="F97" s="65">
        <v>43616</v>
      </c>
      <c r="G97" s="107">
        <v>2019</v>
      </c>
      <c r="H97" s="106" t="s">
        <v>2</v>
      </c>
      <c r="I97" s="106" t="str">
        <f t="shared" si="6"/>
        <v>OR</v>
      </c>
      <c r="J97" s="106" t="str">
        <f t="shared" si="7"/>
        <v>OR</v>
      </c>
      <c r="K97" s="164" t="str">
        <f t="shared" si="8"/>
        <v>Pacific</v>
      </c>
      <c r="L97" s="106" t="str">
        <f>INDEX('State '!$A$1:$C$62,MATCH($I97,'State '!$B:$B,0),3)</f>
        <v>Pacific</v>
      </c>
      <c r="M97" s="106" t="str">
        <f>INDEX('State '!$A$1:$C$62,MATCH($J97,'State '!$B:$B,0),3)</f>
        <v>Pacific</v>
      </c>
      <c r="N97" s="106"/>
      <c r="O97" s="176">
        <v>128</v>
      </c>
      <c r="P97" s="68">
        <v>13</v>
      </c>
      <c r="Q97" s="178">
        <v>120</v>
      </c>
      <c r="R97" s="107">
        <v>24</v>
      </c>
      <c r="S97" s="106" t="s">
        <v>139</v>
      </c>
      <c r="T97" s="106"/>
      <c r="U97" s="106"/>
      <c r="V97" s="106" t="s">
        <v>2250</v>
      </c>
      <c r="W97" s="84" t="s">
        <v>2974</v>
      </c>
      <c r="X97" s="84" t="s">
        <v>2954</v>
      </c>
      <c r="Y97" s="108"/>
      <c r="Z97" s="109"/>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c r="EI97" s="96"/>
      <c r="EJ97" s="96"/>
      <c r="EK97" s="96"/>
      <c r="EL97" s="96"/>
      <c r="EM97" s="96"/>
      <c r="EN97" s="96"/>
      <c r="EO97" s="96"/>
      <c r="EP97" s="96"/>
      <c r="EQ97" s="96"/>
      <c r="ER97" s="96"/>
      <c r="ES97" s="96"/>
      <c r="ET97" s="96"/>
      <c r="EU97" s="96"/>
      <c r="EV97" s="96"/>
      <c r="EW97" s="96"/>
      <c r="EX97" s="96"/>
      <c r="EY97" s="96"/>
      <c r="EZ97" s="96"/>
      <c r="FA97" s="96"/>
      <c r="FB97" s="96"/>
      <c r="FC97" s="96"/>
      <c r="FD97" s="96"/>
      <c r="FE97" s="96"/>
      <c r="FF97" s="96"/>
      <c r="FG97" s="96"/>
      <c r="FH97" s="96"/>
      <c r="FI97" s="96"/>
      <c r="FJ97" s="96"/>
      <c r="FK97" s="96"/>
      <c r="FL97" s="96"/>
      <c r="FM97" s="96"/>
      <c r="FN97" s="96"/>
      <c r="FO97" s="96"/>
      <c r="FP97" s="96"/>
      <c r="FQ97" s="96"/>
      <c r="FR97" s="96"/>
      <c r="FS97" s="96"/>
      <c r="FT97" s="96"/>
      <c r="FU97" s="96"/>
      <c r="FV97" s="96"/>
      <c r="FW97" s="96"/>
      <c r="FX97" s="96"/>
      <c r="FY97" s="96"/>
      <c r="FZ97" s="96"/>
      <c r="GA97" s="96"/>
      <c r="GB97" s="96"/>
      <c r="GC97" s="96"/>
      <c r="GD97" s="96"/>
      <c r="GE97" s="96"/>
      <c r="GF97" s="96"/>
      <c r="GG97" s="96"/>
      <c r="GH97" s="96"/>
      <c r="GI97" s="96"/>
      <c r="GJ97" s="96"/>
      <c r="GK97" s="96"/>
      <c r="GL97" s="96"/>
      <c r="GM97" s="96"/>
      <c r="GN97" s="96"/>
      <c r="GO97" s="96"/>
      <c r="GP97" s="96"/>
      <c r="GQ97" s="96"/>
      <c r="GR97" s="96"/>
      <c r="GS97" s="96"/>
      <c r="GT97" s="96"/>
      <c r="GU97" s="96"/>
      <c r="GV97" s="96"/>
      <c r="GW97" s="96"/>
      <c r="GX97" s="96"/>
      <c r="GY97" s="96"/>
      <c r="GZ97" s="96"/>
      <c r="HA97" s="96"/>
      <c r="HB97" s="96"/>
      <c r="HC97" s="96"/>
      <c r="HD97" s="96"/>
      <c r="HE97" s="96"/>
      <c r="HF97" s="96"/>
      <c r="HG97" s="96"/>
      <c r="HH97" s="96"/>
      <c r="HI97" s="96"/>
      <c r="HJ97" s="96"/>
      <c r="HK97" s="96"/>
      <c r="HL97" s="96"/>
      <c r="HM97" s="96"/>
      <c r="HN97" s="96"/>
      <c r="HO97" s="96"/>
      <c r="HP97" s="96"/>
      <c r="HQ97" s="96"/>
      <c r="HR97" s="96"/>
      <c r="HS97" s="96"/>
      <c r="HT97" s="96"/>
      <c r="HU97" s="96"/>
      <c r="HV97" s="96"/>
      <c r="HW97" s="96"/>
      <c r="HX97" s="96"/>
      <c r="HY97" s="96"/>
      <c r="HZ97" s="96"/>
      <c r="IA97" s="96"/>
      <c r="IB97" s="96"/>
      <c r="IC97" s="96"/>
      <c r="ID97" s="96"/>
      <c r="IE97" s="96"/>
      <c r="IF97" s="96"/>
      <c r="IG97" s="96"/>
      <c r="IH97" s="96"/>
      <c r="II97" s="96"/>
      <c r="IJ97" s="96"/>
      <c r="IK97" s="96"/>
      <c r="IL97" s="96"/>
      <c r="IM97" s="96"/>
      <c r="IN97" s="96"/>
      <c r="IO97" s="96"/>
      <c r="IP97" s="96"/>
      <c r="IQ97" s="96"/>
      <c r="IR97" s="96"/>
      <c r="IS97" s="96"/>
      <c r="IT97" s="96"/>
      <c r="IU97" s="96"/>
      <c r="IV97" s="96"/>
      <c r="IW97" s="96"/>
      <c r="IX97" s="96"/>
      <c r="IY97" s="96"/>
      <c r="IZ97" s="96"/>
      <c r="JA97" s="96"/>
    </row>
    <row r="98" spans="1:261" x14ac:dyDescent="0.2">
      <c r="A98" s="105">
        <v>43756</v>
      </c>
      <c r="B98" s="87" t="s">
        <v>2425</v>
      </c>
      <c r="C98" s="85" t="s">
        <v>258</v>
      </c>
      <c r="D98" s="87" t="s">
        <v>141</v>
      </c>
      <c r="E98" s="115" t="s">
        <v>2736</v>
      </c>
      <c r="F98" s="65">
        <v>43756</v>
      </c>
      <c r="G98" s="107">
        <v>2019</v>
      </c>
      <c r="H98" s="106" t="s">
        <v>50</v>
      </c>
      <c r="I98" s="106" t="str">
        <f t="shared" si="6"/>
        <v>WA</v>
      </c>
      <c r="J98" s="106" t="str">
        <f t="shared" si="7"/>
        <v>WA</v>
      </c>
      <c r="K98" s="164" t="str">
        <f t="shared" si="8"/>
        <v>Pacific</v>
      </c>
      <c r="L98" s="106" t="str">
        <f>INDEX('State '!$A$1:$C$62,MATCH($I98,'State '!$B:$B,0),3)</f>
        <v>Pacific</v>
      </c>
      <c r="M98" s="106" t="str">
        <f>INDEX('State '!$A$1:$C$62,MATCH($J98,'State '!$B:$B,0),3)</f>
        <v>Pacific</v>
      </c>
      <c r="N98" s="106"/>
      <c r="O98" s="176">
        <v>47</v>
      </c>
      <c r="P98" s="68">
        <v>7</v>
      </c>
      <c r="Q98" s="127">
        <v>159.29900000000001</v>
      </c>
      <c r="R98" s="111">
        <v>8</v>
      </c>
      <c r="S98" s="117" t="s">
        <v>139</v>
      </c>
      <c r="T98" s="118" t="s">
        <v>390</v>
      </c>
      <c r="U98" s="106" t="s">
        <v>2526</v>
      </c>
      <c r="V98" s="106" t="s">
        <v>2247</v>
      </c>
      <c r="W98" s="84" t="s">
        <v>2525</v>
      </c>
      <c r="X98" s="84" t="s">
        <v>2956</v>
      </c>
      <c r="Y98" s="168" t="s">
        <v>2593</v>
      </c>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row>
    <row r="99" spans="1:261" x14ac:dyDescent="0.2">
      <c r="A99" s="105">
        <v>42619</v>
      </c>
      <c r="B99" s="85" t="s">
        <v>2299</v>
      </c>
      <c r="C99" s="85" t="s">
        <v>2064</v>
      </c>
      <c r="D99" s="85" t="s">
        <v>137</v>
      </c>
      <c r="E99" s="115" t="s">
        <v>140</v>
      </c>
      <c r="F99" s="67"/>
      <c r="G99" s="131">
        <v>2025</v>
      </c>
      <c r="H99" s="106" t="s">
        <v>552</v>
      </c>
      <c r="I99" s="106" t="str">
        <f t="shared" ref="I99:I130" si="9">LEFT($H99,2)</f>
        <v>AK</v>
      </c>
      <c r="J99" s="106" t="str">
        <f t="shared" ref="J99:J135" si="10">RIGHT($H99,2)</f>
        <v>AK</v>
      </c>
      <c r="K99" s="164" t="str">
        <f t="shared" ref="K99:K130" si="11">IF($L99=$M99,L99,CONCATENATE($L99,", ",IF(ISBLANK(N99),"",CONCATENATE(N99,", ")),$M99))</f>
        <v>Pacific</v>
      </c>
      <c r="L99" s="106" t="str">
        <f>INDEX('State '!$A$1:$C$62,MATCH($I99,'State '!$B:$B,0),3)</f>
        <v>Pacific</v>
      </c>
      <c r="M99" s="106" t="str">
        <f>INDEX('State '!$A$1:$C$62,MATCH($J99,'State '!$B:$B,0),3)</f>
        <v>Pacific</v>
      </c>
      <c r="N99" s="106"/>
      <c r="O99" s="176">
        <v>9970</v>
      </c>
      <c r="P99" s="116">
        <v>727</v>
      </c>
      <c r="Q99" s="127">
        <v>500</v>
      </c>
      <c r="R99" s="68">
        <v>36</v>
      </c>
      <c r="S99" s="117" t="s">
        <v>139</v>
      </c>
      <c r="T99" s="118" t="s">
        <v>188</v>
      </c>
      <c r="U99" s="119" t="s">
        <v>391</v>
      </c>
      <c r="V99" s="106" t="s">
        <v>2247</v>
      </c>
      <c r="W99" s="84"/>
      <c r="X99" s="84"/>
      <c r="Y99" s="108"/>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c r="IW99" s="20"/>
      <c r="IX99" s="20"/>
      <c r="IY99" s="20"/>
      <c r="IZ99" s="20"/>
      <c r="JA99" s="20"/>
    </row>
    <row r="100" spans="1:261" ht="51" x14ac:dyDescent="0.2">
      <c r="A100" s="125">
        <v>43517</v>
      </c>
      <c r="B100" s="86" t="s">
        <v>2731</v>
      </c>
      <c r="C100" s="86" t="s">
        <v>2660</v>
      </c>
      <c r="D100" s="86" t="s">
        <v>141</v>
      </c>
      <c r="E100" s="86" t="s">
        <v>144</v>
      </c>
      <c r="F100" s="120">
        <v>43480</v>
      </c>
      <c r="G100" s="124">
        <v>2019</v>
      </c>
      <c r="H100" s="122" t="s">
        <v>6</v>
      </c>
      <c r="I100" s="106" t="str">
        <f t="shared" si="9"/>
        <v>TX</v>
      </c>
      <c r="J100" s="106" t="str">
        <f t="shared" si="10"/>
        <v>TX</v>
      </c>
      <c r="K100" s="164" t="str">
        <f t="shared" si="11"/>
        <v>South Central</v>
      </c>
      <c r="L100" s="106" t="str">
        <f>INDEX('State '!$A$1:$C$62,MATCH($I100,'State '!$B:$B,0),3)</f>
        <v>South Central</v>
      </c>
      <c r="M100" s="106" t="str">
        <f>INDEX('State '!$A$1:$C$62,MATCH($J100,'State '!$B:$B,0),3)</f>
        <v>South Central</v>
      </c>
      <c r="N100" s="106"/>
      <c r="O100" s="177"/>
      <c r="P100" s="123"/>
      <c r="Q100" s="179">
        <v>150</v>
      </c>
      <c r="R100" s="124" t="s">
        <v>393</v>
      </c>
      <c r="S100" s="122" t="s">
        <v>139</v>
      </c>
      <c r="T100" s="122" t="s">
        <v>2694</v>
      </c>
      <c r="U100" s="122" t="s">
        <v>391</v>
      </c>
      <c r="V100" s="106" t="s">
        <v>2247</v>
      </c>
      <c r="W100" s="184" t="s">
        <v>2815</v>
      </c>
      <c r="X100" s="184"/>
      <c r="Y100" s="184" t="s">
        <v>2661</v>
      </c>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c r="IW100" s="20"/>
      <c r="IX100" s="20"/>
      <c r="IY100" s="20"/>
      <c r="IZ100" s="20"/>
      <c r="JA100" s="20"/>
    </row>
    <row r="101" spans="1:261" s="20" customFormat="1" x14ac:dyDescent="0.2">
      <c r="A101" s="105">
        <v>43199</v>
      </c>
      <c r="B101" s="85" t="s">
        <v>2040</v>
      </c>
      <c r="C101" s="85" t="s">
        <v>207</v>
      </c>
      <c r="D101" s="85" t="s">
        <v>137</v>
      </c>
      <c r="E101" s="84" t="s">
        <v>2452</v>
      </c>
      <c r="F101" s="67"/>
      <c r="G101" s="131" t="s">
        <v>391</v>
      </c>
      <c r="H101" s="106" t="s">
        <v>2041</v>
      </c>
      <c r="I101" s="106" t="str">
        <f t="shared" si="9"/>
        <v>PA</v>
      </c>
      <c r="J101" s="106" t="str">
        <f t="shared" si="10"/>
        <v>MA</v>
      </c>
      <c r="K101" s="164" t="str">
        <f t="shared" si="11"/>
        <v>Northeast</v>
      </c>
      <c r="L101" s="106" t="str">
        <f>INDEX('State '!$A$1:$C$62,MATCH($I101,'State '!$B:$B,0),3)</f>
        <v>Northeast</v>
      </c>
      <c r="M101" s="106" t="str">
        <f>INDEX('State '!$A$1:$C$62,MATCH($J101,'State '!$B:$B,0),3)</f>
        <v>Northeast</v>
      </c>
      <c r="N101" s="106"/>
      <c r="O101" s="176">
        <v>3300</v>
      </c>
      <c r="P101" s="116">
        <f>161+179</f>
        <v>340</v>
      </c>
      <c r="Q101" s="127">
        <v>1300</v>
      </c>
      <c r="R101" s="68">
        <v>36</v>
      </c>
      <c r="S101" s="117" t="s">
        <v>135</v>
      </c>
      <c r="T101" s="118" t="s">
        <v>390</v>
      </c>
      <c r="U101" s="119" t="s">
        <v>2266</v>
      </c>
      <c r="V101" s="106" t="s">
        <v>2250</v>
      </c>
      <c r="W101" s="84"/>
      <c r="X101" s="84"/>
      <c r="Y101" s="108"/>
    </row>
    <row r="102" spans="1:261" s="20" customFormat="1" x14ac:dyDescent="0.2">
      <c r="A102" s="105">
        <v>43691</v>
      </c>
      <c r="B102" s="86" t="s">
        <v>2343</v>
      </c>
      <c r="C102" s="86" t="s">
        <v>1941</v>
      </c>
      <c r="D102" s="86" t="s">
        <v>137</v>
      </c>
      <c r="E102" s="86" t="s">
        <v>398</v>
      </c>
      <c r="F102" s="120"/>
      <c r="G102" s="124">
        <v>2020</v>
      </c>
      <c r="H102" s="122" t="s">
        <v>412</v>
      </c>
      <c r="I102" s="122" t="str">
        <f t="shared" si="9"/>
        <v>PA</v>
      </c>
      <c r="J102" s="122" t="str">
        <f t="shared" si="10"/>
        <v>NY</v>
      </c>
      <c r="K102" s="164" t="str">
        <f t="shared" si="11"/>
        <v>Northeast</v>
      </c>
      <c r="L102" s="106" t="str">
        <f>INDEX('State '!$A$1:$C$62,MATCH($I102,'State '!$B:$B,0),3)</f>
        <v>Northeast</v>
      </c>
      <c r="M102" s="106" t="str">
        <f>INDEX('State '!$A$1:$C$62,MATCH($J102,'State '!$B:$B,0),3)</f>
        <v>Northeast</v>
      </c>
      <c r="N102" s="106"/>
      <c r="O102" s="177">
        <v>926.5</v>
      </c>
      <c r="P102" s="123">
        <v>37.1</v>
      </c>
      <c r="Q102" s="179">
        <v>400</v>
      </c>
      <c r="R102" s="124">
        <v>42</v>
      </c>
      <c r="S102" s="122" t="s">
        <v>135</v>
      </c>
      <c r="T102" s="122" t="s">
        <v>390</v>
      </c>
      <c r="U102" s="122" t="s">
        <v>2344</v>
      </c>
      <c r="V102" s="106" t="s">
        <v>2250</v>
      </c>
      <c r="W102" s="84"/>
      <c r="X102" s="84"/>
      <c r="Y102" s="108"/>
    </row>
    <row r="103" spans="1:261" s="20" customFormat="1" x14ac:dyDescent="0.2">
      <c r="A103" s="105">
        <v>43229</v>
      </c>
      <c r="B103" s="85" t="s">
        <v>2448</v>
      </c>
      <c r="C103" s="85" t="s">
        <v>232</v>
      </c>
      <c r="D103" s="85" t="s">
        <v>141</v>
      </c>
      <c r="E103" s="115" t="s">
        <v>2271</v>
      </c>
      <c r="F103" s="67"/>
      <c r="G103" s="131" t="s">
        <v>391</v>
      </c>
      <c r="H103" s="106" t="s">
        <v>2222</v>
      </c>
      <c r="I103" s="106" t="str">
        <f t="shared" si="9"/>
        <v>NY</v>
      </c>
      <c r="J103" s="106" t="str">
        <f t="shared" si="10"/>
        <v>ON</v>
      </c>
      <c r="K103" s="164" t="str">
        <f t="shared" si="11"/>
        <v>Northeast, Canada</v>
      </c>
      <c r="L103" s="106" t="str">
        <f>INDEX('State '!$A$1:$C$62,MATCH($I103,'State '!$B:$B,0),3)</f>
        <v>Northeast</v>
      </c>
      <c r="M103" s="106" t="str">
        <f>INDEX('State '!$A$1:$C$62,MATCH($J103,'State '!$B:$B,0),3)</f>
        <v>Canada</v>
      </c>
      <c r="N103" s="106"/>
      <c r="O103" s="176"/>
      <c r="P103" s="116">
        <v>2.1</v>
      </c>
      <c r="Q103" s="127">
        <v>350</v>
      </c>
      <c r="R103" s="68">
        <v>24</v>
      </c>
      <c r="S103" s="117" t="s">
        <v>135</v>
      </c>
      <c r="T103" s="118" t="s">
        <v>390</v>
      </c>
      <c r="U103" s="119" t="s">
        <v>2107</v>
      </c>
      <c r="V103" s="106" t="s">
        <v>2250</v>
      </c>
      <c r="W103" s="84" t="s">
        <v>2566</v>
      </c>
      <c r="X103" s="84"/>
      <c r="Y103" s="168" t="s">
        <v>2594</v>
      </c>
    </row>
    <row r="104" spans="1:261" x14ac:dyDescent="0.2">
      <c r="A104" s="105">
        <v>43229</v>
      </c>
      <c r="B104" s="85" t="s">
        <v>2447</v>
      </c>
      <c r="C104" s="85" t="s">
        <v>202</v>
      </c>
      <c r="D104" s="85" t="s">
        <v>141</v>
      </c>
      <c r="E104" s="115" t="s">
        <v>2271</v>
      </c>
      <c r="F104" s="67"/>
      <c r="G104" s="131" t="s">
        <v>391</v>
      </c>
      <c r="H104" s="106" t="s">
        <v>397</v>
      </c>
      <c r="I104" s="106" t="str">
        <f t="shared" si="9"/>
        <v>PA</v>
      </c>
      <c r="J104" s="106" t="str">
        <f t="shared" si="10"/>
        <v>NY</v>
      </c>
      <c r="K104" s="164" t="str">
        <f t="shared" si="11"/>
        <v>Northeast</v>
      </c>
      <c r="L104" s="106" t="str">
        <f>INDEX('State '!$A$1:$C$62,MATCH($I104,'State '!$B:$B,0),3)</f>
        <v>Northeast</v>
      </c>
      <c r="M104" s="106" t="str">
        <f>INDEX('State '!$A$1:$C$62,MATCH($J104,'State '!$B:$B,0),3)</f>
        <v>Northeast</v>
      </c>
      <c r="N104" s="106"/>
      <c r="O104" s="176">
        <v>455</v>
      </c>
      <c r="P104" s="116">
        <v>101</v>
      </c>
      <c r="Q104" s="127">
        <v>497</v>
      </c>
      <c r="R104" s="68">
        <v>24</v>
      </c>
      <c r="S104" s="117" t="s">
        <v>135</v>
      </c>
      <c r="T104" s="118" t="s">
        <v>390</v>
      </c>
      <c r="U104" s="119" t="s">
        <v>2107</v>
      </c>
      <c r="V104" s="106" t="s">
        <v>2250</v>
      </c>
      <c r="W104" s="84" t="s">
        <v>2566</v>
      </c>
      <c r="X104" s="84"/>
      <c r="Y104" s="168" t="s">
        <v>2594</v>
      </c>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c r="IW104" s="20"/>
      <c r="IX104" s="20"/>
      <c r="IY104" s="20"/>
      <c r="IZ104" s="20"/>
      <c r="JA104" s="20"/>
    </row>
    <row r="105" spans="1:261" x14ac:dyDescent="0.2">
      <c r="A105" s="105">
        <v>43691</v>
      </c>
      <c r="B105" s="85" t="s">
        <v>2886</v>
      </c>
      <c r="C105" s="85" t="s">
        <v>1784</v>
      </c>
      <c r="D105" s="85" t="s">
        <v>141</v>
      </c>
      <c r="E105" s="115" t="s">
        <v>432</v>
      </c>
      <c r="F105" s="67"/>
      <c r="G105" s="131">
        <v>2019</v>
      </c>
      <c r="H105" s="106" t="s">
        <v>6</v>
      </c>
      <c r="I105" s="106" t="str">
        <f t="shared" si="9"/>
        <v>TX</v>
      </c>
      <c r="J105" s="106" t="str">
        <f t="shared" si="10"/>
        <v>TX</v>
      </c>
      <c r="K105" s="164" t="str">
        <f t="shared" si="11"/>
        <v>South Central</v>
      </c>
      <c r="L105" s="106" t="str">
        <f>INDEX('State '!$A$1:$C$62,MATCH($I105,'State '!$B:$B,0),3)</f>
        <v>South Central</v>
      </c>
      <c r="M105" s="106" t="str">
        <f>INDEX('State '!$A$1:$C$62,MATCH($J105,'State '!$B:$B,0),3)</f>
        <v>South Central</v>
      </c>
      <c r="N105" s="106"/>
      <c r="O105" s="176">
        <v>33</v>
      </c>
      <c r="P105" s="116">
        <v>14.4</v>
      </c>
      <c r="Q105" s="127">
        <v>320</v>
      </c>
      <c r="R105" s="68">
        <v>24</v>
      </c>
      <c r="S105" s="117" t="s">
        <v>135</v>
      </c>
      <c r="T105" s="118" t="s">
        <v>390</v>
      </c>
      <c r="U105" s="119" t="s">
        <v>2887</v>
      </c>
      <c r="V105" s="106" t="s">
        <v>2247</v>
      </c>
      <c r="W105" s="84" t="s">
        <v>2888</v>
      </c>
      <c r="X105" s="84"/>
      <c r="Y105" s="168"/>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c r="IW105" s="20"/>
      <c r="IX105" s="20"/>
      <c r="IY105" s="20"/>
      <c r="IZ105" s="20"/>
      <c r="JA105" s="20"/>
    </row>
    <row r="106" spans="1:261" s="20" customFormat="1" ht="25.5" x14ac:dyDescent="0.2">
      <c r="A106" s="105">
        <v>43756</v>
      </c>
      <c r="B106" s="84" t="s">
        <v>2777</v>
      </c>
      <c r="C106" s="84" t="s">
        <v>338</v>
      </c>
      <c r="D106" s="84" t="s">
        <v>137</v>
      </c>
      <c r="E106" s="84" t="s">
        <v>2736</v>
      </c>
      <c r="F106" s="65">
        <v>43756</v>
      </c>
      <c r="G106" s="107">
        <v>2019</v>
      </c>
      <c r="H106" s="106" t="s">
        <v>30</v>
      </c>
      <c r="I106" s="106" t="str">
        <f t="shared" si="9"/>
        <v>MN</v>
      </c>
      <c r="J106" s="106" t="str">
        <f t="shared" si="10"/>
        <v>MN</v>
      </c>
      <c r="K106" s="164" t="str">
        <f t="shared" si="11"/>
        <v>Midwest</v>
      </c>
      <c r="L106" s="106" t="str">
        <f>INDEX('State '!$A$1:$C$62,MATCH($I106,'State '!$B:$B,0),3)</f>
        <v>Midwest</v>
      </c>
      <c r="M106" s="106" t="str">
        <f>INDEX('State '!$A$1:$C$62,MATCH($J106,'State '!$B:$B,0),3)</f>
        <v>Midwest</v>
      </c>
      <c r="N106" s="106"/>
      <c r="O106" s="176">
        <v>158.07</v>
      </c>
      <c r="P106" s="68">
        <f>9.9+8.9</f>
        <v>18.8</v>
      </c>
      <c r="Q106" s="178">
        <v>101.411</v>
      </c>
      <c r="R106" s="107" t="s">
        <v>393</v>
      </c>
      <c r="S106" s="106" t="s">
        <v>135</v>
      </c>
      <c r="T106" s="106" t="s">
        <v>390</v>
      </c>
      <c r="U106" s="106" t="s">
        <v>2782</v>
      </c>
      <c r="V106" s="106" t="s">
        <v>2247</v>
      </c>
      <c r="X106" s="128"/>
      <c r="Y106" s="172" t="s">
        <v>2892</v>
      </c>
    </row>
    <row r="107" spans="1:261" s="20" customFormat="1" x14ac:dyDescent="0.2">
      <c r="A107" s="105">
        <v>43124</v>
      </c>
      <c r="B107" s="84" t="s">
        <v>1956</v>
      </c>
      <c r="C107" s="84" t="s">
        <v>354</v>
      </c>
      <c r="D107" s="84" t="s">
        <v>137</v>
      </c>
      <c r="E107" s="115" t="s">
        <v>3022</v>
      </c>
      <c r="F107" s="65"/>
      <c r="G107" s="107" t="s">
        <v>391</v>
      </c>
      <c r="H107" s="106" t="s">
        <v>13</v>
      </c>
      <c r="I107" s="106" t="str">
        <f t="shared" si="9"/>
        <v>CA</v>
      </c>
      <c r="J107" s="106" t="str">
        <f t="shared" si="10"/>
        <v>CA</v>
      </c>
      <c r="K107" s="164" t="str">
        <f t="shared" si="11"/>
        <v>Pacific</v>
      </c>
      <c r="L107" s="106" t="str">
        <f>INDEX('State '!$A$1:$C$62,MATCH($I107,'State '!$B:$B,0),3)</f>
        <v>Pacific</v>
      </c>
      <c r="M107" s="106" t="str">
        <f>INDEX('State '!$A$1:$C$62,MATCH($J107,'State '!$B:$B,0),3)</f>
        <v>Pacific</v>
      </c>
      <c r="N107" s="106"/>
      <c r="O107" s="176">
        <v>621</v>
      </c>
      <c r="P107" s="68">
        <v>63</v>
      </c>
      <c r="Q107" s="178">
        <v>300</v>
      </c>
      <c r="R107" s="107"/>
      <c r="S107" s="106" t="s">
        <v>139</v>
      </c>
      <c r="T107" s="106" t="s">
        <v>2455</v>
      </c>
      <c r="U107" s="106" t="s">
        <v>391</v>
      </c>
      <c r="V107" s="106" t="s">
        <v>2247</v>
      </c>
      <c r="W107" s="84"/>
      <c r="X107" s="84"/>
      <c r="Y107" s="108"/>
    </row>
    <row r="108" spans="1:261" s="20" customFormat="1" ht="25.5" x14ac:dyDescent="0.2">
      <c r="A108" s="125">
        <v>43584</v>
      </c>
      <c r="B108" s="86" t="s">
        <v>2700</v>
      </c>
      <c r="C108" s="86" t="s">
        <v>2697</v>
      </c>
      <c r="D108" s="86" t="s">
        <v>141</v>
      </c>
      <c r="E108" s="86" t="s">
        <v>144</v>
      </c>
      <c r="F108" s="120">
        <v>43497</v>
      </c>
      <c r="G108" s="124">
        <v>2019</v>
      </c>
      <c r="H108" s="122" t="s">
        <v>37</v>
      </c>
      <c r="I108" s="106" t="str">
        <f t="shared" si="9"/>
        <v>OK</v>
      </c>
      <c r="J108" s="106" t="str">
        <f t="shared" si="10"/>
        <v>OK</v>
      </c>
      <c r="K108" s="164" t="str">
        <f t="shared" si="11"/>
        <v>South Central</v>
      </c>
      <c r="L108" s="106" t="str">
        <f>INDEX('State '!$A$1:$C$62,MATCH($I108,'State '!$B:$B,0),3)</f>
        <v>South Central</v>
      </c>
      <c r="M108" s="106" t="str">
        <f>INDEX('State '!$A$1:$C$62,MATCH($J108,'State '!$B:$B,0),3)</f>
        <v>South Central</v>
      </c>
      <c r="N108" s="106"/>
      <c r="O108" s="177"/>
      <c r="P108" s="123"/>
      <c r="Q108" s="179">
        <v>150</v>
      </c>
      <c r="R108" s="124"/>
      <c r="S108" s="122" t="s">
        <v>139</v>
      </c>
      <c r="T108" s="122"/>
      <c r="U108" s="122"/>
      <c r="V108" s="106" t="s">
        <v>2247</v>
      </c>
      <c r="W108" s="84" t="s">
        <v>2701</v>
      </c>
      <c r="X108" s="84"/>
      <c r="Y108" s="168" t="s">
        <v>2889</v>
      </c>
    </row>
    <row r="109" spans="1:261" s="20" customFormat="1" ht="25.5" x14ac:dyDescent="0.2">
      <c r="A109" s="125">
        <v>43584</v>
      </c>
      <c r="B109" s="86" t="s">
        <v>2699</v>
      </c>
      <c r="C109" s="86" t="s">
        <v>2697</v>
      </c>
      <c r="D109" s="86" t="s">
        <v>141</v>
      </c>
      <c r="E109" s="86" t="s">
        <v>144</v>
      </c>
      <c r="F109" s="120">
        <v>43497</v>
      </c>
      <c r="G109" s="124">
        <v>2019</v>
      </c>
      <c r="H109" s="122" t="s">
        <v>37</v>
      </c>
      <c r="I109" s="106" t="str">
        <f t="shared" si="9"/>
        <v>OK</v>
      </c>
      <c r="J109" s="106" t="str">
        <f t="shared" si="10"/>
        <v>OK</v>
      </c>
      <c r="K109" s="164" t="str">
        <f t="shared" si="11"/>
        <v>South Central</v>
      </c>
      <c r="L109" s="106" t="str">
        <f>INDEX('State '!$A$1:$C$62,MATCH($I109,'State '!$B:$B,0),3)</f>
        <v>South Central</v>
      </c>
      <c r="M109" s="106" t="str">
        <f>INDEX('State '!$A$1:$C$62,MATCH($J109,'State '!$B:$B,0),3)</f>
        <v>South Central</v>
      </c>
      <c r="N109" s="106"/>
      <c r="O109" s="177"/>
      <c r="P109" s="123"/>
      <c r="Q109" s="179">
        <v>100</v>
      </c>
      <c r="R109" s="124"/>
      <c r="S109" s="122" t="s">
        <v>139</v>
      </c>
      <c r="T109" s="122"/>
      <c r="U109" s="122"/>
      <c r="V109" s="106" t="s">
        <v>2247</v>
      </c>
      <c r="W109" s="84" t="s">
        <v>2702</v>
      </c>
      <c r="X109" s="84"/>
      <c r="Y109" s="168" t="s">
        <v>2889</v>
      </c>
    </row>
    <row r="110" spans="1:261" ht="25.5" x14ac:dyDescent="0.2">
      <c r="A110" s="125">
        <v>43584</v>
      </c>
      <c r="B110" s="86" t="s">
        <v>2696</v>
      </c>
      <c r="C110" s="86" t="s">
        <v>2697</v>
      </c>
      <c r="D110" s="86" t="s">
        <v>141</v>
      </c>
      <c r="E110" s="86" t="s">
        <v>144</v>
      </c>
      <c r="F110" s="120">
        <v>43497</v>
      </c>
      <c r="G110" s="124">
        <v>2019</v>
      </c>
      <c r="H110" s="122" t="s">
        <v>6</v>
      </c>
      <c r="I110" s="106" t="str">
        <f t="shared" si="9"/>
        <v>TX</v>
      </c>
      <c r="J110" s="106" t="str">
        <f t="shared" si="10"/>
        <v>TX</v>
      </c>
      <c r="K110" s="164" t="str">
        <f t="shared" si="11"/>
        <v>South Central</v>
      </c>
      <c r="L110" s="106" t="str">
        <f>INDEX('State '!$A$1:$C$62,MATCH($I110,'State '!$B:$B,0),3)</f>
        <v>South Central</v>
      </c>
      <c r="M110" s="106" t="str">
        <f>INDEX('State '!$A$1:$C$62,MATCH($J110,'State '!$B:$B,0),3)</f>
        <v>South Central</v>
      </c>
      <c r="N110" s="106"/>
      <c r="O110" s="177"/>
      <c r="P110" s="123">
        <v>3.4470000000000001</v>
      </c>
      <c r="Q110" s="179">
        <v>150</v>
      </c>
      <c r="R110" s="124">
        <v>20</v>
      </c>
      <c r="S110" s="122" t="s">
        <v>139</v>
      </c>
      <c r="T110" s="122" t="s">
        <v>2698</v>
      </c>
      <c r="U110" s="122"/>
      <c r="V110" s="106" t="s">
        <v>2247</v>
      </c>
      <c r="W110" s="84" t="s">
        <v>2730</v>
      </c>
      <c r="X110" s="84"/>
      <c r="Y110" s="168" t="s">
        <v>2889</v>
      </c>
    </row>
    <row r="111" spans="1:261" ht="25.5" x14ac:dyDescent="0.2">
      <c r="A111" s="105">
        <v>43756</v>
      </c>
      <c r="B111" s="84" t="s">
        <v>2050</v>
      </c>
      <c r="C111" s="84" t="s">
        <v>2632</v>
      </c>
      <c r="D111" s="84" t="s">
        <v>137</v>
      </c>
      <c r="E111" s="115" t="s">
        <v>3022</v>
      </c>
      <c r="F111" s="65"/>
      <c r="G111" s="107" t="s">
        <v>391</v>
      </c>
      <c r="H111" s="106" t="s">
        <v>2</v>
      </c>
      <c r="I111" s="106" t="str">
        <f t="shared" si="9"/>
        <v>OR</v>
      </c>
      <c r="J111" s="106" t="str">
        <f t="shared" si="10"/>
        <v>OR</v>
      </c>
      <c r="K111" s="164" t="str">
        <f t="shared" si="11"/>
        <v>Pacific</v>
      </c>
      <c r="L111" s="106" t="str">
        <f>INDEX('State '!$A$1:$C$62,MATCH($I111,'State '!$B:$B,0),3)</f>
        <v>Pacific</v>
      </c>
      <c r="M111" s="106" t="str">
        <f>INDEX('State '!$A$1:$C$62,MATCH($J111,'State '!$B:$B,0),3)</f>
        <v>Pacific</v>
      </c>
      <c r="N111" s="106"/>
      <c r="O111" s="176">
        <v>1700</v>
      </c>
      <c r="P111" s="68">
        <v>229</v>
      </c>
      <c r="Q111" s="178">
        <v>1200</v>
      </c>
      <c r="R111" s="107">
        <v>36</v>
      </c>
      <c r="S111" s="106" t="s">
        <v>135</v>
      </c>
      <c r="T111" s="106" t="s">
        <v>390</v>
      </c>
      <c r="U111" s="106" t="s">
        <v>2051</v>
      </c>
      <c r="V111" s="106" t="s">
        <v>2247</v>
      </c>
      <c r="W111" s="84" t="s">
        <v>2633</v>
      </c>
      <c r="X111" s="84" t="s">
        <v>2953</v>
      </c>
      <c r="Y111" s="170" t="s">
        <v>2634</v>
      </c>
    </row>
    <row r="112" spans="1:261" ht="25.5" x14ac:dyDescent="0.2">
      <c r="A112" s="105">
        <v>43557</v>
      </c>
      <c r="B112" s="85" t="s">
        <v>2441</v>
      </c>
      <c r="C112" s="85" t="s">
        <v>2442</v>
      </c>
      <c r="D112" s="85" t="s">
        <v>137</v>
      </c>
      <c r="E112" s="115" t="s">
        <v>140</v>
      </c>
      <c r="F112" s="67"/>
      <c r="G112" s="131">
        <v>2021</v>
      </c>
      <c r="H112" s="106" t="s">
        <v>6</v>
      </c>
      <c r="I112" s="106" t="str">
        <f t="shared" si="9"/>
        <v>TX</v>
      </c>
      <c r="J112" s="106" t="str">
        <f t="shared" si="10"/>
        <v>TX</v>
      </c>
      <c r="K112" s="164" t="str">
        <f t="shared" si="11"/>
        <v>South Central</v>
      </c>
      <c r="L112" s="106" t="str">
        <f>INDEX('State '!$A$1:$C$62,MATCH($I112,'State '!$B:$B,0),3)</f>
        <v>South Central</v>
      </c>
      <c r="M112" s="106" t="str">
        <f>INDEX('State '!$A$1:$C$62,MATCH($J112,'State '!$B:$B,0),3)</f>
        <v>South Central</v>
      </c>
      <c r="N112" s="106"/>
      <c r="O112" s="176"/>
      <c r="P112" s="116"/>
      <c r="Q112" s="127">
        <v>1850</v>
      </c>
      <c r="R112" s="68"/>
      <c r="S112" s="117" t="s">
        <v>139</v>
      </c>
      <c r="T112" s="118"/>
      <c r="U112" s="119"/>
      <c r="V112" s="106" t="s">
        <v>2247</v>
      </c>
      <c r="W112" s="84" t="s">
        <v>2657</v>
      </c>
      <c r="X112" s="84"/>
      <c r="Y112" s="168" t="s">
        <v>2656</v>
      </c>
      <c r="Z112" s="96"/>
    </row>
    <row r="113" spans="1:261" s="20" customFormat="1" x14ac:dyDescent="0.2">
      <c r="A113" s="105">
        <v>43199</v>
      </c>
      <c r="B113" s="84" t="s">
        <v>2015</v>
      </c>
      <c r="C113" s="84" t="s">
        <v>2015</v>
      </c>
      <c r="D113" s="84" t="s">
        <v>137</v>
      </c>
      <c r="E113" s="115" t="s">
        <v>2271</v>
      </c>
      <c r="F113" s="65"/>
      <c r="G113" s="107" t="s">
        <v>391</v>
      </c>
      <c r="H113" s="106" t="s">
        <v>409</v>
      </c>
      <c r="I113" s="106" t="str">
        <f t="shared" si="9"/>
        <v>PA</v>
      </c>
      <c r="J113" s="106" t="str">
        <f t="shared" si="10"/>
        <v>NJ</v>
      </c>
      <c r="K113" s="164" t="str">
        <f t="shared" si="11"/>
        <v>Northeast</v>
      </c>
      <c r="L113" s="106" t="str">
        <f>INDEX('State '!$A$1:$C$62,MATCH($I113,'State '!$B:$B,0),3)</f>
        <v>Northeast</v>
      </c>
      <c r="M113" s="106" t="str">
        <f>INDEX('State '!$A$1:$C$62,MATCH($J113,'State '!$B:$B,0),3)</f>
        <v>Northeast</v>
      </c>
      <c r="N113" s="106"/>
      <c r="O113" s="176">
        <v>1000</v>
      </c>
      <c r="P113" s="68">
        <v>118</v>
      </c>
      <c r="Q113" s="178">
        <v>1107</v>
      </c>
      <c r="R113" s="107" t="s">
        <v>413</v>
      </c>
      <c r="S113" s="106" t="s">
        <v>135</v>
      </c>
      <c r="T113" s="106" t="s">
        <v>390</v>
      </c>
      <c r="U113" s="106" t="s">
        <v>2128</v>
      </c>
      <c r="V113" s="106" t="s">
        <v>2250</v>
      </c>
      <c r="W113" s="84"/>
      <c r="X113" s="84"/>
      <c r="Y113" s="108"/>
    </row>
    <row r="114" spans="1:261" s="20" customFormat="1" ht="25.5" x14ac:dyDescent="0.2">
      <c r="A114" s="105">
        <v>43655</v>
      </c>
      <c r="B114" s="84" t="s">
        <v>2685</v>
      </c>
      <c r="C114" s="84" t="s">
        <v>2686</v>
      </c>
      <c r="D114" s="84" t="s">
        <v>137</v>
      </c>
      <c r="E114" s="115" t="s">
        <v>140</v>
      </c>
      <c r="F114" s="65"/>
      <c r="G114" s="107">
        <v>2023</v>
      </c>
      <c r="H114" s="106" t="s">
        <v>442</v>
      </c>
      <c r="I114" s="106" t="str">
        <f t="shared" si="9"/>
        <v>TX</v>
      </c>
      <c r="J114" s="106" t="str">
        <f t="shared" si="10"/>
        <v>LA</v>
      </c>
      <c r="K114" s="164" t="str">
        <f t="shared" si="11"/>
        <v>South Central</v>
      </c>
      <c r="L114" s="106" t="str">
        <f>INDEX('State '!$A$1:$C$62,MATCH($I114,'State '!$B:$B,0),3)</f>
        <v>South Central</v>
      </c>
      <c r="M114" s="106" t="str">
        <f>INDEX('State '!$A$1:$C$62,MATCH($J114,'State '!$B:$B,0),3)</f>
        <v>South Central</v>
      </c>
      <c r="N114" s="106"/>
      <c r="O114" s="176"/>
      <c r="P114" s="68"/>
      <c r="Q114" s="178">
        <v>2000</v>
      </c>
      <c r="R114" s="107"/>
      <c r="S114" s="106" t="s">
        <v>135</v>
      </c>
      <c r="T114" s="106" t="s">
        <v>390</v>
      </c>
      <c r="U114" s="106"/>
      <c r="V114" s="106" t="s">
        <v>2250</v>
      </c>
      <c r="W114" s="84" t="s">
        <v>2687</v>
      </c>
      <c r="X114" s="84" t="s">
        <v>2953</v>
      </c>
      <c r="Y114" s="108"/>
      <c r="Z114" s="109"/>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c r="EJ114" s="96"/>
      <c r="EK114" s="96"/>
      <c r="EL114" s="96"/>
      <c r="EM114" s="96"/>
      <c r="EN114" s="96"/>
      <c r="EO114" s="96"/>
      <c r="EP114" s="96"/>
      <c r="EQ114" s="96"/>
      <c r="ER114" s="96"/>
      <c r="ES114" s="96"/>
      <c r="ET114" s="96"/>
      <c r="EU114" s="96"/>
      <c r="EV114" s="96"/>
      <c r="EW114" s="96"/>
      <c r="EX114" s="96"/>
      <c r="EY114" s="96"/>
      <c r="EZ114" s="96"/>
      <c r="FA114" s="96"/>
      <c r="FB114" s="96"/>
      <c r="FC114" s="96"/>
      <c r="FD114" s="96"/>
      <c r="FE114" s="96"/>
      <c r="FF114" s="96"/>
      <c r="FG114" s="96"/>
      <c r="FH114" s="96"/>
      <c r="FI114" s="96"/>
      <c r="FJ114" s="96"/>
      <c r="FK114" s="96"/>
      <c r="FL114" s="96"/>
      <c r="FM114" s="96"/>
      <c r="FN114" s="96"/>
      <c r="FO114" s="96"/>
      <c r="FP114" s="96"/>
      <c r="FQ114" s="96"/>
      <c r="FR114" s="96"/>
      <c r="FS114" s="96"/>
      <c r="FT114" s="96"/>
      <c r="FU114" s="96"/>
      <c r="FV114" s="96"/>
      <c r="FW114" s="96"/>
      <c r="FX114" s="96"/>
      <c r="FY114" s="96"/>
      <c r="FZ114" s="96"/>
      <c r="GA114" s="96"/>
      <c r="GB114" s="96"/>
      <c r="GC114" s="96"/>
      <c r="GD114" s="96"/>
      <c r="GE114" s="96"/>
      <c r="GF114" s="96"/>
      <c r="GG114" s="96"/>
      <c r="GH114" s="96"/>
      <c r="GI114" s="96"/>
      <c r="GJ114" s="96"/>
      <c r="GK114" s="96"/>
      <c r="GL114" s="96"/>
      <c r="GM114" s="96"/>
      <c r="GN114" s="96"/>
      <c r="GO114" s="96"/>
      <c r="GP114" s="96"/>
      <c r="GQ114" s="96"/>
      <c r="GR114" s="96"/>
      <c r="GS114" s="96"/>
      <c r="GT114" s="96"/>
      <c r="GU114" s="96"/>
      <c r="GV114" s="96"/>
      <c r="GW114" s="96"/>
      <c r="GX114" s="96"/>
      <c r="GY114" s="96"/>
      <c r="GZ114" s="96"/>
      <c r="HA114" s="96"/>
      <c r="HB114" s="96"/>
      <c r="HC114" s="96"/>
      <c r="HD114" s="96"/>
      <c r="HE114" s="96"/>
      <c r="HF114" s="96"/>
      <c r="HG114" s="96"/>
      <c r="HH114" s="96"/>
      <c r="HI114" s="96"/>
      <c r="HJ114" s="96"/>
      <c r="HK114" s="96"/>
      <c r="HL114" s="96"/>
      <c r="HM114" s="96"/>
      <c r="HN114" s="96"/>
      <c r="HO114" s="96"/>
      <c r="HP114" s="96"/>
      <c r="HQ114" s="96"/>
      <c r="HR114" s="96"/>
      <c r="HS114" s="96"/>
      <c r="HT114" s="96"/>
      <c r="HU114" s="96"/>
      <c r="HV114" s="96"/>
      <c r="HW114" s="96"/>
      <c r="HX114" s="96"/>
      <c r="HY114" s="96"/>
      <c r="HZ114" s="96"/>
      <c r="IA114" s="96"/>
      <c r="IB114" s="96"/>
      <c r="IC114" s="96"/>
      <c r="ID114" s="96"/>
      <c r="IE114" s="96"/>
      <c r="IF114" s="96"/>
      <c r="IG114" s="96"/>
      <c r="IH114" s="96"/>
      <c r="II114" s="96"/>
      <c r="IJ114" s="96"/>
      <c r="IK114" s="96"/>
      <c r="IL114" s="96"/>
      <c r="IM114" s="96"/>
      <c r="IN114" s="96"/>
      <c r="IO114" s="96"/>
      <c r="IP114" s="96"/>
      <c r="IQ114" s="96"/>
      <c r="IR114" s="96"/>
      <c r="IS114" s="96"/>
      <c r="IT114" s="96"/>
      <c r="IU114" s="96"/>
      <c r="IV114" s="96"/>
      <c r="IW114" s="96"/>
      <c r="IX114" s="96"/>
      <c r="IY114" s="96"/>
      <c r="IZ114" s="96"/>
      <c r="JA114" s="96"/>
    </row>
    <row r="115" spans="1:261" s="20" customFormat="1" x14ac:dyDescent="0.2">
      <c r="A115" s="105">
        <v>43756</v>
      </c>
      <c r="B115" s="84" t="s">
        <v>2683</v>
      </c>
      <c r="C115" s="84" t="s">
        <v>2432</v>
      </c>
      <c r="D115" s="84" t="s">
        <v>137</v>
      </c>
      <c r="E115" s="115" t="s">
        <v>140</v>
      </c>
      <c r="F115" s="65"/>
      <c r="G115" s="107">
        <v>2021</v>
      </c>
      <c r="H115" s="106" t="s">
        <v>6</v>
      </c>
      <c r="I115" s="106" t="str">
        <f t="shared" si="9"/>
        <v>TX</v>
      </c>
      <c r="J115" s="106" t="str">
        <f t="shared" si="10"/>
        <v>TX</v>
      </c>
      <c r="K115" s="164" t="str">
        <f t="shared" si="11"/>
        <v>South Central</v>
      </c>
      <c r="L115" s="106" t="str">
        <f>INDEX('State '!$A$1:$C$62,MATCH($I115,'State '!$B:$B,0),3)</f>
        <v>South Central</v>
      </c>
      <c r="M115" s="106" t="str">
        <f>INDEX('State '!$A$1:$C$62,MATCH($J115,'State '!$B:$B,0),3)</f>
        <v>South Central</v>
      </c>
      <c r="N115" s="106"/>
      <c r="O115" s="176">
        <v>2000</v>
      </c>
      <c r="P115" s="68">
        <v>430</v>
      </c>
      <c r="Q115" s="178">
        <v>2000</v>
      </c>
      <c r="R115" s="107">
        <v>42</v>
      </c>
      <c r="S115" s="106" t="s">
        <v>139</v>
      </c>
      <c r="T115" s="106"/>
      <c r="U115" s="106"/>
      <c r="V115" s="106" t="s">
        <v>2247</v>
      </c>
      <c r="W115" s="84" t="s">
        <v>2684</v>
      </c>
      <c r="X115" s="84"/>
      <c r="Y115" s="168" t="s">
        <v>2893</v>
      </c>
      <c r="Z115" s="109"/>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c r="DS115" s="96"/>
      <c r="DT115" s="96"/>
      <c r="DU115" s="96"/>
      <c r="DV115" s="96"/>
      <c r="DW115" s="96"/>
      <c r="DX115" s="96"/>
      <c r="DY115" s="96"/>
      <c r="DZ115" s="96"/>
      <c r="EA115" s="96"/>
      <c r="EB115" s="96"/>
      <c r="EC115" s="96"/>
      <c r="ED115" s="96"/>
      <c r="EE115" s="96"/>
      <c r="EF115" s="96"/>
      <c r="EG115" s="96"/>
      <c r="EH115" s="96"/>
      <c r="EI115" s="96"/>
      <c r="EJ115" s="96"/>
      <c r="EK115" s="96"/>
      <c r="EL115" s="96"/>
      <c r="EM115" s="96"/>
      <c r="EN115" s="96"/>
      <c r="EO115" s="96"/>
      <c r="EP115" s="96"/>
      <c r="EQ115" s="96"/>
      <c r="ER115" s="96"/>
      <c r="ES115" s="96"/>
      <c r="ET115" s="96"/>
      <c r="EU115" s="96"/>
      <c r="EV115" s="96"/>
      <c r="EW115" s="96"/>
      <c r="EX115" s="96"/>
      <c r="EY115" s="96"/>
      <c r="EZ115" s="96"/>
      <c r="FA115" s="96"/>
      <c r="FB115" s="96"/>
      <c r="FC115" s="96"/>
      <c r="FD115" s="96"/>
      <c r="FE115" s="96"/>
      <c r="FF115" s="96"/>
      <c r="FG115" s="96"/>
      <c r="FH115" s="96"/>
      <c r="FI115" s="96"/>
      <c r="FJ115" s="96"/>
      <c r="FK115" s="96"/>
      <c r="FL115" s="96"/>
      <c r="FM115" s="96"/>
      <c r="FN115" s="96"/>
      <c r="FO115" s="96"/>
      <c r="FP115" s="96"/>
      <c r="FQ115" s="96"/>
      <c r="FR115" s="96"/>
      <c r="FS115" s="96"/>
      <c r="FT115" s="96"/>
      <c r="FU115" s="96"/>
      <c r="FV115" s="96"/>
      <c r="FW115" s="96"/>
      <c r="FX115" s="96"/>
      <c r="FY115" s="96"/>
      <c r="FZ115" s="96"/>
      <c r="GA115" s="96"/>
      <c r="GB115" s="96"/>
      <c r="GC115" s="96"/>
      <c r="GD115" s="96"/>
      <c r="GE115" s="96"/>
      <c r="GF115" s="96"/>
      <c r="GG115" s="96"/>
      <c r="GH115" s="96"/>
      <c r="GI115" s="96"/>
      <c r="GJ115" s="96"/>
      <c r="GK115" s="96"/>
      <c r="GL115" s="96"/>
      <c r="GM115" s="96"/>
      <c r="GN115" s="96"/>
      <c r="GO115" s="96"/>
      <c r="GP115" s="96"/>
      <c r="GQ115" s="96"/>
      <c r="GR115" s="96"/>
      <c r="GS115" s="96"/>
      <c r="GT115" s="96"/>
      <c r="GU115" s="96"/>
      <c r="GV115" s="96"/>
      <c r="GW115" s="96"/>
      <c r="GX115" s="96"/>
      <c r="GY115" s="96"/>
      <c r="GZ115" s="96"/>
      <c r="HA115" s="96"/>
      <c r="HB115" s="96"/>
      <c r="HC115" s="96"/>
      <c r="HD115" s="96"/>
      <c r="HE115" s="96"/>
      <c r="HF115" s="96"/>
      <c r="HG115" s="96"/>
      <c r="HH115" s="96"/>
      <c r="HI115" s="96"/>
      <c r="HJ115" s="96"/>
      <c r="HK115" s="96"/>
      <c r="HL115" s="96"/>
      <c r="HM115" s="96"/>
      <c r="HN115" s="96"/>
      <c r="HO115" s="96"/>
      <c r="HP115" s="96"/>
      <c r="HQ115" s="96"/>
      <c r="HR115" s="96"/>
      <c r="HS115" s="96"/>
      <c r="HT115" s="96"/>
      <c r="HU115" s="96"/>
      <c r="HV115" s="96"/>
      <c r="HW115" s="96"/>
      <c r="HX115" s="96"/>
      <c r="HY115" s="96"/>
      <c r="HZ115" s="96"/>
      <c r="IA115" s="96"/>
      <c r="IB115" s="96"/>
      <c r="IC115" s="96"/>
      <c r="ID115" s="96"/>
      <c r="IE115" s="96"/>
      <c r="IF115" s="96"/>
      <c r="IG115" s="96"/>
      <c r="IH115" s="96"/>
      <c r="II115" s="96"/>
      <c r="IJ115" s="96"/>
      <c r="IK115" s="96"/>
      <c r="IL115" s="96"/>
      <c r="IM115" s="96"/>
      <c r="IN115" s="96"/>
      <c r="IO115" s="96"/>
      <c r="IP115" s="96"/>
      <c r="IQ115" s="96"/>
      <c r="IR115" s="96"/>
      <c r="IS115" s="96"/>
      <c r="IT115" s="96"/>
      <c r="IU115" s="96"/>
      <c r="IV115" s="96"/>
      <c r="IW115" s="96"/>
      <c r="IX115" s="96"/>
      <c r="IY115" s="96"/>
      <c r="IZ115" s="96"/>
      <c r="JA115" s="96"/>
    </row>
    <row r="116" spans="1:261" x14ac:dyDescent="0.2">
      <c r="A116" s="105">
        <v>43756</v>
      </c>
      <c r="B116" s="84" t="s">
        <v>2937</v>
      </c>
      <c r="C116" s="84" t="s">
        <v>2432</v>
      </c>
      <c r="D116" s="84" t="s">
        <v>137</v>
      </c>
      <c r="E116" s="115" t="s">
        <v>140</v>
      </c>
      <c r="F116" s="65"/>
      <c r="G116" s="107">
        <v>2022</v>
      </c>
      <c r="H116" s="106" t="s">
        <v>6</v>
      </c>
      <c r="I116" s="106" t="str">
        <f t="shared" si="9"/>
        <v>TX</v>
      </c>
      <c r="J116" s="106" t="str">
        <f t="shared" si="10"/>
        <v>TX</v>
      </c>
      <c r="K116" s="164" t="str">
        <f t="shared" si="11"/>
        <v>South Central</v>
      </c>
      <c r="L116" s="106" t="str">
        <f>INDEX('State '!$A$1:$C$62,MATCH($I116,'State '!$B:$B,0),3)</f>
        <v>South Central</v>
      </c>
      <c r="M116" s="106" t="str">
        <f>INDEX('State '!$A$1:$C$62,MATCH($J116,'State '!$B:$B,0),3)</f>
        <v>South Central</v>
      </c>
      <c r="N116" s="106"/>
      <c r="O116" s="176"/>
      <c r="P116" s="68"/>
      <c r="Q116" s="178">
        <v>2000</v>
      </c>
      <c r="R116" s="107"/>
      <c r="S116" s="106" t="s">
        <v>139</v>
      </c>
      <c r="T116" s="106" t="s">
        <v>2938</v>
      </c>
      <c r="U116" s="106"/>
      <c r="V116" s="106" t="s">
        <v>2247</v>
      </c>
      <c r="W116" s="84" t="s">
        <v>2684</v>
      </c>
      <c r="X116" s="84"/>
      <c r="Y116" s="168"/>
      <c r="Z116" s="96"/>
    </row>
    <row r="117" spans="1:261" s="20" customFormat="1" x14ac:dyDescent="0.2">
      <c r="A117" s="105">
        <v>43756</v>
      </c>
      <c r="B117" s="84" t="s">
        <v>2443</v>
      </c>
      <c r="C117" s="84" t="s">
        <v>2444</v>
      </c>
      <c r="D117" s="84" t="s">
        <v>137</v>
      </c>
      <c r="E117" s="84" t="s">
        <v>140</v>
      </c>
      <c r="F117" s="65"/>
      <c r="G117" s="66">
        <v>2021</v>
      </c>
      <c r="H117" s="106" t="s">
        <v>6</v>
      </c>
      <c r="I117" s="106" t="str">
        <f t="shared" si="9"/>
        <v>TX</v>
      </c>
      <c r="J117" s="106" t="str">
        <f t="shared" si="10"/>
        <v>TX</v>
      </c>
      <c r="K117" s="164" t="str">
        <f t="shared" si="11"/>
        <v>South Central</v>
      </c>
      <c r="L117" s="106" t="str">
        <f>INDEX('State '!$A$1:$C$62,MATCH($I117,'State '!$B:$B,0),3)</f>
        <v>South Central</v>
      </c>
      <c r="M117" s="106" t="str">
        <f>INDEX('State '!$A$1:$C$62,MATCH($J117,'State '!$B:$B,0),3)</f>
        <v>South Central</v>
      </c>
      <c r="N117" s="106"/>
      <c r="O117" s="176"/>
      <c r="P117" s="68">
        <v>520</v>
      </c>
      <c r="Q117" s="178">
        <v>2000</v>
      </c>
      <c r="R117" s="107" t="s">
        <v>570</v>
      </c>
      <c r="S117" s="117" t="s">
        <v>139</v>
      </c>
      <c r="T117" s="106"/>
      <c r="U117" s="106"/>
      <c r="V117" s="106" t="s">
        <v>2247</v>
      </c>
      <c r="W117" s="84" t="s">
        <v>2655</v>
      </c>
      <c r="X117" s="84"/>
      <c r="Y117" s="168" t="s">
        <v>2654</v>
      </c>
      <c r="Z117" s="109"/>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c r="DS117" s="96"/>
      <c r="DT117" s="96"/>
      <c r="DU117" s="96"/>
      <c r="DV117" s="96"/>
      <c r="DW117" s="96"/>
      <c r="DX117" s="96"/>
      <c r="DY117" s="96"/>
      <c r="DZ117" s="96"/>
      <c r="EA117" s="96"/>
      <c r="EB117" s="96"/>
      <c r="EC117" s="96"/>
      <c r="ED117" s="96"/>
      <c r="EE117" s="96"/>
      <c r="EF117" s="96"/>
      <c r="EG117" s="96"/>
      <c r="EH117" s="96"/>
      <c r="EI117" s="96"/>
      <c r="EJ117" s="96"/>
      <c r="EK117" s="96"/>
      <c r="EL117" s="96"/>
      <c r="EM117" s="96"/>
      <c r="EN117" s="96"/>
      <c r="EO117" s="96"/>
      <c r="EP117" s="96"/>
      <c r="EQ117" s="96"/>
      <c r="ER117" s="96"/>
      <c r="ES117" s="96"/>
      <c r="ET117" s="96"/>
      <c r="EU117" s="96"/>
      <c r="EV117" s="96"/>
      <c r="EW117" s="96"/>
      <c r="EX117" s="96"/>
      <c r="EY117" s="96"/>
      <c r="EZ117" s="96"/>
      <c r="FA117" s="96"/>
      <c r="FB117" s="96"/>
      <c r="FC117" s="96"/>
      <c r="FD117" s="96"/>
      <c r="FE117" s="96"/>
      <c r="FF117" s="96"/>
      <c r="FG117" s="96"/>
      <c r="FH117" s="96"/>
      <c r="FI117" s="96"/>
      <c r="FJ117" s="96"/>
      <c r="FK117" s="96"/>
      <c r="FL117" s="96"/>
      <c r="FM117" s="96"/>
      <c r="FN117" s="96"/>
      <c r="FO117" s="96"/>
      <c r="FP117" s="96"/>
      <c r="FQ117" s="96"/>
      <c r="FR117" s="96"/>
      <c r="FS117" s="96"/>
      <c r="FT117" s="96"/>
      <c r="FU117" s="96"/>
      <c r="FV117" s="96"/>
      <c r="FW117" s="96"/>
      <c r="FX117" s="96"/>
      <c r="FY117" s="96"/>
      <c r="FZ117" s="96"/>
      <c r="GA117" s="96"/>
      <c r="GB117" s="96"/>
      <c r="GC117" s="96"/>
      <c r="GD117" s="96"/>
      <c r="GE117" s="96"/>
      <c r="GF117" s="96"/>
      <c r="GG117" s="96"/>
      <c r="GH117" s="96"/>
      <c r="GI117" s="96"/>
      <c r="GJ117" s="96"/>
      <c r="GK117" s="96"/>
      <c r="GL117" s="96"/>
      <c r="GM117" s="96"/>
      <c r="GN117" s="96"/>
      <c r="GO117" s="96"/>
      <c r="GP117" s="96"/>
      <c r="GQ117" s="96"/>
      <c r="GR117" s="96"/>
      <c r="GS117" s="96"/>
      <c r="GT117" s="96"/>
      <c r="GU117" s="96"/>
      <c r="GV117" s="96"/>
      <c r="GW117" s="96"/>
      <c r="GX117" s="96"/>
      <c r="GY117" s="96"/>
      <c r="GZ117" s="96"/>
      <c r="HA117" s="96"/>
      <c r="HB117" s="96"/>
      <c r="HC117" s="96"/>
      <c r="HD117" s="96"/>
      <c r="HE117" s="96"/>
      <c r="HF117" s="96"/>
      <c r="HG117" s="96"/>
      <c r="HH117" s="96"/>
      <c r="HI117" s="96"/>
      <c r="HJ117" s="96"/>
      <c r="HK117" s="96"/>
      <c r="HL117" s="96"/>
      <c r="HM117" s="96"/>
      <c r="HN117" s="96"/>
      <c r="HO117" s="96"/>
      <c r="HP117" s="96"/>
      <c r="HQ117" s="96"/>
      <c r="HR117" s="96"/>
      <c r="HS117" s="96"/>
      <c r="HT117" s="96"/>
      <c r="HU117" s="96"/>
      <c r="HV117" s="96"/>
      <c r="HW117" s="96"/>
      <c r="HX117" s="96"/>
      <c r="HY117" s="96"/>
      <c r="HZ117" s="96"/>
      <c r="IA117" s="96"/>
      <c r="IB117" s="96"/>
      <c r="IC117" s="96"/>
      <c r="ID117" s="96"/>
      <c r="IE117" s="96"/>
      <c r="IF117" s="96"/>
      <c r="IG117" s="96"/>
      <c r="IH117" s="96"/>
      <c r="II117" s="96"/>
      <c r="IJ117" s="96"/>
      <c r="IK117" s="96"/>
      <c r="IL117" s="96"/>
      <c r="IM117" s="96"/>
      <c r="IN117" s="96"/>
      <c r="IO117" s="96"/>
      <c r="IP117" s="96"/>
      <c r="IQ117" s="96"/>
      <c r="IR117" s="96"/>
      <c r="IS117" s="96"/>
      <c r="IT117" s="96"/>
      <c r="IU117" s="96"/>
      <c r="IV117" s="96"/>
      <c r="IW117" s="96"/>
      <c r="IX117" s="96"/>
      <c r="IY117" s="96"/>
      <c r="IZ117" s="96"/>
      <c r="JA117" s="96"/>
    </row>
    <row r="118" spans="1:261" s="20" customFormat="1" ht="25.5" x14ac:dyDescent="0.2">
      <c r="A118" s="105">
        <v>43756</v>
      </c>
      <c r="B118" s="86" t="s">
        <v>2829</v>
      </c>
      <c r="C118" s="86" t="s">
        <v>2488</v>
      </c>
      <c r="D118" s="87" t="s">
        <v>137</v>
      </c>
      <c r="E118" s="86" t="s">
        <v>398</v>
      </c>
      <c r="F118" s="120"/>
      <c r="G118" s="124">
        <v>2023</v>
      </c>
      <c r="H118" s="122" t="s">
        <v>2277</v>
      </c>
      <c r="I118" s="122" t="str">
        <f t="shared" si="9"/>
        <v>LA</v>
      </c>
      <c r="J118" s="122" t="str">
        <f t="shared" si="10"/>
        <v>TX</v>
      </c>
      <c r="K118" s="164" t="str">
        <f t="shared" si="11"/>
        <v>South Central</v>
      </c>
      <c r="L118" s="106" t="str">
        <f>INDEX('State '!$A$1:$C$62,MATCH($I118,'State '!$B:$B,0),3)</f>
        <v>South Central</v>
      </c>
      <c r="M118" s="106" t="str">
        <f>INDEX('State '!$A$1:$C$62,MATCH($J118,'State '!$B:$B,0),3)</f>
        <v>South Central</v>
      </c>
      <c r="N118" s="106"/>
      <c r="O118" s="177">
        <v>1207</v>
      </c>
      <c r="P118" s="123">
        <v>131</v>
      </c>
      <c r="Q118" s="179">
        <v>2000</v>
      </c>
      <c r="R118" s="124">
        <v>42</v>
      </c>
      <c r="S118" s="122" t="s">
        <v>135</v>
      </c>
      <c r="T118" s="122" t="s">
        <v>390</v>
      </c>
      <c r="U118" s="122" t="s">
        <v>2489</v>
      </c>
      <c r="V118" s="106" t="s">
        <v>2250</v>
      </c>
      <c r="W118" s="84" t="s">
        <v>2830</v>
      </c>
      <c r="X118" s="84" t="s">
        <v>2953</v>
      </c>
      <c r="Y118" s="168" t="s">
        <v>2894</v>
      </c>
      <c r="Z118" s="109"/>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c r="EJ118" s="96"/>
      <c r="EK118" s="96"/>
      <c r="EL118" s="96"/>
      <c r="EM118" s="96"/>
      <c r="EN118" s="96"/>
      <c r="EO118" s="96"/>
      <c r="EP118" s="96"/>
      <c r="EQ118" s="96"/>
      <c r="ER118" s="96"/>
      <c r="ES118" s="96"/>
      <c r="ET118" s="96"/>
      <c r="EU118" s="96"/>
      <c r="EV118" s="96"/>
      <c r="EW118" s="96"/>
      <c r="EX118" s="96"/>
      <c r="EY118" s="96"/>
      <c r="EZ118" s="96"/>
      <c r="FA118" s="96"/>
      <c r="FB118" s="96"/>
      <c r="FC118" s="96"/>
      <c r="FD118" s="96"/>
      <c r="FE118" s="96"/>
      <c r="FF118" s="96"/>
      <c r="FG118" s="96"/>
      <c r="FH118" s="96"/>
      <c r="FI118" s="96"/>
      <c r="FJ118" s="96"/>
      <c r="FK118" s="96"/>
      <c r="FL118" s="96"/>
      <c r="FM118" s="96"/>
      <c r="FN118" s="96"/>
      <c r="FO118" s="96"/>
      <c r="FP118" s="96"/>
      <c r="FQ118" s="96"/>
      <c r="FR118" s="96"/>
      <c r="FS118" s="96"/>
      <c r="FT118" s="96"/>
      <c r="FU118" s="96"/>
      <c r="FV118" s="96"/>
      <c r="FW118" s="96"/>
      <c r="FX118" s="96"/>
      <c r="FY118" s="96"/>
      <c r="FZ118" s="96"/>
      <c r="GA118" s="96"/>
      <c r="GB118" s="96"/>
      <c r="GC118" s="96"/>
      <c r="GD118" s="96"/>
      <c r="GE118" s="96"/>
      <c r="GF118" s="96"/>
      <c r="GG118" s="96"/>
      <c r="GH118" s="96"/>
      <c r="GI118" s="96"/>
      <c r="GJ118" s="96"/>
      <c r="GK118" s="96"/>
      <c r="GL118" s="96"/>
      <c r="GM118" s="96"/>
      <c r="GN118" s="96"/>
      <c r="GO118" s="96"/>
      <c r="GP118" s="96"/>
      <c r="GQ118" s="96"/>
      <c r="GR118" s="96"/>
      <c r="GS118" s="96"/>
      <c r="GT118" s="96"/>
      <c r="GU118" s="96"/>
      <c r="GV118" s="96"/>
      <c r="GW118" s="96"/>
      <c r="GX118" s="96"/>
      <c r="GY118" s="96"/>
      <c r="GZ118" s="96"/>
      <c r="HA118" s="96"/>
      <c r="HB118" s="96"/>
      <c r="HC118" s="96"/>
      <c r="HD118" s="96"/>
      <c r="HE118" s="96"/>
      <c r="HF118" s="96"/>
      <c r="HG118" s="96"/>
      <c r="HH118" s="96"/>
      <c r="HI118" s="96"/>
      <c r="HJ118" s="96"/>
      <c r="HK118" s="96"/>
      <c r="HL118" s="96"/>
      <c r="HM118" s="96"/>
      <c r="HN118" s="96"/>
      <c r="HO118" s="96"/>
      <c r="HP118" s="96"/>
      <c r="HQ118" s="96"/>
      <c r="HR118" s="96"/>
      <c r="HS118" s="96"/>
      <c r="HT118" s="96"/>
      <c r="HU118" s="96"/>
      <c r="HV118" s="96"/>
      <c r="HW118" s="96"/>
      <c r="HX118" s="96"/>
      <c r="HY118" s="96"/>
      <c r="HZ118" s="96"/>
      <c r="IA118" s="96"/>
      <c r="IB118" s="96"/>
      <c r="IC118" s="96"/>
      <c r="ID118" s="96"/>
      <c r="IE118" s="96"/>
      <c r="IF118" s="96"/>
      <c r="IG118" s="96"/>
      <c r="IH118" s="96"/>
      <c r="II118" s="96"/>
      <c r="IJ118" s="96"/>
      <c r="IK118" s="96"/>
      <c r="IL118" s="96"/>
      <c r="IM118" s="96"/>
      <c r="IN118" s="96"/>
      <c r="IO118" s="96"/>
      <c r="IP118" s="96"/>
      <c r="IQ118" s="96"/>
      <c r="IR118" s="96"/>
      <c r="IS118" s="96"/>
      <c r="IT118" s="96"/>
      <c r="IU118" s="96"/>
      <c r="IV118" s="96"/>
      <c r="IW118" s="96"/>
      <c r="IX118" s="96"/>
      <c r="IY118" s="96"/>
      <c r="IZ118" s="96"/>
      <c r="JA118" s="96"/>
    </row>
    <row r="119" spans="1:261" ht="25.5" x14ac:dyDescent="0.2">
      <c r="A119" s="105">
        <v>43756</v>
      </c>
      <c r="B119" s="87" t="s">
        <v>2828</v>
      </c>
      <c r="C119" s="87" t="s">
        <v>2488</v>
      </c>
      <c r="D119" s="87" t="s">
        <v>137</v>
      </c>
      <c r="E119" s="84" t="s">
        <v>398</v>
      </c>
      <c r="F119" s="65"/>
      <c r="G119" s="107">
        <v>2022</v>
      </c>
      <c r="H119" s="106" t="s">
        <v>6</v>
      </c>
      <c r="I119" s="106" t="str">
        <f t="shared" si="9"/>
        <v>TX</v>
      </c>
      <c r="J119" s="106" t="str">
        <f t="shared" si="10"/>
        <v>TX</v>
      </c>
      <c r="K119" s="164" t="str">
        <f t="shared" si="11"/>
        <v>South Central</v>
      </c>
      <c r="L119" s="106" t="str">
        <f>INDEX('State '!$A$1:$C$62,MATCH($I119,'State '!$B:$B,0),3)</f>
        <v>South Central</v>
      </c>
      <c r="M119" s="106" t="str">
        <f>INDEX('State '!$A$1:$C$62,MATCH($J119,'State '!$B:$B,0),3)</f>
        <v>South Central</v>
      </c>
      <c r="N119" s="106"/>
      <c r="O119" s="176"/>
      <c r="P119" s="68">
        <v>34</v>
      </c>
      <c r="Q119" s="127">
        <v>2000</v>
      </c>
      <c r="R119" s="111">
        <v>42</v>
      </c>
      <c r="S119" s="112" t="s">
        <v>135</v>
      </c>
      <c r="T119" s="106" t="s">
        <v>390</v>
      </c>
      <c r="U119" s="106" t="s">
        <v>2354</v>
      </c>
      <c r="V119" s="106" t="s">
        <v>2247</v>
      </c>
      <c r="W119" s="84" t="s">
        <v>2958</v>
      </c>
      <c r="X119" s="84" t="s">
        <v>2953</v>
      </c>
      <c r="Y119" s="168" t="s">
        <v>2895</v>
      </c>
    </row>
    <row r="120" spans="1:261" s="20" customFormat="1" ht="25.5" x14ac:dyDescent="0.2">
      <c r="A120" s="105">
        <v>43691</v>
      </c>
      <c r="B120" s="84" t="s">
        <v>2559</v>
      </c>
      <c r="C120" s="84" t="s">
        <v>1894</v>
      </c>
      <c r="D120" s="84" t="s">
        <v>141</v>
      </c>
      <c r="E120" s="84" t="s">
        <v>144</v>
      </c>
      <c r="F120" s="65">
        <v>43517</v>
      </c>
      <c r="G120" s="107">
        <v>2019</v>
      </c>
      <c r="H120" s="106" t="s">
        <v>1585</v>
      </c>
      <c r="I120" s="106" t="str">
        <f t="shared" si="9"/>
        <v>ME</v>
      </c>
      <c r="J120" s="106" t="str">
        <f t="shared" si="10"/>
        <v>MA</v>
      </c>
      <c r="K120" s="164" t="str">
        <f t="shared" si="11"/>
        <v>Northeast</v>
      </c>
      <c r="L120" s="106" t="str">
        <f>INDEX('State '!$A$1:$C$62,MATCH($I120,'State '!$B:$B,0),3)</f>
        <v>Northeast</v>
      </c>
      <c r="M120" s="106" t="str">
        <f>INDEX('State '!$A$1:$C$62,MATCH($J120,'State '!$B:$B,0),3)</f>
        <v>Northeast</v>
      </c>
      <c r="N120" s="106"/>
      <c r="O120" s="176"/>
      <c r="P120" s="68"/>
      <c r="Q120" s="178">
        <v>11.321</v>
      </c>
      <c r="R120" s="107"/>
      <c r="S120" s="106" t="s">
        <v>135</v>
      </c>
      <c r="T120" s="106" t="s">
        <v>390</v>
      </c>
      <c r="U120" s="106" t="s">
        <v>2561</v>
      </c>
      <c r="V120" s="106" t="s">
        <v>2250</v>
      </c>
      <c r="W120" s="84" t="s">
        <v>2652</v>
      </c>
      <c r="X120" s="84"/>
      <c r="Y120" s="168" t="s">
        <v>2596</v>
      </c>
    </row>
    <row r="121" spans="1:261" s="20" customFormat="1" ht="25.5" x14ac:dyDescent="0.2">
      <c r="A121" s="105">
        <v>43517</v>
      </c>
      <c r="B121" s="84" t="s">
        <v>2560</v>
      </c>
      <c r="C121" s="84" t="s">
        <v>1894</v>
      </c>
      <c r="D121" s="84" t="s">
        <v>141</v>
      </c>
      <c r="E121" s="84" t="s">
        <v>398</v>
      </c>
      <c r="F121" s="65"/>
      <c r="G121" s="107">
        <v>2020</v>
      </c>
      <c r="H121" s="106" t="s">
        <v>2558</v>
      </c>
      <c r="I121" s="106" t="str">
        <f t="shared" si="9"/>
        <v>QU</v>
      </c>
      <c r="J121" s="106" t="str">
        <f t="shared" si="10"/>
        <v>ME</v>
      </c>
      <c r="K121" s="164" t="str">
        <f t="shared" si="11"/>
        <v>Canada, Northeast</v>
      </c>
      <c r="L121" s="106" t="str">
        <f>INDEX('State '!$A$1:$C$62,MATCH($I121,'State '!$B:$B,0),3)</f>
        <v>Canada</v>
      </c>
      <c r="M121" s="106" t="str">
        <f>INDEX('State '!$A$1:$C$62,MATCH($J121,'State '!$B:$B,0),3)</f>
        <v>Northeast</v>
      </c>
      <c r="N121" s="106"/>
      <c r="O121" s="176"/>
      <c r="P121" s="68"/>
      <c r="Q121" s="178">
        <v>24.375</v>
      </c>
      <c r="R121" s="107"/>
      <c r="S121" s="106" t="s">
        <v>135</v>
      </c>
      <c r="T121" s="106" t="s">
        <v>390</v>
      </c>
      <c r="U121" s="106" t="s">
        <v>2721</v>
      </c>
      <c r="V121" s="106" t="s">
        <v>2250</v>
      </c>
      <c r="W121" s="84" t="s">
        <v>2722</v>
      </c>
      <c r="X121" s="84"/>
      <c r="Y121" s="168" t="s">
        <v>2596</v>
      </c>
      <c r="Z121" s="109"/>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c r="EJ121" s="96"/>
      <c r="EK121" s="96"/>
      <c r="EL121" s="96"/>
      <c r="EM121" s="96"/>
      <c r="EN121" s="96"/>
      <c r="EO121" s="96"/>
      <c r="EP121" s="96"/>
      <c r="EQ121" s="96"/>
      <c r="ER121" s="96"/>
      <c r="ES121" s="96"/>
      <c r="ET121" s="96"/>
      <c r="EU121" s="96"/>
      <c r="EV121" s="96"/>
      <c r="EW121" s="96"/>
      <c r="EX121" s="96"/>
      <c r="EY121" s="96"/>
      <c r="EZ121" s="96"/>
      <c r="FA121" s="96"/>
      <c r="FB121" s="96"/>
      <c r="FC121" s="96"/>
      <c r="FD121" s="96"/>
      <c r="FE121" s="96"/>
      <c r="FF121" s="96"/>
      <c r="FG121" s="96"/>
      <c r="FH121" s="96"/>
      <c r="FI121" s="96"/>
      <c r="FJ121" s="96"/>
      <c r="FK121" s="96"/>
      <c r="FL121" s="96"/>
      <c r="FM121" s="96"/>
      <c r="FN121" s="96"/>
      <c r="FO121" s="96"/>
      <c r="FP121" s="96"/>
      <c r="FQ121" s="96"/>
      <c r="FR121" s="96"/>
      <c r="FS121" s="96"/>
      <c r="FT121" s="96"/>
      <c r="FU121" s="96"/>
      <c r="FV121" s="96"/>
      <c r="FW121" s="96"/>
      <c r="FX121" s="96"/>
      <c r="FY121" s="96"/>
      <c r="FZ121" s="96"/>
      <c r="GA121" s="96"/>
      <c r="GB121" s="96"/>
      <c r="GC121" s="96"/>
      <c r="GD121" s="96"/>
      <c r="GE121" s="96"/>
      <c r="GF121" s="96"/>
      <c r="GG121" s="96"/>
      <c r="GH121" s="96"/>
      <c r="GI121" s="96"/>
      <c r="GJ121" s="96"/>
      <c r="GK121" s="96"/>
      <c r="GL121" s="96"/>
      <c r="GM121" s="96"/>
      <c r="GN121" s="96"/>
      <c r="GO121" s="96"/>
      <c r="GP121" s="96"/>
      <c r="GQ121" s="96"/>
      <c r="GR121" s="96"/>
      <c r="GS121" s="96"/>
      <c r="GT121" s="96"/>
      <c r="GU121" s="96"/>
      <c r="GV121" s="96"/>
      <c r="GW121" s="96"/>
      <c r="GX121" s="96"/>
      <c r="GY121" s="96"/>
      <c r="GZ121" s="96"/>
      <c r="HA121" s="96"/>
      <c r="HB121" s="96"/>
      <c r="HC121" s="96"/>
      <c r="HD121" s="96"/>
      <c r="HE121" s="96"/>
      <c r="HF121" s="96"/>
      <c r="HG121" s="96"/>
      <c r="HH121" s="96"/>
      <c r="HI121" s="96"/>
      <c r="HJ121" s="96"/>
      <c r="HK121" s="96"/>
      <c r="HL121" s="96"/>
      <c r="HM121" s="96"/>
      <c r="HN121" s="96"/>
      <c r="HO121" s="96"/>
      <c r="HP121" s="96"/>
      <c r="HQ121" s="96"/>
      <c r="HR121" s="96"/>
      <c r="HS121" s="96"/>
      <c r="HT121" s="96"/>
      <c r="HU121" s="96"/>
      <c r="HV121" s="96"/>
      <c r="HW121" s="96"/>
      <c r="HX121" s="96"/>
      <c r="HY121" s="96"/>
      <c r="HZ121" s="96"/>
      <c r="IA121" s="96"/>
      <c r="IB121" s="96"/>
      <c r="IC121" s="96"/>
      <c r="ID121" s="96"/>
      <c r="IE121" s="96"/>
      <c r="IF121" s="96"/>
      <c r="IG121" s="96"/>
      <c r="IH121" s="96"/>
      <c r="II121" s="96"/>
      <c r="IJ121" s="96"/>
      <c r="IK121" s="96"/>
      <c r="IL121" s="96"/>
      <c r="IM121" s="96"/>
      <c r="IN121" s="96"/>
      <c r="IO121" s="96"/>
      <c r="IP121" s="96"/>
      <c r="IQ121" s="96"/>
      <c r="IR121" s="96"/>
      <c r="IS121" s="96"/>
      <c r="IT121" s="96"/>
      <c r="IU121" s="96"/>
      <c r="IV121" s="96"/>
      <c r="IW121" s="96"/>
      <c r="IX121" s="96"/>
      <c r="IY121" s="96"/>
      <c r="IZ121" s="96"/>
      <c r="JA121" s="96"/>
    </row>
    <row r="122" spans="1:261" s="20" customFormat="1" x14ac:dyDescent="0.2">
      <c r="A122" s="105">
        <v>43124</v>
      </c>
      <c r="B122" s="85" t="s">
        <v>1992</v>
      </c>
      <c r="C122" s="85" t="s">
        <v>1992</v>
      </c>
      <c r="D122" s="85" t="s">
        <v>137</v>
      </c>
      <c r="E122" s="115" t="s">
        <v>2452</v>
      </c>
      <c r="F122" s="67"/>
      <c r="G122" s="131" t="s">
        <v>3023</v>
      </c>
      <c r="H122" s="106" t="s">
        <v>28</v>
      </c>
      <c r="I122" s="106" t="str">
        <f t="shared" si="9"/>
        <v>IL</v>
      </c>
      <c r="J122" s="106" t="str">
        <f t="shared" si="10"/>
        <v>IL</v>
      </c>
      <c r="K122" s="164" t="str">
        <f t="shared" si="11"/>
        <v>Midwest</v>
      </c>
      <c r="L122" s="106" t="str">
        <f>INDEX('State '!$A$1:$C$62,MATCH($I122,'State '!$B:$B,0),3)</f>
        <v>Midwest</v>
      </c>
      <c r="M122" s="106" t="str">
        <f>INDEX('State '!$A$1:$C$62,MATCH($J122,'State '!$B:$B,0),3)</f>
        <v>Midwest</v>
      </c>
      <c r="N122" s="106"/>
      <c r="O122" s="176">
        <v>1000</v>
      </c>
      <c r="P122" s="116">
        <v>140</v>
      </c>
      <c r="Q122" s="127">
        <v>1500</v>
      </c>
      <c r="R122" s="68">
        <v>42</v>
      </c>
      <c r="S122" s="117" t="s">
        <v>135</v>
      </c>
      <c r="T122" s="118" t="s">
        <v>390</v>
      </c>
      <c r="U122" s="119" t="s">
        <v>391</v>
      </c>
      <c r="V122" s="106" t="s">
        <v>2247</v>
      </c>
      <c r="W122" s="84"/>
      <c r="X122" s="84"/>
      <c r="Y122" s="108"/>
      <c r="Z122" s="109"/>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c r="DS122" s="96"/>
      <c r="DT122" s="96"/>
      <c r="DU122" s="96"/>
      <c r="DV122" s="96"/>
      <c r="DW122" s="96"/>
      <c r="DX122" s="96"/>
      <c r="DY122" s="96"/>
      <c r="DZ122" s="96"/>
      <c r="EA122" s="96"/>
      <c r="EB122" s="96"/>
      <c r="EC122" s="96"/>
      <c r="ED122" s="96"/>
      <c r="EE122" s="96"/>
      <c r="EF122" s="96"/>
      <c r="EG122" s="96"/>
      <c r="EH122" s="96"/>
      <c r="EI122" s="96"/>
      <c r="EJ122" s="96"/>
      <c r="EK122" s="96"/>
      <c r="EL122" s="96"/>
      <c r="EM122" s="96"/>
      <c r="EN122" s="96"/>
      <c r="EO122" s="96"/>
      <c r="EP122" s="96"/>
      <c r="EQ122" s="96"/>
      <c r="ER122" s="96"/>
      <c r="ES122" s="96"/>
      <c r="ET122" s="96"/>
      <c r="EU122" s="96"/>
      <c r="EV122" s="96"/>
      <c r="EW122" s="96"/>
      <c r="EX122" s="96"/>
      <c r="EY122" s="96"/>
      <c r="EZ122" s="96"/>
      <c r="FA122" s="96"/>
      <c r="FB122" s="96"/>
      <c r="FC122" s="96"/>
      <c r="FD122" s="96"/>
      <c r="FE122" s="96"/>
      <c r="FF122" s="96"/>
      <c r="FG122" s="96"/>
      <c r="FH122" s="96"/>
      <c r="FI122" s="96"/>
      <c r="FJ122" s="96"/>
      <c r="FK122" s="96"/>
      <c r="FL122" s="96"/>
      <c r="FM122" s="96"/>
      <c r="FN122" s="96"/>
      <c r="FO122" s="96"/>
      <c r="FP122" s="96"/>
      <c r="FQ122" s="96"/>
      <c r="FR122" s="96"/>
      <c r="FS122" s="96"/>
      <c r="FT122" s="96"/>
      <c r="FU122" s="96"/>
      <c r="FV122" s="96"/>
      <c r="FW122" s="96"/>
      <c r="FX122" s="96"/>
      <c r="FY122" s="96"/>
      <c r="FZ122" s="96"/>
      <c r="GA122" s="96"/>
      <c r="GB122" s="96"/>
      <c r="GC122" s="96"/>
      <c r="GD122" s="96"/>
      <c r="GE122" s="96"/>
      <c r="GF122" s="96"/>
      <c r="GG122" s="96"/>
      <c r="GH122" s="96"/>
      <c r="GI122" s="96"/>
      <c r="GJ122" s="96"/>
      <c r="GK122" s="96"/>
      <c r="GL122" s="96"/>
      <c r="GM122" s="96"/>
      <c r="GN122" s="96"/>
      <c r="GO122" s="96"/>
      <c r="GP122" s="96"/>
      <c r="GQ122" s="96"/>
      <c r="GR122" s="96"/>
      <c r="GS122" s="96"/>
      <c r="GT122" s="96"/>
      <c r="GU122" s="96"/>
      <c r="GV122" s="96"/>
      <c r="GW122" s="96"/>
      <c r="GX122" s="96"/>
      <c r="GY122" s="96"/>
      <c r="GZ122" s="96"/>
      <c r="HA122" s="96"/>
      <c r="HB122" s="96"/>
      <c r="HC122" s="96"/>
      <c r="HD122" s="96"/>
      <c r="HE122" s="96"/>
      <c r="HF122" s="96"/>
      <c r="HG122" s="96"/>
      <c r="HH122" s="96"/>
      <c r="HI122" s="96"/>
      <c r="HJ122" s="96"/>
      <c r="HK122" s="96"/>
      <c r="HL122" s="96"/>
      <c r="HM122" s="96"/>
      <c r="HN122" s="96"/>
      <c r="HO122" s="96"/>
      <c r="HP122" s="96"/>
      <c r="HQ122" s="96"/>
      <c r="HR122" s="96"/>
      <c r="HS122" s="96"/>
      <c r="HT122" s="96"/>
      <c r="HU122" s="96"/>
      <c r="HV122" s="96"/>
      <c r="HW122" s="96"/>
      <c r="HX122" s="96"/>
      <c r="HY122" s="96"/>
      <c r="HZ122" s="96"/>
      <c r="IA122" s="96"/>
      <c r="IB122" s="96"/>
      <c r="IC122" s="96"/>
      <c r="ID122" s="96"/>
      <c r="IE122" s="96"/>
      <c r="IF122" s="96"/>
      <c r="IG122" s="96"/>
      <c r="IH122" s="96"/>
      <c r="II122" s="96"/>
      <c r="IJ122" s="96"/>
      <c r="IK122" s="96"/>
      <c r="IL122" s="96"/>
      <c r="IM122" s="96"/>
      <c r="IN122" s="96"/>
      <c r="IO122" s="96"/>
      <c r="IP122" s="96"/>
      <c r="IQ122" s="96"/>
      <c r="IR122" s="96"/>
      <c r="IS122" s="96"/>
      <c r="IT122" s="96"/>
      <c r="IU122" s="96"/>
      <c r="IV122" s="96"/>
      <c r="IW122" s="96"/>
      <c r="IX122" s="96"/>
      <c r="IY122" s="96"/>
      <c r="IZ122" s="96"/>
      <c r="JA122" s="96"/>
    </row>
    <row r="123" spans="1:261" s="20" customFormat="1" ht="25.5" x14ac:dyDescent="0.2">
      <c r="A123" s="105">
        <v>43675</v>
      </c>
      <c r="B123" s="85" t="s">
        <v>2934</v>
      </c>
      <c r="C123" s="85" t="s">
        <v>237</v>
      </c>
      <c r="D123" s="85" t="s">
        <v>141</v>
      </c>
      <c r="E123" s="115" t="s">
        <v>138</v>
      </c>
      <c r="F123" s="67"/>
      <c r="G123" s="131">
        <v>2022</v>
      </c>
      <c r="H123" s="106" t="s">
        <v>18</v>
      </c>
      <c r="I123" s="106" t="str">
        <f t="shared" si="9"/>
        <v>FL</v>
      </c>
      <c r="J123" s="106" t="str">
        <f t="shared" si="10"/>
        <v>FL</v>
      </c>
      <c r="K123" s="164" t="str">
        <f t="shared" si="11"/>
        <v>Southeast</v>
      </c>
      <c r="L123" s="106" t="str">
        <f>INDEX('State '!$A$1:$C$62,MATCH($I123,'State '!$B:$B,0),3)</f>
        <v>Southeast</v>
      </c>
      <c r="M123" s="106" t="str">
        <f>INDEX('State '!$A$1:$C$62,MATCH($J123,'State '!$B:$B,0),3)</f>
        <v>Southeast</v>
      </c>
      <c r="N123" s="106"/>
      <c r="O123" s="176">
        <v>102.6</v>
      </c>
      <c r="P123" s="116">
        <f>13.7+7</f>
        <v>20.7</v>
      </c>
      <c r="Q123" s="127">
        <v>169</v>
      </c>
      <c r="R123" s="68">
        <v>30</v>
      </c>
      <c r="S123" s="117" t="s">
        <v>135</v>
      </c>
      <c r="T123" s="118" t="s">
        <v>390</v>
      </c>
      <c r="U123" s="119" t="s">
        <v>2935</v>
      </c>
      <c r="V123" s="106" t="s">
        <v>2247</v>
      </c>
      <c r="W123" s="84" t="s">
        <v>2936</v>
      </c>
      <c r="X123" s="84" t="s">
        <v>2954</v>
      </c>
      <c r="Y123" s="108"/>
      <c r="Z123" s="109"/>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c r="DS123" s="96"/>
      <c r="DT123" s="96"/>
      <c r="DU123" s="96"/>
      <c r="DV123" s="96"/>
      <c r="DW123" s="96"/>
      <c r="DX123" s="96"/>
      <c r="DY123" s="96"/>
      <c r="DZ123" s="96"/>
      <c r="EA123" s="96"/>
      <c r="EB123" s="96"/>
      <c r="EC123" s="96"/>
      <c r="ED123" s="96"/>
      <c r="EE123" s="96"/>
      <c r="EF123" s="96"/>
      <c r="EG123" s="96"/>
      <c r="EH123" s="96"/>
      <c r="EI123" s="96"/>
      <c r="EJ123" s="96"/>
      <c r="EK123" s="96"/>
      <c r="EL123" s="96"/>
      <c r="EM123" s="96"/>
      <c r="EN123" s="96"/>
      <c r="EO123" s="96"/>
      <c r="EP123" s="96"/>
      <c r="EQ123" s="96"/>
      <c r="ER123" s="96"/>
      <c r="ES123" s="96"/>
      <c r="ET123" s="96"/>
      <c r="EU123" s="96"/>
      <c r="EV123" s="96"/>
      <c r="EW123" s="96"/>
      <c r="EX123" s="96"/>
      <c r="EY123" s="96"/>
      <c r="EZ123" s="96"/>
      <c r="FA123" s="96"/>
      <c r="FB123" s="96"/>
      <c r="FC123" s="96"/>
      <c r="FD123" s="96"/>
      <c r="FE123" s="96"/>
      <c r="FF123" s="96"/>
      <c r="FG123" s="96"/>
      <c r="FH123" s="96"/>
      <c r="FI123" s="96"/>
      <c r="FJ123" s="96"/>
      <c r="FK123" s="96"/>
      <c r="FL123" s="96"/>
      <c r="FM123" s="96"/>
      <c r="FN123" s="96"/>
      <c r="FO123" s="96"/>
      <c r="FP123" s="96"/>
      <c r="FQ123" s="96"/>
      <c r="FR123" s="96"/>
      <c r="FS123" s="96"/>
      <c r="FT123" s="96"/>
      <c r="FU123" s="96"/>
      <c r="FV123" s="96"/>
      <c r="FW123" s="96"/>
      <c r="FX123" s="96"/>
      <c r="FY123" s="96"/>
      <c r="FZ123" s="96"/>
      <c r="GA123" s="96"/>
      <c r="GB123" s="96"/>
      <c r="GC123" s="96"/>
      <c r="GD123" s="96"/>
      <c r="GE123" s="96"/>
      <c r="GF123" s="96"/>
      <c r="GG123" s="96"/>
      <c r="GH123" s="96"/>
      <c r="GI123" s="96"/>
      <c r="GJ123" s="96"/>
      <c r="GK123" s="96"/>
      <c r="GL123" s="96"/>
      <c r="GM123" s="96"/>
      <c r="GN123" s="96"/>
      <c r="GO123" s="96"/>
      <c r="GP123" s="96"/>
      <c r="GQ123" s="96"/>
      <c r="GR123" s="96"/>
      <c r="GS123" s="96"/>
      <c r="GT123" s="96"/>
      <c r="GU123" s="96"/>
      <c r="GV123" s="96"/>
      <c r="GW123" s="96"/>
      <c r="GX123" s="96"/>
      <c r="GY123" s="96"/>
      <c r="GZ123" s="96"/>
      <c r="HA123" s="96"/>
      <c r="HB123" s="96"/>
      <c r="HC123" s="96"/>
      <c r="HD123" s="96"/>
      <c r="HE123" s="96"/>
      <c r="HF123" s="96"/>
      <c r="HG123" s="96"/>
      <c r="HH123" s="96"/>
      <c r="HI123" s="96"/>
      <c r="HJ123" s="96"/>
      <c r="HK123" s="96"/>
      <c r="HL123" s="96"/>
      <c r="HM123" s="96"/>
      <c r="HN123" s="96"/>
      <c r="HO123" s="96"/>
      <c r="HP123" s="96"/>
      <c r="HQ123" s="96"/>
      <c r="HR123" s="96"/>
      <c r="HS123" s="96"/>
      <c r="HT123" s="96"/>
      <c r="HU123" s="96"/>
      <c r="HV123" s="96"/>
      <c r="HW123" s="96"/>
      <c r="HX123" s="96"/>
      <c r="HY123" s="96"/>
      <c r="HZ123" s="96"/>
      <c r="IA123" s="96"/>
      <c r="IB123" s="96"/>
      <c r="IC123" s="96"/>
      <c r="ID123" s="96"/>
      <c r="IE123" s="96"/>
      <c r="IF123" s="96"/>
      <c r="IG123" s="96"/>
      <c r="IH123" s="96"/>
      <c r="II123" s="96"/>
      <c r="IJ123" s="96"/>
      <c r="IK123" s="96"/>
      <c r="IL123" s="96"/>
      <c r="IM123" s="96"/>
      <c r="IN123" s="96"/>
      <c r="IO123" s="96"/>
      <c r="IP123" s="96"/>
      <c r="IQ123" s="96"/>
      <c r="IR123" s="96"/>
      <c r="IS123" s="96"/>
      <c r="IT123" s="96"/>
      <c r="IU123" s="96"/>
      <c r="IV123" s="96"/>
      <c r="IW123" s="96"/>
      <c r="IX123" s="96"/>
      <c r="IY123" s="96"/>
      <c r="IZ123" s="96"/>
      <c r="JA123" s="96"/>
    </row>
    <row r="124" spans="1:261" s="110" customFormat="1" ht="38.25" x14ac:dyDescent="0.2">
      <c r="A124" s="105">
        <v>43769</v>
      </c>
      <c r="B124" s="85" t="s">
        <v>2732</v>
      </c>
      <c r="C124" s="85" t="s">
        <v>2512</v>
      </c>
      <c r="D124" s="85" t="s">
        <v>141</v>
      </c>
      <c r="E124" s="115" t="s">
        <v>144</v>
      </c>
      <c r="F124" s="67">
        <v>43708</v>
      </c>
      <c r="G124" s="131">
        <v>2019</v>
      </c>
      <c r="H124" s="106" t="s">
        <v>6</v>
      </c>
      <c r="I124" s="106" t="str">
        <f t="shared" si="9"/>
        <v>TX</v>
      </c>
      <c r="J124" s="106" t="str">
        <f t="shared" si="10"/>
        <v>TX</v>
      </c>
      <c r="K124" s="164" t="str">
        <f t="shared" si="11"/>
        <v>South Central</v>
      </c>
      <c r="L124" s="106" t="str">
        <f>INDEX('State '!$A$1:$C$62,MATCH($I124,'State '!$B:$B,0),3)</f>
        <v>South Central</v>
      </c>
      <c r="M124" s="106" t="str">
        <f>INDEX('State '!$A$1:$C$62,MATCH($J124,'State '!$B:$B,0),3)</f>
        <v>South Central</v>
      </c>
      <c r="N124" s="106"/>
      <c r="O124" s="176"/>
      <c r="P124" s="116">
        <v>25</v>
      </c>
      <c r="Q124" s="127"/>
      <c r="R124" s="68">
        <v>30</v>
      </c>
      <c r="S124" s="117" t="s">
        <v>139</v>
      </c>
      <c r="T124" s="118" t="s">
        <v>2694</v>
      </c>
      <c r="U124" s="119"/>
      <c r="V124" s="106" t="s">
        <v>2247</v>
      </c>
      <c r="W124" s="84" t="s">
        <v>3024</v>
      </c>
      <c r="X124" s="84"/>
      <c r="Y124" s="168" t="s">
        <v>3039</v>
      </c>
      <c r="Z124" s="114"/>
    </row>
    <row r="125" spans="1:261" ht="63.75" x14ac:dyDescent="0.2">
      <c r="A125" s="105">
        <v>43584</v>
      </c>
      <c r="B125" s="84" t="s">
        <v>2875</v>
      </c>
      <c r="C125" s="84" t="s">
        <v>1941</v>
      </c>
      <c r="D125" s="84" t="s">
        <v>141</v>
      </c>
      <c r="E125" s="84" t="s">
        <v>140</v>
      </c>
      <c r="F125" s="65"/>
      <c r="G125" s="107">
        <v>2022</v>
      </c>
      <c r="H125" s="106" t="s">
        <v>409</v>
      </c>
      <c r="I125" s="106" t="str">
        <f t="shared" si="9"/>
        <v>PA</v>
      </c>
      <c r="J125" s="106" t="str">
        <f t="shared" si="10"/>
        <v>NJ</v>
      </c>
      <c r="K125" s="164" t="str">
        <f t="shared" si="11"/>
        <v>Northeast</v>
      </c>
      <c r="L125" s="106" t="str">
        <f>INDEX('State '!$A$1:$C$62,MATCH($I125,'State '!$B:$B,0),3)</f>
        <v>Northeast</v>
      </c>
      <c r="M125" s="106" t="str">
        <f>INDEX('State '!$A$1:$C$62,MATCH($J125,'State '!$B:$B,0),3)</f>
        <v>Northeast</v>
      </c>
      <c r="N125" s="106"/>
      <c r="O125" s="176"/>
      <c r="P125" s="68">
        <v>34</v>
      </c>
      <c r="Q125" s="178">
        <v>1050</v>
      </c>
      <c r="R125" s="107"/>
      <c r="S125" s="106" t="s">
        <v>135</v>
      </c>
      <c r="T125" s="106" t="s">
        <v>390</v>
      </c>
      <c r="U125" s="106"/>
      <c r="V125" s="106" t="s">
        <v>2250</v>
      </c>
      <c r="W125" s="84" t="s">
        <v>2876</v>
      </c>
      <c r="X125" s="84"/>
      <c r="Y125" s="168"/>
    </row>
    <row r="126" spans="1:261" s="110" customFormat="1" ht="25.5" x14ac:dyDescent="0.2">
      <c r="A126" s="105">
        <v>43417</v>
      </c>
      <c r="B126" s="84" t="s">
        <v>2772</v>
      </c>
      <c r="C126" s="84" t="s">
        <v>2773</v>
      </c>
      <c r="D126" s="84" t="s">
        <v>137</v>
      </c>
      <c r="E126" s="84" t="s">
        <v>138</v>
      </c>
      <c r="F126" s="65"/>
      <c r="G126" s="107">
        <v>2020</v>
      </c>
      <c r="H126" s="106" t="s">
        <v>6</v>
      </c>
      <c r="I126" s="106" t="str">
        <f t="shared" si="9"/>
        <v>TX</v>
      </c>
      <c r="J126" s="106" t="str">
        <f t="shared" si="10"/>
        <v>TX</v>
      </c>
      <c r="K126" s="164" t="str">
        <f t="shared" si="11"/>
        <v>South Central</v>
      </c>
      <c r="L126" s="106" t="str">
        <f>INDEX('State '!$A$1:$C$62,MATCH($I126,'State '!$B:$B,0),3)</f>
        <v>South Central</v>
      </c>
      <c r="M126" s="106" t="str">
        <f>INDEX('State '!$A$1:$C$62,MATCH($J126,'State '!$B:$B,0),3)</f>
        <v>South Central</v>
      </c>
      <c r="N126" s="106"/>
      <c r="O126" s="176">
        <v>2173</v>
      </c>
      <c r="P126" s="68">
        <f>2.4+135.5</f>
        <v>137.9</v>
      </c>
      <c r="Q126" s="178">
        <v>4500</v>
      </c>
      <c r="R126" s="107">
        <v>42</v>
      </c>
      <c r="S126" s="106" t="s">
        <v>135</v>
      </c>
      <c r="T126" s="106" t="s">
        <v>390</v>
      </c>
      <c r="U126" s="106" t="s">
        <v>2774</v>
      </c>
      <c r="V126" s="106" t="s">
        <v>2247</v>
      </c>
      <c r="W126" s="84" t="s">
        <v>2775</v>
      </c>
      <c r="X126" s="84" t="s">
        <v>2953</v>
      </c>
      <c r="Y126" s="168"/>
      <c r="Z126" s="114"/>
    </row>
    <row r="127" spans="1:261" ht="25.5" x14ac:dyDescent="0.2">
      <c r="A127" s="105">
        <v>43129</v>
      </c>
      <c r="B127" s="84" t="s">
        <v>2628</v>
      </c>
      <c r="C127" s="84" t="s">
        <v>2629</v>
      </c>
      <c r="D127" s="84" t="s">
        <v>137</v>
      </c>
      <c r="E127" s="84" t="s">
        <v>432</v>
      </c>
      <c r="F127" s="65"/>
      <c r="G127" s="107">
        <v>2019</v>
      </c>
      <c r="H127" s="106" t="s">
        <v>1997</v>
      </c>
      <c r="I127" s="106" t="str">
        <f t="shared" si="9"/>
        <v>PA</v>
      </c>
      <c r="J127" s="106" t="str">
        <f t="shared" si="10"/>
        <v>OH</v>
      </c>
      <c r="K127" s="164" t="str">
        <f t="shared" si="11"/>
        <v>Northeast</v>
      </c>
      <c r="L127" s="106" t="str">
        <f>INDEX('State '!$A$1:$C$62,MATCH($I127,'State '!$B:$B,0),3)</f>
        <v>Northeast</v>
      </c>
      <c r="M127" s="106" t="str">
        <f>INDEX('State '!$A$1:$C$62,MATCH($J127,'State '!$B:$B,0),3)</f>
        <v>Northeast</v>
      </c>
      <c r="N127" s="106"/>
      <c r="O127" s="176">
        <v>88</v>
      </c>
      <c r="P127" s="68">
        <v>28</v>
      </c>
      <c r="Q127" s="178">
        <v>55</v>
      </c>
      <c r="R127" s="107">
        <v>12</v>
      </c>
      <c r="S127" s="106" t="s">
        <v>139</v>
      </c>
      <c r="T127" s="106" t="s">
        <v>390</v>
      </c>
      <c r="U127" s="106" t="s">
        <v>2631</v>
      </c>
      <c r="V127" s="106" t="s">
        <v>2250</v>
      </c>
      <c r="W127" s="84" t="s">
        <v>2630</v>
      </c>
      <c r="X127" s="84" t="s">
        <v>2960</v>
      </c>
      <c r="Y127" s="168"/>
      <c r="Z127" s="96"/>
    </row>
    <row r="128" spans="1:261" ht="25.5" x14ac:dyDescent="0.2">
      <c r="A128" s="105">
        <v>43711</v>
      </c>
      <c r="B128" s="84" t="s">
        <v>2635</v>
      </c>
      <c r="C128" s="84" t="s">
        <v>1941</v>
      </c>
      <c r="D128" s="84" t="s">
        <v>141</v>
      </c>
      <c r="E128" s="84" t="s">
        <v>144</v>
      </c>
      <c r="F128" s="65">
        <v>43711</v>
      </c>
      <c r="G128" s="107">
        <v>2019</v>
      </c>
      <c r="H128" s="106" t="s">
        <v>20</v>
      </c>
      <c r="I128" s="106" t="str">
        <f t="shared" si="9"/>
        <v>NJ</v>
      </c>
      <c r="J128" s="106" t="str">
        <f t="shared" si="10"/>
        <v>NJ</v>
      </c>
      <c r="K128" s="164" t="str">
        <f t="shared" si="11"/>
        <v>Northeast</v>
      </c>
      <c r="L128" s="106" t="str">
        <f>INDEX('State '!$A$1:$C$62,MATCH($I128,'State '!$B:$B,0),3)</f>
        <v>Northeast</v>
      </c>
      <c r="M128" s="106" t="str">
        <f>INDEX('State '!$A$1:$C$62,MATCH($J128,'State '!$B:$B,0),3)</f>
        <v>Northeast</v>
      </c>
      <c r="N128" s="106"/>
      <c r="O128" s="176">
        <v>127.6</v>
      </c>
      <c r="P128" s="68">
        <v>0.61</v>
      </c>
      <c r="Q128" s="178">
        <v>190</v>
      </c>
      <c r="R128" s="107">
        <v>42</v>
      </c>
      <c r="S128" s="106" t="s">
        <v>135</v>
      </c>
      <c r="T128" s="106" t="s">
        <v>390</v>
      </c>
      <c r="U128" s="106" t="s">
        <v>2637</v>
      </c>
      <c r="V128" s="106" t="s">
        <v>2247</v>
      </c>
      <c r="W128" s="84" t="s">
        <v>2636</v>
      </c>
      <c r="X128" s="84"/>
      <c r="Y128" s="168"/>
      <c r="Z128" s="96"/>
    </row>
    <row r="129" spans="1:261" x14ac:dyDescent="0.2">
      <c r="A129" s="105">
        <v>43584</v>
      </c>
      <c r="B129" s="84" t="s">
        <v>2703</v>
      </c>
      <c r="C129" s="84" t="s">
        <v>2697</v>
      </c>
      <c r="D129" s="84" t="s">
        <v>1944</v>
      </c>
      <c r="E129" s="84" t="s">
        <v>144</v>
      </c>
      <c r="F129" s="65">
        <v>43497</v>
      </c>
      <c r="G129" s="107">
        <v>2019</v>
      </c>
      <c r="H129" s="106" t="s">
        <v>6</v>
      </c>
      <c r="I129" s="106" t="str">
        <f t="shared" si="9"/>
        <v>TX</v>
      </c>
      <c r="J129" s="106" t="str">
        <f t="shared" si="10"/>
        <v>TX</v>
      </c>
      <c r="K129" s="164" t="str">
        <f t="shared" si="11"/>
        <v>South Central</v>
      </c>
      <c r="L129" s="106" t="str">
        <f>INDEX('State '!$A$1:$C$62,MATCH($I129,'State '!$B:$B,0),3)</f>
        <v>South Central</v>
      </c>
      <c r="M129" s="106" t="str">
        <f>INDEX('State '!$A$1:$C$62,MATCH($J129,'State '!$B:$B,0),3)</f>
        <v>South Central</v>
      </c>
      <c r="N129" s="106"/>
      <c r="O129" s="176"/>
      <c r="P129" s="68"/>
      <c r="Q129" s="178">
        <v>1000</v>
      </c>
      <c r="R129" s="107"/>
      <c r="S129" s="106" t="s">
        <v>139</v>
      </c>
      <c r="T129" s="106" t="s">
        <v>2698</v>
      </c>
      <c r="U129" s="106"/>
      <c r="V129" s="106" t="s">
        <v>2247</v>
      </c>
      <c r="W129" s="84" t="s">
        <v>2704</v>
      </c>
      <c r="X129" s="84"/>
      <c r="Y129" s="168" t="s">
        <v>2889</v>
      </c>
    </row>
    <row r="130" spans="1:261" s="20" customFormat="1" ht="25.5" x14ac:dyDescent="0.2">
      <c r="A130" s="105">
        <v>43192</v>
      </c>
      <c r="B130" s="84" t="s">
        <v>2449</v>
      </c>
      <c r="C130" s="84" t="s">
        <v>2262</v>
      </c>
      <c r="D130" s="84" t="s">
        <v>141</v>
      </c>
      <c r="E130" s="84" t="s">
        <v>3011</v>
      </c>
      <c r="F130" s="65"/>
      <c r="G130" s="107" t="s">
        <v>391</v>
      </c>
      <c r="H130" s="106" t="s">
        <v>419</v>
      </c>
      <c r="I130" s="106" t="str">
        <f t="shared" si="9"/>
        <v>TX</v>
      </c>
      <c r="J130" s="106" t="str">
        <f t="shared" si="10"/>
        <v>MX</v>
      </c>
      <c r="K130" s="164" t="str">
        <f t="shared" si="11"/>
        <v>South Central, Mexico</v>
      </c>
      <c r="L130" s="106" t="str">
        <f>INDEX('State '!$A$1:$C$62,MATCH($I130,'State '!$B:$B,0),3)</f>
        <v>South Central</v>
      </c>
      <c r="M130" s="106" t="str">
        <f>INDEX('State '!$A$1:$C$62,MATCH($J130,'State '!$B:$B,0),3)</f>
        <v>Mexico</v>
      </c>
      <c r="N130" s="106"/>
      <c r="O130" s="176">
        <v>55</v>
      </c>
      <c r="P130" s="68"/>
      <c r="Q130" s="178">
        <v>70</v>
      </c>
      <c r="R130" s="107">
        <v>30</v>
      </c>
      <c r="S130" s="106" t="s">
        <v>135</v>
      </c>
      <c r="T130" s="106" t="s">
        <v>390</v>
      </c>
      <c r="U130" s="106" t="s">
        <v>391</v>
      </c>
      <c r="V130" s="106" t="s">
        <v>2250</v>
      </c>
      <c r="W130" s="84" t="s">
        <v>3025</v>
      </c>
      <c r="X130" s="84"/>
      <c r="Y130" s="108"/>
    </row>
    <row r="131" spans="1:261" s="20" customFormat="1" ht="25.5" x14ac:dyDescent="0.2">
      <c r="A131" s="105">
        <v>43679</v>
      </c>
      <c r="B131" s="84" t="s">
        <v>2941</v>
      </c>
      <c r="C131" s="84" t="s">
        <v>338</v>
      </c>
      <c r="D131" s="84" t="s">
        <v>134</v>
      </c>
      <c r="E131" s="84" t="s">
        <v>2736</v>
      </c>
      <c r="F131" s="65">
        <v>43677</v>
      </c>
      <c r="G131" s="107">
        <v>2019</v>
      </c>
      <c r="H131" s="106" t="s">
        <v>30</v>
      </c>
      <c r="I131" s="106" t="str">
        <f t="shared" ref="I131:I162" si="12">LEFT($H131,2)</f>
        <v>MN</v>
      </c>
      <c r="J131" s="106" t="str">
        <f t="shared" si="10"/>
        <v>MN</v>
      </c>
      <c r="K131" s="164" t="str">
        <f t="shared" ref="K131:K138" si="13">IF($L131=$M131,L131,CONCATENATE($L131,", ",IF(ISBLANK(N131),"",CONCATENATE(N131,", ")),$M131))</f>
        <v>Midwest</v>
      </c>
      <c r="L131" s="106" t="str">
        <f>INDEX('State '!$A$1:$C$62,MATCH($I131,'State '!$B:$B,0),3)</f>
        <v>Midwest</v>
      </c>
      <c r="M131" s="106" t="str">
        <f>INDEX('State '!$A$1:$C$62,MATCH($J131,'State '!$B:$B,0),3)</f>
        <v>Midwest</v>
      </c>
      <c r="N131" s="106"/>
      <c r="O131" s="176">
        <v>31.416</v>
      </c>
      <c r="P131" s="68">
        <v>12.3</v>
      </c>
      <c r="Q131" s="178">
        <v>37.093000000000004</v>
      </c>
      <c r="R131" s="107">
        <v>16</v>
      </c>
      <c r="S131" s="106"/>
      <c r="T131" s="106" t="s">
        <v>390</v>
      </c>
      <c r="U131" s="106" t="s">
        <v>2782</v>
      </c>
      <c r="V131" s="106" t="s">
        <v>2247</v>
      </c>
      <c r="W131" s="84"/>
      <c r="X131" s="84"/>
      <c r="Y131" s="172" t="s">
        <v>2892</v>
      </c>
    </row>
    <row r="132" spans="1:261" s="20" customFormat="1" ht="25.5" x14ac:dyDescent="0.2">
      <c r="A132" s="105">
        <v>43507</v>
      </c>
      <c r="B132" s="84" t="s">
        <v>2209</v>
      </c>
      <c r="C132" s="84" t="s">
        <v>2207</v>
      </c>
      <c r="D132" s="84" t="s">
        <v>141</v>
      </c>
      <c r="E132" s="84" t="s">
        <v>432</v>
      </c>
      <c r="F132" s="65"/>
      <c r="G132" s="107">
        <v>2020</v>
      </c>
      <c r="H132" s="106" t="s">
        <v>2047</v>
      </c>
      <c r="I132" s="106" t="str">
        <f t="shared" si="12"/>
        <v>AL</v>
      </c>
      <c r="J132" s="106" t="str">
        <f t="shared" si="10"/>
        <v>FL</v>
      </c>
      <c r="K132" s="164" t="str">
        <f t="shared" si="13"/>
        <v>South Central, Southeast</v>
      </c>
      <c r="L132" s="106" t="str">
        <f>INDEX('State '!$A$1:$C$62,MATCH($I132,'State '!$B:$B,0),3)</f>
        <v>South Central</v>
      </c>
      <c r="M132" s="106" t="str">
        <f>INDEX('State '!$A$1:$C$62,MATCH($J132,'State '!$B:$B,0),3)</f>
        <v>Southeast</v>
      </c>
      <c r="N132" s="106"/>
      <c r="O132" s="176"/>
      <c r="P132" s="68"/>
      <c r="Q132" s="178">
        <v>170</v>
      </c>
      <c r="R132" s="107"/>
      <c r="S132" s="112" t="s">
        <v>135</v>
      </c>
      <c r="T132" s="106" t="s">
        <v>390</v>
      </c>
      <c r="U132" s="106" t="s">
        <v>2182</v>
      </c>
      <c r="V132" s="106" t="s">
        <v>2250</v>
      </c>
      <c r="W132" s="84" t="s">
        <v>2975</v>
      </c>
      <c r="X132" s="84" t="s">
        <v>2954</v>
      </c>
      <c r="Y132" s="211" t="s">
        <v>2976</v>
      </c>
    </row>
    <row r="133" spans="1:261" s="20" customFormat="1" ht="25.5" x14ac:dyDescent="0.2">
      <c r="A133" s="105">
        <v>42598</v>
      </c>
      <c r="B133" s="84" t="s">
        <v>2210</v>
      </c>
      <c r="C133" s="84" t="s">
        <v>2207</v>
      </c>
      <c r="D133" s="84" t="s">
        <v>141</v>
      </c>
      <c r="E133" s="84" t="s">
        <v>398</v>
      </c>
      <c r="F133" s="65"/>
      <c r="G133" s="107">
        <v>2021</v>
      </c>
      <c r="H133" s="106" t="s">
        <v>2047</v>
      </c>
      <c r="I133" s="106" t="str">
        <f t="shared" si="12"/>
        <v>AL</v>
      </c>
      <c r="J133" s="106" t="str">
        <f t="shared" si="10"/>
        <v>FL</v>
      </c>
      <c r="K133" s="164" t="str">
        <f t="shared" si="13"/>
        <v>South Central, Southeast</v>
      </c>
      <c r="L133" s="106" t="str">
        <f>INDEX('State '!$A$1:$C$62,MATCH($I133,'State '!$B:$B,0),3)</f>
        <v>South Central</v>
      </c>
      <c r="M133" s="106" t="str">
        <f>INDEX('State '!$A$1:$C$62,MATCH($J133,'State '!$B:$B,0),3)</f>
        <v>Southeast</v>
      </c>
      <c r="N133" s="106"/>
      <c r="O133" s="176"/>
      <c r="P133" s="68"/>
      <c r="Q133" s="178">
        <v>75</v>
      </c>
      <c r="R133" s="107"/>
      <c r="S133" s="112" t="s">
        <v>135</v>
      </c>
      <c r="T133" s="106" t="s">
        <v>390</v>
      </c>
      <c r="U133" s="106" t="s">
        <v>2182</v>
      </c>
      <c r="V133" s="106" t="s">
        <v>2250</v>
      </c>
      <c r="W133" s="84" t="s">
        <v>2975</v>
      </c>
      <c r="X133" s="84" t="s">
        <v>2954</v>
      </c>
      <c r="Y133" s="181" t="s">
        <v>2976</v>
      </c>
    </row>
    <row r="134" spans="1:261" s="20" customFormat="1" ht="25.5" x14ac:dyDescent="0.2">
      <c r="A134" s="105">
        <v>43747</v>
      </c>
      <c r="B134" s="84" t="s">
        <v>2877</v>
      </c>
      <c r="C134" s="84" t="s">
        <v>2878</v>
      </c>
      <c r="D134" s="84" t="s">
        <v>141</v>
      </c>
      <c r="E134" s="84" t="s">
        <v>398</v>
      </c>
      <c r="F134" s="65"/>
      <c r="G134" s="107">
        <v>2020</v>
      </c>
      <c r="H134" s="106" t="s">
        <v>0</v>
      </c>
      <c r="I134" s="106" t="str">
        <f t="shared" si="12"/>
        <v>LA</v>
      </c>
      <c r="J134" s="106" t="str">
        <f t="shared" si="10"/>
        <v>LA</v>
      </c>
      <c r="K134" s="164" t="str">
        <f t="shared" si="13"/>
        <v>South Central</v>
      </c>
      <c r="L134" s="106" t="str">
        <f>INDEX('State '!$A$1:$C$62,MATCH($I134,'State '!$B:$B,0),3)</f>
        <v>South Central</v>
      </c>
      <c r="M134" s="106" t="str">
        <f>INDEX('State '!$A$1:$C$62,MATCH($J134,'State '!$B:$B,0),3)</f>
        <v>South Central</v>
      </c>
      <c r="N134" s="106"/>
      <c r="O134" s="176">
        <v>61</v>
      </c>
      <c r="P134" s="68"/>
      <c r="Q134" s="178">
        <v>400</v>
      </c>
      <c r="R134" s="107">
        <v>36</v>
      </c>
      <c r="S134" s="112" t="s">
        <v>135</v>
      </c>
      <c r="T134" s="106" t="s">
        <v>390</v>
      </c>
      <c r="U134" s="106" t="s">
        <v>2879</v>
      </c>
      <c r="V134" s="106" t="s">
        <v>2247</v>
      </c>
      <c r="W134" s="84" t="s">
        <v>2880</v>
      </c>
      <c r="X134" s="84"/>
      <c r="Y134" s="108"/>
    </row>
    <row r="135" spans="1:261" s="20" customFormat="1" ht="25.5" x14ac:dyDescent="0.2">
      <c r="A135" s="105">
        <v>43756</v>
      </c>
      <c r="B135" s="84" t="s">
        <v>2994</v>
      </c>
      <c r="C135" s="84" t="s">
        <v>2995</v>
      </c>
      <c r="D135" s="84" t="s">
        <v>137</v>
      </c>
      <c r="E135" s="84" t="s">
        <v>432</v>
      </c>
      <c r="F135" s="65"/>
      <c r="G135" s="107">
        <v>2020</v>
      </c>
      <c r="H135" s="106" t="s">
        <v>41</v>
      </c>
      <c r="I135" s="106" t="str">
        <f t="shared" si="12"/>
        <v>MI</v>
      </c>
      <c r="J135" s="106" t="str">
        <f t="shared" si="10"/>
        <v>MI</v>
      </c>
      <c r="K135" s="164" t="str">
        <f t="shared" si="13"/>
        <v>Midwest</v>
      </c>
      <c r="L135" s="106" t="str">
        <f>INDEX('State '!$A$1:$C$62,MATCH($I135,'State '!$B:$B,0),3)</f>
        <v>Midwest</v>
      </c>
      <c r="M135" s="106" t="str">
        <f>INDEX('State '!$A$1:$C$62,MATCH($J135,'State '!$B:$B,0),3)</f>
        <v>Midwest</v>
      </c>
      <c r="N135" s="106"/>
      <c r="O135" s="176">
        <v>159</v>
      </c>
      <c r="P135" s="68">
        <v>94</v>
      </c>
      <c r="Q135" s="178"/>
      <c r="R135" s="107">
        <v>24</v>
      </c>
      <c r="S135" s="112" t="s">
        <v>139</v>
      </c>
      <c r="T135" s="106" t="s">
        <v>2996</v>
      </c>
      <c r="U135" s="106"/>
      <c r="V135" s="106" t="s">
        <v>2247</v>
      </c>
      <c r="W135" s="84" t="s">
        <v>2997</v>
      </c>
      <c r="X135" s="84" t="s">
        <v>2956</v>
      </c>
      <c r="Y135" s="108"/>
    </row>
    <row r="136" spans="1:261" s="20" customFormat="1" ht="25.5" x14ac:dyDescent="0.2">
      <c r="A136" s="105">
        <v>43689</v>
      </c>
      <c r="B136" s="84" t="s">
        <v>2856</v>
      </c>
      <c r="C136" s="84" t="s">
        <v>237</v>
      </c>
      <c r="D136" s="84" t="s">
        <v>141</v>
      </c>
      <c r="E136" s="84" t="s">
        <v>144</v>
      </c>
      <c r="F136" s="65">
        <v>43678</v>
      </c>
      <c r="G136" s="107">
        <v>2019</v>
      </c>
      <c r="H136" s="106" t="s">
        <v>18</v>
      </c>
      <c r="I136" s="106" t="str">
        <f t="shared" si="12"/>
        <v>FL</v>
      </c>
      <c r="J136" s="106" t="s">
        <v>18</v>
      </c>
      <c r="K136" s="164" t="str">
        <f t="shared" si="13"/>
        <v>Southeast</v>
      </c>
      <c r="L136" s="106" t="str">
        <f>INDEX('State '!$A$1:$C$62,MATCH($I136,'State '!$B:$B,0),3)</f>
        <v>Southeast</v>
      </c>
      <c r="M136" s="106" t="str">
        <f>INDEX('State '!$A$1:$C$62,MATCH($J136,'State '!$B:$B,0),3)</f>
        <v>Southeast</v>
      </c>
      <c r="N136" s="106"/>
      <c r="O136" s="176">
        <v>4.2</v>
      </c>
      <c r="P136" s="68">
        <v>0.4</v>
      </c>
      <c r="Q136" s="178">
        <v>36</v>
      </c>
      <c r="R136" s="107">
        <v>20</v>
      </c>
      <c r="S136" s="112" t="s">
        <v>135</v>
      </c>
      <c r="T136" s="106" t="s">
        <v>390</v>
      </c>
      <c r="U136" s="106" t="s">
        <v>2857</v>
      </c>
      <c r="V136" s="106" t="s">
        <v>2247</v>
      </c>
      <c r="W136" s="84" t="s">
        <v>2858</v>
      </c>
      <c r="X136" s="84" t="s">
        <v>2954</v>
      </c>
      <c r="Y136" s="108"/>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c r="FA136" s="96"/>
      <c r="FB136" s="96"/>
      <c r="FC136" s="96"/>
      <c r="FD136" s="96"/>
      <c r="FE136" s="96"/>
      <c r="FF136" s="96"/>
      <c r="FG136" s="96"/>
      <c r="FH136" s="96"/>
      <c r="FI136" s="96"/>
      <c r="FJ136" s="96"/>
      <c r="FK136" s="96"/>
      <c r="FL136" s="96"/>
      <c r="FM136" s="96"/>
      <c r="FN136" s="96"/>
      <c r="FO136" s="96"/>
      <c r="FP136" s="96"/>
      <c r="FQ136" s="96"/>
      <c r="FR136" s="96"/>
      <c r="FS136" s="96"/>
      <c r="FT136" s="96"/>
      <c r="FU136" s="96"/>
      <c r="FV136" s="96"/>
      <c r="FW136" s="96"/>
      <c r="FX136" s="96"/>
      <c r="FY136" s="96"/>
      <c r="FZ136" s="96"/>
      <c r="GA136" s="96"/>
      <c r="GB136" s="96"/>
      <c r="GC136" s="96"/>
      <c r="GD136" s="96"/>
      <c r="GE136" s="96"/>
      <c r="GF136" s="96"/>
      <c r="GG136" s="96"/>
      <c r="GH136" s="96"/>
      <c r="GI136" s="96"/>
      <c r="GJ136" s="96"/>
      <c r="GK136" s="96"/>
      <c r="GL136" s="96"/>
      <c r="GM136" s="96"/>
      <c r="GN136" s="96"/>
      <c r="GO136" s="96"/>
      <c r="GP136" s="96"/>
      <c r="GQ136" s="96"/>
      <c r="GR136" s="96"/>
      <c r="GS136" s="96"/>
      <c r="GT136" s="96"/>
      <c r="GU136" s="96"/>
      <c r="GV136" s="96"/>
      <c r="GW136" s="96"/>
      <c r="GX136" s="96"/>
      <c r="GY136" s="96"/>
      <c r="GZ136" s="96"/>
      <c r="HA136" s="96"/>
      <c r="HB136" s="96"/>
      <c r="HC136" s="96"/>
      <c r="HD136" s="96"/>
      <c r="HE136" s="96"/>
      <c r="HF136" s="96"/>
      <c r="HG136" s="96"/>
      <c r="HH136" s="96"/>
      <c r="HI136" s="96"/>
      <c r="HJ136" s="96"/>
      <c r="HK136" s="96"/>
      <c r="HL136" s="96"/>
      <c r="HM136" s="96"/>
      <c r="HN136" s="96"/>
      <c r="HO136" s="96"/>
      <c r="HP136" s="96"/>
      <c r="HQ136" s="96"/>
      <c r="HR136" s="96"/>
      <c r="HS136" s="96"/>
      <c r="HT136" s="96"/>
      <c r="HU136" s="96"/>
      <c r="HV136" s="96"/>
      <c r="HW136" s="96"/>
      <c r="HX136" s="96"/>
      <c r="HY136" s="96"/>
      <c r="HZ136" s="96"/>
      <c r="IA136" s="96"/>
      <c r="IB136" s="96"/>
      <c r="IC136" s="96"/>
      <c r="ID136" s="96"/>
      <c r="IE136" s="96"/>
      <c r="IF136" s="96"/>
      <c r="IG136" s="96"/>
      <c r="IH136" s="96"/>
      <c r="II136" s="96"/>
      <c r="IJ136" s="96"/>
      <c r="IK136" s="96"/>
      <c r="IL136" s="96"/>
      <c r="IM136" s="96"/>
      <c r="IN136" s="96"/>
      <c r="IO136" s="96"/>
      <c r="IP136" s="96"/>
      <c r="IQ136" s="96"/>
      <c r="IR136" s="96"/>
      <c r="IS136" s="96"/>
      <c r="IT136" s="96"/>
      <c r="IU136" s="96"/>
      <c r="IV136" s="96"/>
      <c r="IW136" s="96"/>
      <c r="IX136" s="96"/>
      <c r="IY136" s="96"/>
      <c r="IZ136" s="96"/>
      <c r="JA136" s="96"/>
    </row>
    <row r="137" spans="1:261" s="20" customFormat="1" ht="25.5" x14ac:dyDescent="0.2">
      <c r="A137" s="105">
        <v>43760</v>
      </c>
      <c r="B137" s="84" t="s">
        <v>2948</v>
      </c>
      <c r="C137" s="84" t="s">
        <v>2947</v>
      </c>
      <c r="D137" s="84" t="s">
        <v>137</v>
      </c>
      <c r="E137" s="84" t="s">
        <v>432</v>
      </c>
      <c r="F137" s="65"/>
      <c r="G137" s="107">
        <v>2021</v>
      </c>
      <c r="H137" s="106" t="s">
        <v>1192</v>
      </c>
      <c r="I137" s="106" t="str">
        <f t="shared" si="12"/>
        <v>NM</v>
      </c>
      <c r="J137" s="106" t="str">
        <f t="shared" ref="J137:J168" si="14">RIGHT($H137,2)</f>
        <v>TX</v>
      </c>
      <c r="K137" s="164" t="str">
        <f t="shared" si="13"/>
        <v>Mountain, South Central</v>
      </c>
      <c r="L137" s="106" t="str">
        <f>INDEX('State '!$A$1:$C$62,MATCH($I137,'State '!$B:$B,0),3)</f>
        <v>Mountain</v>
      </c>
      <c r="M137" s="106" t="str">
        <f>INDEX('State '!$A$1:$C$62,MATCH($J137,'State '!$B:$B,0),3)</f>
        <v>South Central</v>
      </c>
      <c r="N137" s="106"/>
      <c r="O137" s="176">
        <v>45</v>
      </c>
      <c r="P137" s="68">
        <v>23</v>
      </c>
      <c r="Q137" s="178">
        <v>400</v>
      </c>
      <c r="R137" s="107">
        <v>24</v>
      </c>
      <c r="S137" s="112" t="s">
        <v>135</v>
      </c>
      <c r="T137" s="106" t="s">
        <v>390</v>
      </c>
      <c r="U137" s="106" t="s">
        <v>2748</v>
      </c>
      <c r="V137" s="106" t="s">
        <v>2250</v>
      </c>
      <c r="W137" s="84" t="s">
        <v>2749</v>
      </c>
      <c r="X137" s="84"/>
      <c r="Y137" s="108"/>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c r="DS137" s="96"/>
      <c r="DT137" s="96"/>
      <c r="DU137" s="96"/>
      <c r="DV137" s="96"/>
      <c r="DW137" s="96"/>
      <c r="DX137" s="96"/>
      <c r="DY137" s="96"/>
      <c r="DZ137" s="96"/>
      <c r="EA137" s="96"/>
      <c r="EB137" s="96"/>
      <c r="EC137" s="96"/>
      <c r="ED137" s="96"/>
      <c r="EE137" s="96"/>
      <c r="EF137" s="96"/>
      <c r="EG137" s="96"/>
      <c r="EH137" s="96"/>
      <c r="EI137" s="96"/>
      <c r="EJ137" s="96"/>
      <c r="EK137" s="96"/>
      <c r="EL137" s="96"/>
      <c r="EM137" s="96"/>
      <c r="EN137" s="96"/>
      <c r="EO137" s="96"/>
      <c r="EP137" s="96"/>
      <c r="EQ137" s="96"/>
      <c r="ER137" s="96"/>
      <c r="ES137" s="96"/>
      <c r="ET137" s="96"/>
      <c r="EU137" s="96"/>
      <c r="EV137" s="96"/>
      <c r="EW137" s="96"/>
      <c r="EX137" s="96"/>
      <c r="EY137" s="96"/>
      <c r="EZ137" s="96"/>
      <c r="FA137" s="96"/>
      <c r="FB137" s="96"/>
      <c r="FC137" s="96"/>
      <c r="FD137" s="96"/>
      <c r="FE137" s="96"/>
      <c r="FF137" s="96"/>
      <c r="FG137" s="96"/>
      <c r="FH137" s="96"/>
      <c r="FI137" s="96"/>
      <c r="FJ137" s="96"/>
      <c r="FK137" s="96"/>
      <c r="FL137" s="96"/>
      <c r="FM137" s="96"/>
      <c r="FN137" s="96"/>
      <c r="FO137" s="96"/>
      <c r="FP137" s="96"/>
      <c r="FQ137" s="96"/>
      <c r="FR137" s="96"/>
      <c r="FS137" s="96"/>
      <c r="FT137" s="96"/>
      <c r="FU137" s="96"/>
      <c r="FV137" s="96"/>
      <c r="FW137" s="96"/>
      <c r="FX137" s="96"/>
      <c r="FY137" s="96"/>
      <c r="FZ137" s="96"/>
      <c r="GA137" s="96"/>
      <c r="GB137" s="96"/>
      <c r="GC137" s="96"/>
      <c r="GD137" s="96"/>
      <c r="GE137" s="96"/>
      <c r="GF137" s="96"/>
      <c r="GG137" s="96"/>
      <c r="GH137" s="96"/>
      <c r="GI137" s="96"/>
      <c r="GJ137" s="96"/>
      <c r="GK137" s="96"/>
      <c r="GL137" s="96"/>
      <c r="GM137" s="96"/>
      <c r="GN137" s="96"/>
      <c r="GO137" s="96"/>
      <c r="GP137" s="96"/>
      <c r="GQ137" s="96"/>
      <c r="GR137" s="96"/>
      <c r="GS137" s="96"/>
      <c r="GT137" s="96"/>
      <c r="GU137" s="96"/>
      <c r="GV137" s="96"/>
      <c r="GW137" s="96"/>
      <c r="GX137" s="96"/>
      <c r="GY137" s="96"/>
      <c r="GZ137" s="96"/>
      <c r="HA137" s="96"/>
      <c r="HB137" s="96"/>
      <c r="HC137" s="96"/>
      <c r="HD137" s="96"/>
      <c r="HE137" s="96"/>
      <c r="HF137" s="96"/>
      <c r="HG137" s="96"/>
      <c r="HH137" s="96"/>
      <c r="HI137" s="96"/>
      <c r="HJ137" s="96"/>
      <c r="HK137" s="96"/>
      <c r="HL137" s="96"/>
      <c r="HM137" s="96"/>
      <c r="HN137" s="96"/>
      <c r="HO137" s="96"/>
      <c r="HP137" s="96"/>
      <c r="HQ137" s="96"/>
      <c r="HR137" s="96"/>
      <c r="HS137" s="96"/>
      <c r="HT137" s="96"/>
      <c r="HU137" s="96"/>
      <c r="HV137" s="96"/>
      <c r="HW137" s="96"/>
      <c r="HX137" s="96"/>
      <c r="HY137" s="96"/>
      <c r="HZ137" s="96"/>
      <c r="IA137" s="96"/>
      <c r="IB137" s="96"/>
      <c r="IC137" s="96"/>
      <c r="ID137" s="96"/>
      <c r="IE137" s="96"/>
      <c r="IF137" s="96"/>
      <c r="IG137" s="96"/>
      <c r="IH137" s="96"/>
      <c r="II137" s="96"/>
      <c r="IJ137" s="96"/>
      <c r="IK137" s="96"/>
      <c r="IL137" s="96"/>
      <c r="IM137" s="96"/>
      <c r="IN137" s="96"/>
      <c r="IO137" s="96"/>
      <c r="IP137" s="96"/>
      <c r="IQ137" s="96"/>
      <c r="IR137" s="96"/>
      <c r="IS137" s="96"/>
      <c r="IT137" s="96"/>
      <c r="IU137" s="96"/>
      <c r="IV137" s="96"/>
      <c r="IW137" s="96"/>
      <c r="IX137" s="96"/>
      <c r="IY137" s="96"/>
      <c r="IZ137" s="96"/>
      <c r="JA137" s="96"/>
    </row>
    <row r="138" spans="1:261" ht="25.5" x14ac:dyDescent="0.2">
      <c r="A138" s="105">
        <v>43580</v>
      </c>
      <c r="B138" s="84" t="s">
        <v>2464</v>
      </c>
      <c r="C138" s="84" t="s">
        <v>2481</v>
      </c>
      <c r="D138" s="84" t="s">
        <v>141</v>
      </c>
      <c r="E138" s="84" t="s">
        <v>432</v>
      </c>
      <c r="F138" s="65"/>
      <c r="G138" s="107">
        <v>2020</v>
      </c>
      <c r="H138" s="106" t="s">
        <v>1328</v>
      </c>
      <c r="I138" s="106" t="str">
        <f t="shared" si="12"/>
        <v>AZ</v>
      </c>
      <c r="J138" s="106" t="str">
        <f t="shared" si="14"/>
        <v>MX</v>
      </c>
      <c r="K138" s="164" t="str">
        <f t="shared" si="13"/>
        <v>Mountain, Mexico</v>
      </c>
      <c r="L138" s="106" t="str">
        <f>INDEX('State '!$A$1:$C$62,MATCH($I138,'State '!$B:$B,0),3)</f>
        <v>Mountain</v>
      </c>
      <c r="M138" s="106" t="str">
        <f>INDEX('State '!$A$1:$C$62,MATCH($J138,'State '!$B:$B,0),3)</f>
        <v>Mexico</v>
      </c>
      <c r="N138" s="106"/>
      <c r="O138" s="176">
        <v>56.4</v>
      </c>
      <c r="P138" s="68">
        <v>60.9</v>
      </c>
      <c r="Q138" s="178">
        <v>323</v>
      </c>
      <c r="R138" s="107"/>
      <c r="S138" s="106" t="s">
        <v>135</v>
      </c>
      <c r="T138" s="106" t="s">
        <v>390</v>
      </c>
      <c r="U138" s="106" t="s">
        <v>2482</v>
      </c>
      <c r="V138" s="106" t="s">
        <v>2250</v>
      </c>
      <c r="W138" s="84" t="s">
        <v>2977</v>
      </c>
      <c r="X138" s="84"/>
      <c r="Y138" s="108"/>
      <c r="Z138" s="96"/>
    </row>
    <row r="139" spans="1:261" ht="25.5" x14ac:dyDescent="0.2">
      <c r="A139" s="105">
        <v>43580</v>
      </c>
      <c r="B139" s="84" t="s">
        <v>2852</v>
      </c>
      <c r="C139" s="84" t="s">
        <v>2853</v>
      </c>
      <c r="D139" s="84" t="s">
        <v>137</v>
      </c>
      <c r="E139" s="84" t="s">
        <v>2271</v>
      </c>
      <c r="F139" s="65"/>
      <c r="G139" s="107" t="s">
        <v>391</v>
      </c>
      <c r="H139" s="106" t="s">
        <v>20</v>
      </c>
      <c r="I139" s="106" t="str">
        <f t="shared" si="12"/>
        <v>NJ</v>
      </c>
      <c r="J139" s="106" t="str">
        <f t="shared" si="14"/>
        <v>NJ</v>
      </c>
      <c r="K139" s="164"/>
      <c r="L139" s="106"/>
      <c r="M139" s="106"/>
      <c r="N139" s="106"/>
      <c r="O139" s="176">
        <v>90</v>
      </c>
      <c r="P139" s="68">
        <v>22</v>
      </c>
      <c r="Q139" s="178">
        <v>53</v>
      </c>
      <c r="R139" s="107">
        <v>24</v>
      </c>
      <c r="S139" s="106" t="s">
        <v>139</v>
      </c>
      <c r="T139" s="106" t="s">
        <v>2855</v>
      </c>
      <c r="U139" s="106"/>
      <c r="V139" s="106" t="s">
        <v>2247</v>
      </c>
      <c r="W139" s="84" t="s">
        <v>2854</v>
      </c>
      <c r="X139" s="84" t="s">
        <v>2959</v>
      </c>
      <c r="Y139" s="108"/>
      <c r="Z139" s="96"/>
    </row>
    <row r="140" spans="1:261" ht="25.5" x14ac:dyDescent="0.2">
      <c r="A140" s="105">
        <v>43262</v>
      </c>
      <c r="B140" s="84" t="s">
        <v>2651</v>
      </c>
      <c r="C140" s="84" t="s">
        <v>1784</v>
      </c>
      <c r="D140" s="84" t="s">
        <v>141</v>
      </c>
      <c r="E140" s="84" t="s">
        <v>138</v>
      </c>
      <c r="F140" s="65"/>
      <c r="G140" s="66">
        <v>2020</v>
      </c>
      <c r="H140" s="106" t="s">
        <v>2648</v>
      </c>
      <c r="I140" s="106" t="str">
        <f t="shared" si="12"/>
        <v>TX</v>
      </c>
      <c r="J140" s="106" t="str">
        <f t="shared" si="14"/>
        <v>MX</v>
      </c>
      <c r="K140" s="164" t="str">
        <f t="shared" ref="K140:K168" si="15">IF($L140=$M140,L140,CONCATENATE($L140,", ",IF(ISBLANK(N140),"",CONCATENATE(N140,", ")),$M140))</f>
        <v>South Central, Mountain, Pacific, Mexico</v>
      </c>
      <c r="L140" s="106" t="str">
        <f>INDEX('State '!$A$1:$C$62,MATCH($I140,'State '!$B:$B,0),3)</f>
        <v>South Central</v>
      </c>
      <c r="M140" s="106" t="str">
        <f>INDEX('State '!$A$1:$C$62,MATCH($J140,'State '!$B:$B,0),3)</f>
        <v>Mexico</v>
      </c>
      <c r="N140" s="106" t="s">
        <v>2650</v>
      </c>
      <c r="O140" s="176">
        <v>128</v>
      </c>
      <c r="P140" s="68">
        <v>17</v>
      </c>
      <c r="Q140" s="178">
        <v>321</v>
      </c>
      <c r="R140" s="107">
        <v>30</v>
      </c>
      <c r="S140" s="106" t="s">
        <v>135</v>
      </c>
      <c r="T140" s="106" t="s">
        <v>390</v>
      </c>
      <c r="U140" s="106" t="s">
        <v>2649</v>
      </c>
      <c r="V140" s="106" t="s">
        <v>2250</v>
      </c>
      <c r="W140" s="84"/>
      <c r="X140" s="84"/>
      <c r="Y140" s="108"/>
      <c r="Z140" s="96"/>
    </row>
    <row r="141" spans="1:261" s="20" customFormat="1" ht="25.5" x14ac:dyDescent="0.2">
      <c r="A141" s="105">
        <v>43199</v>
      </c>
      <c r="B141" s="84" t="s">
        <v>2046</v>
      </c>
      <c r="C141" s="85" t="s">
        <v>206</v>
      </c>
      <c r="D141" s="84" t="s">
        <v>1944</v>
      </c>
      <c r="E141" s="84" t="s">
        <v>2293</v>
      </c>
      <c r="F141" s="65"/>
      <c r="G141" s="107" t="s">
        <v>391</v>
      </c>
      <c r="H141" s="106" t="s">
        <v>2030</v>
      </c>
      <c r="I141" s="106" t="str">
        <f t="shared" si="12"/>
        <v>NY</v>
      </c>
      <c r="J141" s="106" t="str">
        <f t="shared" si="14"/>
        <v>CN</v>
      </c>
      <c r="K141" s="164" t="str">
        <f t="shared" si="15"/>
        <v>Northeast, Canada</v>
      </c>
      <c r="L141" s="106" t="str">
        <f>INDEX('State '!$A$1:$C$62,MATCH($I141,'State '!$B:$B,0),3)</f>
        <v>Northeast</v>
      </c>
      <c r="M141" s="106" t="s">
        <v>45</v>
      </c>
      <c r="N141" s="106"/>
      <c r="O141" s="176">
        <v>55</v>
      </c>
      <c r="P141" s="68">
        <v>0</v>
      </c>
      <c r="Q141" s="178">
        <v>650</v>
      </c>
      <c r="R141" s="107"/>
      <c r="S141" s="106" t="s">
        <v>135</v>
      </c>
      <c r="T141" s="106" t="s">
        <v>390</v>
      </c>
      <c r="U141" s="106"/>
      <c r="V141" s="106" t="s">
        <v>2250</v>
      </c>
      <c r="W141" s="84" t="s">
        <v>2522</v>
      </c>
      <c r="X141" s="84"/>
      <c r="Y141" s="168" t="s">
        <v>2598</v>
      </c>
      <c r="Z141" s="109"/>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96"/>
      <c r="DT141" s="96"/>
      <c r="DU141" s="96"/>
      <c r="DV141" s="96"/>
      <c r="DW141" s="96"/>
      <c r="DX141" s="96"/>
      <c r="DY141" s="96"/>
      <c r="DZ141" s="96"/>
      <c r="EA141" s="96"/>
      <c r="EB141" s="96"/>
      <c r="EC141" s="96"/>
      <c r="ED141" s="96"/>
      <c r="EE141" s="96"/>
      <c r="EF141" s="96"/>
      <c r="EG141" s="96"/>
      <c r="EH141" s="96"/>
      <c r="EI141" s="96"/>
      <c r="EJ141" s="96"/>
      <c r="EK141" s="96"/>
      <c r="EL141" s="96"/>
      <c r="EM141" s="96"/>
      <c r="EN141" s="96"/>
      <c r="EO141" s="96"/>
      <c r="EP141" s="96"/>
      <c r="EQ141" s="96"/>
      <c r="ER141" s="96"/>
      <c r="ES141" s="96"/>
      <c r="ET141" s="96"/>
      <c r="EU141" s="96"/>
      <c r="EV141" s="96"/>
      <c r="EW141" s="96"/>
      <c r="EX141" s="96"/>
      <c r="EY141" s="96"/>
      <c r="EZ141" s="96"/>
      <c r="FA141" s="96"/>
      <c r="FB141" s="96"/>
      <c r="FC141" s="96"/>
      <c r="FD141" s="96"/>
      <c r="FE141" s="96"/>
      <c r="FF141" s="96"/>
      <c r="FG141" s="96"/>
      <c r="FH141" s="96"/>
      <c r="FI141" s="96"/>
      <c r="FJ141" s="96"/>
      <c r="FK141" s="96"/>
      <c r="FL141" s="96"/>
      <c r="FM141" s="96"/>
      <c r="FN141" s="96"/>
      <c r="FO141" s="96"/>
      <c r="FP141" s="96"/>
      <c r="FQ141" s="96"/>
      <c r="FR141" s="96"/>
      <c r="FS141" s="96"/>
      <c r="FT141" s="96"/>
      <c r="FU141" s="96"/>
      <c r="FV141" s="96"/>
      <c r="FW141" s="96"/>
      <c r="FX141" s="96"/>
      <c r="FY141" s="96"/>
      <c r="FZ141" s="96"/>
      <c r="GA141" s="96"/>
      <c r="GB141" s="96"/>
      <c r="GC141" s="96"/>
      <c r="GD141" s="96"/>
      <c r="GE141" s="96"/>
      <c r="GF141" s="96"/>
      <c r="GG141" s="96"/>
      <c r="GH141" s="96"/>
      <c r="GI141" s="96"/>
      <c r="GJ141" s="96"/>
      <c r="GK141" s="96"/>
      <c r="GL141" s="96"/>
      <c r="GM141" s="96"/>
      <c r="GN141" s="96"/>
      <c r="GO141" s="96"/>
      <c r="GP141" s="96"/>
      <c r="GQ141" s="96"/>
      <c r="GR141" s="96"/>
      <c r="GS141" s="96"/>
      <c r="GT141" s="96"/>
      <c r="GU141" s="96"/>
      <c r="GV141" s="96"/>
      <c r="GW141" s="96"/>
      <c r="GX141" s="96"/>
      <c r="GY141" s="96"/>
      <c r="GZ141" s="96"/>
      <c r="HA141" s="96"/>
      <c r="HB141" s="96"/>
      <c r="HC141" s="96"/>
      <c r="HD141" s="96"/>
      <c r="HE141" s="96"/>
      <c r="HF141" s="96"/>
      <c r="HG141" s="96"/>
      <c r="HH141" s="96"/>
      <c r="HI141" s="96"/>
      <c r="HJ141" s="96"/>
      <c r="HK141" s="96"/>
      <c r="HL141" s="96"/>
      <c r="HM141" s="96"/>
      <c r="HN141" s="96"/>
      <c r="HO141" s="96"/>
      <c r="HP141" s="96"/>
      <c r="HQ141" s="96"/>
      <c r="HR141" s="96"/>
      <c r="HS141" s="96"/>
      <c r="HT141" s="96"/>
      <c r="HU141" s="96"/>
      <c r="HV141" s="96"/>
      <c r="HW141" s="96"/>
      <c r="HX141" s="96"/>
      <c r="HY141" s="96"/>
      <c r="HZ141" s="96"/>
      <c r="IA141" s="96"/>
      <c r="IB141" s="96"/>
      <c r="IC141" s="96"/>
      <c r="ID141" s="96"/>
      <c r="IE141" s="96"/>
      <c r="IF141" s="96"/>
      <c r="IG141" s="96"/>
      <c r="IH141" s="96"/>
      <c r="II141" s="96"/>
      <c r="IJ141" s="96"/>
      <c r="IK141" s="96"/>
      <c r="IL141" s="96"/>
      <c r="IM141" s="96"/>
      <c r="IN141" s="96"/>
      <c r="IO141" s="96"/>
      <c r="IP141" s="96"/>
      <c r="IQ141" s="96"/>
      <c r="IR141" s="96"/>
      <c r="IS141" s="96"/>
      <c r="IT141" s="96"/>
      <c r="IU141" s="96"/>
      <c r="IV141" s="96"/>
      <c r="IW141" s="96"/>
      <c r="IX141" s="96"/>
      <c r="IY141" s="96"/>
      <c r="IZ141" s="96"/>
      <c r="JA141" s="96"/>
    </row>
    <row r="142" spans="1:261" s="20" customFormat="1" ht="25.5" x14ac:dyDescent="0.2">
      <c r="A142" s="125">
        <v>43756</v>
      </c>
      <c r="B142" s="86" t="s">
        <v>2370</v>
      </c>
      <c r="C142" s="86" t="s">
        <v>2371</v>
      </c>
      <c r="D142" s="86" t="s">
        <v>141</v>
      </c>
      <c r="E142" s="86" t="s">
        <v>398</v>
      </c>
      <c r="F142" s="120"/>
      <c r="G142" s="124">
        <v>2020</v>
      </c>
      <c r="H142" s="122" t="s">
        <v>2372</v>
      </c>
      <c r="I142" s="106" t="str">
        <f t="shared" si="12"/>
        <v>VA</v>
      </c>
      <c r="J142" s="106" t="str">
        <f t="shared" si="14"/>
        <v>LA</v>
      </c>
      <c r="K142" s="164" t="str">
        <f t="shared" si="15"/>
        <v>Northeast, Southeast, South Central</v>
      </c>
      <c r="L142" s="106" t="str">
        <f>INDEX('State '!$A$1:$C$62,MATCH($I142,'State '!$B:$B,0),3)</f>
        <v>Northeast</v>
      </c>
      <c r="M142" s="106" t="str">
        <f>INDEX('State '!$A$1:$C$62,MATCH($J142,'State '!$B:$B,0),3)</f>
        <v>South Central</v>
      </c>
      <c r="N142" s="106" t="s">
        <v>15</v>
      </c>
      <c r="O142" s="177"/>
      <c r="P142" s="123">
        <v>7.72</v>
      </c>
      <c r="Q142" s="179">
        <v>296</v>
      </c>
      <c r="R142" s="124"/>
      <c r="S142" s="122" t="s">
        <v>135</v>
      </c>
      <c r="T142" s="122" t="s">
        <v>390</v>
      </c>
      <c r="U142" s="122" t="s">
        <v>2571</v>
      </c>
      <c r="V142" s="106" t="s">
        <v>2250</v>
      </c>
      <c r="W142" s="84" t="s">
        <v>2572</v>
      </c>
      <c r="X142" s="84" t="s">
        <v>2956</v>
      </c>
      <c r="Y142" s="108"/>
    </row>
    <row r="143" spans="1:261" ht="51" x14ac:dyDescent="0.2">
      <c r="A143" s="125">
        <v>43756</v>
      </c>
      <c r="B143" s="86" t="s">
        <v>2793</v>
      </c>
      <c r="C143" s="86" t="s">
        <v>2794</v>
      </c>
      <c r="D143" s="86" t="s">
        <v>137</v>
      </c>
      <c r="E143" s="86" t="s">
        <v>144</v>
      </c>
      <c r="F143" s="120">
        <v>43525</v>
      </c>
      <c r="G143" s="124">
        <v>2019</v>
      </c>
      <c r="H143" s="122" t="s">
        <v>19</v>
      </c>
      <c r="I143" s="106" t="str">
        <f t="shared" si="12"/>
        <v>VA</v>
      </c>
      <c r="J143" s="106" t="str">
        <f t="shared" si="14"/>
        <v>VA</v>
      </c>
      <c r="K143" s="164" t="str">
        <f t="shared" si="15"/>
        <v>Northeast</v>
      </c>
      <c r="L143" s="106" t="str">
        <f>INDEX('State '!$A$1:$C$62,MATCH($I143,'State '!$B:$B,0),3)</f>
        <v>Northeast</v>
      </c>
      <c r="M143" s="106" t="str">
        <f>INDEX('State '!$A$1:$C$62,MATCH($J143,'State '!$B:$B,0),3)</f>
        <v>Northeast</v>
      </c>
      <c r="N143" s="106"/>
      <c r="O143" s="177"/>
      <c r="P143" s="123">
        <v>9</v>
      </c>
      <c r="Q143" s="179"/>
      <c r="R143" s="124">
        <v>24</v>
      </c>
      <c r="S143" s="122" t="s">
        <v>139</v>
      </c>
      <c r="T143" s="122"/>
      <c r="U143" s="122"/>
      <c r="V143" s="106" t="s">
        <v>2247</v>
      </c>
      <c r="W143" s="84" t="s">
        <v>2814</v>
      </c>
      <c r="X143" s="84" t="s">
        <v>2956</v>
      </c>
      <c r="Y143" s="168" t="s">
        <v>3038</v>
      </c>
      <c r="Z143" s="96"/>
    </row>
    <row r="144" spans="1:261" s="20" customFormat="1" x14ac:dyDescent="0.2">
      <c r="A144" s="105">
        <v>43580</v>
      </c>
      <c r="B144" s="86" t="s">
        <v>2349</v>
      </c>
      <c r="C144" s="86" t="s">
        <v>2350</v>
      </c>
      <c r="D144" s="86" t="s">
        <v>134</v>
      </c>
      <c r="E144" s="86" t="s">
        <v>432</v>
      </c>
      <c r="F144" s="120"/>
      <c r="G144" s="124">
        <v>2019</v>
      </c>
      <c r="H144" s="122" t="s">
        <v>1299</v>
      </c>
      <c r="I144" s="122" t="str">
        <f t="shared" si="12"/>
        <v>IL</v>
      </c>
      <c r="J144" s="122" t="str">
        <f t="shared" si="14"/>
        <v>MO</v>
      </c>
      <c r="K144" s="164" t="str">
        <f t="shared" si="15"/>
        <v>Midwest</v>
      </c>
      <c r="L144" s="106" t="str">
        <f>INDEX('State '!$A$1:$C$62,MATCH($I144,'State '!$B:$B,0),3)</f>
        <v>Midwest</v>
      </c>
      <c r="M144" s="106" t="str">
        <f>INDEX('State '!$A$1:$C$62,MATCH($J144,'State '!$B:$B,0),3)</f>
        <v>Midwest</v>
      </c>
      <c r="N144" s="106"/>
      <c r="O144" s="177">
        <v>220.3</v>
      </c>
      <c r="P144" s="123">
        <v>65</v>
      </c>
      <c r="Q144" s="179">
        <v>400</v>
      </c>
      <c r="R144" s="124">
        <v>24</v>
      </c>
      <c r="S144" s="122" t="s">
        <v>135</v>
      </c>
      <c r="T144" s="122" t="s">
        <v>390</v>
      </c>
      <c r="U144" s="122" t="s">
        <v>2351</v>
      </c>
      <c r="V144" s="106" t="s">
        <v>2250</v>
      </c>
      <c r="W144" s="84"/>
      <c r="X144" s="84"/>
      <c r="Y144" s="108"/>
    </row>
    <row r="145" spans="1:261" s="20" customFormat="1" ht="38.25" x14ac:dyDescent="0.2">
      <c r="A145" s="105">
        <v>43640</v>
      </c>
      <c r="B145" s="86" t="s">
        <v>3026</v>
      </c>
      <c r="C145" s="86" t="s">
        <v>2903</v>
      </c>
      <c r="D145" s="86" t="s">
        <v>141</v>
      </c>
      <c r="E145" s="86" t="s">
        <v>138</v>
      </c>
      <c r="F145" s="120"/>
      <c r="G145" s="124">
        <v>2020</v>
      </c>
      <c r="H145" s="122" t="s">
        <v>31</v>
      </c>
      <c r="I145" s="122" t="str">
        <f t="shared" si="12"/>
        <v>NV</v>
      </c>
      <c r="J145" s="122" t="str">
        <f t="shared" si="14"/>
        <v>NV</v>
      </c>
      <c r="K145" s="164" t="str">
        <f t="shared" si="15"/>
        <v>Mountain</v>
      </c>
      <c r="L145" s="106" t="str">
        <f>INDEX('State '!$A$1:$C$62,MATCH($I145,'State '!$B:$B,0),3)</f>
        <v>Mountain</v>
      </c>
      <c r="M145" s="106" t="str">
        <f>INDEX('State '!$A$1:$C$62,MATCH($J145,'State '!$B:$B,0),3)</f>
        <v>Mountain</v>
      </c>
      <c r="N145" s="106"/>
      <c r="O145" s="177">
        <v>61.9</v>
      </c>
      <c r="P145" s="123">
        <f>22+168</f>
        <v>190</v>
      </c>
      <c r="Q145" s="179"/>
      <c r="R145" s="124"/>
      <c r="S145" s="122" t="s">
        <v>139</v>
      </c>
      <c r="T145" s="122" t="s">
        <v>2904</v>
      </c>
      <c r="U145" s="122"/>
      <c r="V145" s="106" t="s">
        <v>2247</v>
      </c>
      <c r="W145" s="84" t="s">
        <v>2905</v>
      </c>
      <c r="X145" s="128" t="s">
        <v>2956</v>
      </c>
      <c r="Y145" s="211" t="s">
        <v>2906</v>
      </c>
    </row>
    <row r="146" spans="1:261" ht="25.5" x14ac:dyDescent="0.2">
      <c r="A146" s="105">
        <v>43580</v>
      </c>
      <c r="B146" s="84" t="s">
        <v>2465</v>
      </c>
      <c r="C146" s="85" t="s">
        <v>1941</v>
      </c>
      <c r="D146" s="84" t="s">
        <v>134</v>
      </c>
      <c r="E146" s="115" t="s">
        <v>144</v>
      </c>
      <c r="F146" s="65">
        <v>43557</v>
      </c>
      <c r="G146" s="66">
        <v>2019</v>
      </c>
      <c r="H146" s="106" t="s">
        <v>0</v>
      </c>
      <c r="I146" s="106" t="str">
        <f t="shared" si="12"/>
        <v>LA</v>
      </c>
      <c r="J146" s="106" t="str">
        <f t="shared" si="14"/>
        <v>LA</v>
      </c>
      <c r="K146" s="164" t="str">
        <f t="shared" si="15"/>
        <v>South Central</v>
      </c>
      <c r="L146" s="106" t="str">
        <f>INDEX('State '!$A$1:$C$62,MATCH($I146,'State '!$B:$B,0),3)</f>
        <v>South Central</v>
      </c>
      <c r="M146" s="106" t="str">
        <f>INDEX('State '!$A$1:$C$62,MATCH($J146,'State '!$B:$B,0),3)</f>
        <v>South Central</v>
      </c>
      <c r="N146" s="106"/>
      <c r="O146" s="176">
        <v>33.5</v>
      </c>
      <c r="P146" s="68">
        <v>0.72</v>
      </c>
      <c r="Q146" s="178">
        <v>162</v>
      </c>
      <c r="R146" s="107">
        <v>20</v>
      </c>
      <c r="S146" s="106" t="s">
        <v>135</v>
      </c>
      <c r="T146" s="106" t="s">
        <v>390</v>
      </c>
      <c r="U146" s="106" t="s">
        <v>2483</v>
      </c>
      <c r="V146" s="106" t="s">
        <v>2247</v>
      </c>
      <c r="W146" s="84" t="s">
        <v>2978</v>
      </c>
      <c r="X146" s="84" t="s">
        <v>2952</v>
      </c>
      <c r="Y146" s="108"/>
    </row>
    <row r="147" spans="1:261" s="20" customFormat="1" x14ac:dyDescent="0.2">
      <c r="A147" s="105">
        <v>43580</v>
      </c>
      <c r="B147" s="84" t="s">
        <v>2498</v>
      </c>
      <c r="C147" s="85" t="s">
        <v>200</v>
      </c>
      <c r="D147" s="84" t="s">
        <v>2499</v>
      </c>
      <c r="E147" s="115" t="s">
        <v>144</v>
      </c>
      <c r="F147" s="65">
        <v>43546</v>
      </c>
      <c r="G147" s="66">
        <v>2019</v>
      </c>
      <c r="H147" s="106" t="s">
        <v>2277</v>
      </c>
      <c r="I147" s="106" t="str">
        <f t="shared" si="12"/>
        <v>LA</v>
      </c>
      <c r="J147" s="106" t="str">
        <f t="shared" si="14"/>
        <v>TX</v>
      </c>
      <c r="K147" s="164" t="str">
        <f t="shared" si="15"/>
        <v>South Central</v>
      </c>
      <c r="L147" s="106" t="str">
        <f>INDEX('State '!$A$1:$C$62,MATCH($I147,'State '!$B:$B,0),3)</f>
        <v>South Central</v>
      </c>
      <c r="M147" s="106" t="str">
        <f>INDEX('State '!$A$1:$C$62,MATCH($J147,'State '!$B:$B,0),3)</f>
        <v>South Central</v>
      </c>
      <c r="N147" s="106"/>
      <c r="O147" s="176">
        <v>200</v>
      </c>
      <c r="P147" s="68"/>
      <c r="Q147" s="178">
        <v>500</v>
      </c>
      <c r="R147" s="107"/>
      <c r="S147" s="106" t="s">
        <v>135</v>
      </c>
      <c r="T147" s="106" t="s">
        <v>390</v>
      </c>
      <c r="U147" s="106" t="s">
        <v>2874</v>
      </c>
      <c r="V147" s="106" t="s">
        <v>2250</v>
      </c>
      <c r="W147" s="84" t="s">
        <v>2980</v>
      </c>
      <c r="X147" s="84" t="s">
        <v>2953</v>
      </c>
      <c r="Y147" s="211" t="s">
        <v>2979</v>
      </c>
    </row>
    <row r="148" spans="1:261" ht="25.5" x14ac:dyDescent="0.2">
      <c r="A148" s="105">
        <v>43691</v>
      </c>
      <c r="B148" s="85" t="s">
        <v>1993</v>
      </c>
      <c r="C148" s="85" t="s">
        <v>2618</v>
      </c>
      <c r="D148" s="85" t="s">
        <v>141</v>
      </c>
      <c r="E148" s="115" t="s">
        <v>432</v>
      </c>
      <c r="F148" s="67"/>
      <c r="G148" s="131">
        <v>2021</v>
      </c>
      <c r="H148" s="106" t="s">
        <v>487</v>
      </c>
      <c r="I148" s="106" t="str">
        <f t="shared" si="12"/>
        <v>PA</v>
      </c>
      <c r="J148" s="106" t="str">
        <f t="shared" si="14"/>
        <v>WV</v>
      </c>
      <c r="K148" s="164" t="str">
        <f t="shared" si="15"/>
        <v>Northeast</v>
      </c>
      <c r="L148" s="106" t="str">
        <f>INDEX('State '!$A$1:$C$62,MATCH($I148,'State '!$B:$B,0),3)</f>
        <v>Northeast</v>
      </c>
      <c r="M148" s="106" t="str">
        <f>INDEX('State '!$A$1:$C$62,MATCH($J148,'State '!$B:$B,0),3)</f>
        <v>Northeast</v>
      </c>
      <c r="N148" s="106"/>
      <c r="O148" s="176">
        <v>500</v>
      </c>
      <c r="P148" s="116">
        <v>38</v>
      </c>
      <c r="Q148" s="127">
        <v>1500</v>
      </c>
      <c r="R148" s="68" t="s">
        <v>555</v>
      </c>
      <c r="S148" s="117" t="s">
        <v>135</v>
      </c>
      <c r="T148" s="118" t="s">
        <v>390</v>
      </c>
      <c r="U148" s="119" t="s">
        <v>2127</v>
      </c>
      <c r="V148" s="106" t="s">
        <v>2250</v>
      </c>
      <c r="W148" s="84" t="s">
        <v>2562</v>
      </c>
      <c r="X148" s="84"/>
      <c r="Y148" s="108"/>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c r="IW148" s="20"/>
      <c r="IX148" s="20"/>
      <c r="IY148" s="20"/>
      <c r="IZ148" s="20"/>
      <c r="JA148" s="20"/>
    </row>
    <row r="149" spans="1:261" s="20" customFormat="1" ht="25.5" x14ac:dyDescent="0.2">
      <c r="A149" s="105">
        <v>43691</v>
      </c>
      <c r="B149" s="84" t="s">
        <v>2617</v>
      </c>
      <c r="C149" s="85" t="s">
        <v>2618</v>
      </c>
      <c r="D149" s="84" t="s">
        <v>141</v>
      </c>
      <c r="E149" s="115" t="s">
        <v>2452</v>
      </c>
      <c r="F149" s="65"/>
      <c r="G149" s="107" t="s">
        <v>391</v>
      </c>
      <c r="H149" s="106" t="s">
        <v>1997</v>
      </c>
      <c r="I149" s="106" t="str">
        <f t="shared" si="12"/>
        <v>PA</v>
      </c>
      <c r="J149" s="106" t="str">
        <f t="shared" si="14"/>
        <v>OH</v>
      </c>
      <c r="K149" s="164" t="str">
        <f t="shared" si="15"/>
        <v>Northeast</v>
      </c>
      <c r="L149" s="106" t="str">
        <f>INDEX('State '!$A$1:$C$62,MATCH($I149,'State '!$B:$B,0),3)</f>
        <v>Northeast</v>
      </c>
      <c r="M149" s="106" t="str">
        <f>INDEX('State '!$A$1:$C$62,MATCH($J149,'State '!$B:$B,0),3)</f>
        <v>Northeast</v>
      </c>
      <c r="N149" s="106"/>
      <c r="O149" s="176">
        <v>49.877000000000002</v>
      </c>
      <c r="P149" s="68">
        <f>1.7+3.2</f>
        <v>4.9000000000000004</v>
      </c>
      <c r="Q149" s="178">
        <v>120</v>
      </c>
      <c r="R149" s="107" t="s">
        <v>1316</v>
      </c>
      <c r="S149" s="106" t="s">
        <v>135</v>
      </c>
      <c r="T149" s="106" t="s">
        <v>390</v>
      </c>
      <c r="U149" s="106" t="s">
        <v>2619</v>
      </c>
      <c r="V149" s="106" t="s">
        <v>2250</v>
      </c>
      <c r="W149" s="84" t="s">
        <v>2620</v>
      </c>
      <c r="X149" s="84"/>
      <c r="Y149" s="108"/>
    </row>
    <row r="150" spans="1:261" ht="25.5" x14ac:dyDescent="0.2">
      <c r="A150" s="105">
        <v>43423</v>
      </c>
      <c r="B150" s="87" t="s">
        <v>2528</v>
      </c>
      <c r="C150" s="85" t="s">
        <v>207</v>
      </c>
      <c r="D150" s="87" t="s">
        <v>142</v>
      </c>
      <c r="E150" s="115" t="s">
        <v>2452</v>
      </c>
      <c r="F150" s="65"/>
      <c r="G150" s="107" t="s">
        <v>391</v>
      </c>
      <c r="H150" s="106" t="s">
        <v>2267</v>
      </c>
      <c r="I150" s="106" t="str">
        <f t="shared" si="12"/>
        <v>OH</v>
      </c>
      <c r="J150" s="106" t="str">
        <f t="shared" si="14"/>
        <v>LA</v>
      </c>
      <c r="K150" s="164" t="str">
        <f t="shared" si="15"/>
        <v>Northeast, Midwest, South Central</v>
      </c>
      <c r="L150" s="106" t="str">
        <f>INDEX('State '!$A$1:$C$62,MATCH($I150,'State '!$B:$B,0),3)</f>
        <v>Northeast</v>
      </c>
      <c r="M150" s="106" t="str">
        <f>INDEX('State '!$A$1:$C$62,MATCH($J150,'State '!$B:$B,0),3)</f>
        <v>South Central</v>
      </c>
      <c r="N150" s="106" t="s">
        <v>9</v>
      </c>
      <c r="O150" s="176">
        <v>412</v>
      </c>
      <c r="P150" s="68">
        <f>-964+7.6</f>
        <v>-956.4</v>
      </c>
      <c r="Q150" s="127"/>
      <c r="R150" s="111"/>
      <c r="S150" s="112" t="s">
        <v>135</v>
      </c>
      <c r="T150" s="106" t="s">
        <v>390</v>
      </c>
      <c r="U150" s="106" t="s">
        <v>2070</v>
      </c>
      <c r="V150" s="106" t="s">
        <v>2250</v>
      </c>
      <c r="W150" s="84"/>
      <c r="X150" s="84"/>
      <c r="Y150" s="108"/>
    </row>
    <row r="151" spans="1:261" x14ac:dyDescent="0.2">
      <c r="A151" s="105">
        <v>43620</v>
      </c>
      <c r="B151" s="87" t="s">
        <v>2625</v>
      </c>
      <c r="C151" s="85" t="s">
        <v>200</v>
      </c>
      <c r="D151" s="87" t="s">
        <v>141</v>
      </c>
      <c r="E151" s="115" t="s">
        <v>144</v>
      </c>
      <c r="F151" s="65">
        <v>43616</v>
      </c>
      <c r="G151" s="107">
        <v>2019</v>
      </c>
      <c r="H151" s="106" t="s">
        <v>2277</v>
      </c>
      <c r="I151" s="106" t="str">
        <f t="shared" si="12"/>
        <v>LA</v>
      </c>
      <c r="J151" s="106" t="str">
        <f t="shared" si="14"/>
        <v>TX</v>
      </c>
      <c r="K151" s="164" t="str">
        <f t="shared" si="15"/>
        <v>South Central</v>
      </c>
      <c r="L151" s="106" t="str">
        <f>INDEX('State '!$A$1:$C$62,MATCH($I151,'State '!$B:$B,0),3)</f>
        <v>South Central</v>
      </c>
      <c r="M151" s="106" t="str">
        <f>INDEX('State '!$A$1:$C$62,MATCH($J151,'State '!$B:$B,0),3)</f>
        <v>South Central</v>
      </c>
      <c r="N151" s="106"/>
      <c r="O151" s="176">
        <v>16.5</v>
      </c>
      <c r="P151" s="68"/>
      <c r="Q151" s="127">
        <v>157.5</v>
      </c>
      <c r="R151" s="111"/>
      <c r="S151" s="112" t="s">
        <v>135</v>
      </c>
      <c r="T151" s="106" t="s">
        <v>390</v>
      </c>
      <c r="U151" s="106" t="s">
        <v>2626</v>
      </c>
      <c r="V151" s="106" t="s">
        <v>2250</v>
      </c>
      <c r="W151" s="84" t="s">
        <v>2627</v>
      </c>
      <c r="X151" s="84"/>
      <c r="Y151" s="108"/>
    </row>
    <row r="152" spans="1:261" x14ac:dyDescent="0.2">
      <c r="A152" s="105">
        <v>42921</v>
      </c>
      <c r="B152" s="84" t="s">
        <v>2202</v>
      </c>
      <c r="C152" s="84" t="s">
        <v>258</v>
      </c>
      <c r="D152" s="84" t="s">
        <v>141</v>
      </c>
      <c r="E152" s="84" t="s">
        <v>140</v>
      </c>
      <c r="F152" s="65"/>
      <c r="G152" s="107">
        <v>2021</v>
      </c>
      <c r="H152" s="106" t="s">
        <v>2</v>
      </c>
      <c r="I152" s="106" t="str">
        <f t="shared" si="12"/>
        <v>OR</v>
      </c>
      <c r="J152" s="106" t="str">
        <f t="shared" si="14"/>
        <v>OR</v>
      </c>
      <c r="K152" s="164" t="str">
        <f t="shared" si="15"/>
        <v>Pacific</v>
      </c>
      <c r="L152" s="106" t="str">
        <f>INDEX('State '!$A$1:$C$62,MATCH($I152,'State '!$B:$B,0),3)</f>
        <v>Pacific</v>
      </c>
      <c r="M152" s="106" t="str">
        <f>INDEX('State '!$A$1:$C$62,MATCH($J152,'State '!$B:$B,0),3)</f>
        <v>Pacific</v>
      </c>
      <c r="N152" s="106"/>
      <c r="O152" s="176">
        <v>800</v>
      </c>
      <c r="P152" s="68">
        <v>106</v>
      </c>
      <c r="Q152" s="178">
        <v>450</v>
      </c>
      <c r="R152" s="107">
        <v>30</v>
      </c>
      <c r="S152" s="106" t="s">
        <v>135</v>
      </c>
      <c r="T152" s="106" t="s">
        <v>390</v>
      </c>
      <c r="U152" s="106" t="s">
        <v>391</v>
      </c>
      <c r="V152" s="106" t="s">
        <v>2247</v>
      </c>
      <c r="W152" s="84"/>
      <c r="X152" s="84"/>
      <c r="Y152" s="108"/>
    </row>
    <row r="153" spans="1:261" ht="38.25" x14ac:dyDescent="0.2">
      <c r="A153" s="105">
        <v>43769</v>
      </c>
      <c r="B153" s="84" t="s">
        <v>2640</v>
      </c>
      <c r="C153" s="85" t="s">
        <v>2641</v>
      </c>
      <c r="D153" s="84" t="s">
        <v>134</v>
      </c>
      <c r="E153" s="84" t="s">
        <v>432</v>
      </c>
      <c r="F153" s="65"/>
      <c r="G153" s="107">
        <v>2021</v>
      </c>
      <c r="H153" s="106" t="s">
        <v>0</v>
      </c>
      <c r="I153" s="106" t="str">
        <f t="shared" si="12"/>
        <v>LA</v>
      </c>
      <c r="J153" s="106" t="str">
        <f t="shared" si="14"/>
        <v>LA</v>
      </c>
      <c r="K153" s="164" t="str">
        <f t="shared" si="15"/>
        <v>South Central</v>
      </c>
      <c r="L153" s="106" t="str">
        <f>INDEX('State '!$A$1:$C$62,MATCH($I153,'State '!$B:$B,0),3)</f>
        <v>South Central</v>
      </c>
      <c r="M153" s="106" t="str">
        <f>INDEX('State '!$A$1:$C$62,MATCH($J153,'State '!$B:$B,0),3)</f>
        <v>South Central</v>
      </c>
      <c r="N153" s="106"/>
      <c r="O153" s="176">
        <v>344.54500000000002</v>
      </c>
      <c r="P153" s="68">
        <v>24</v>
      </c>
      <c r="Q153" s="178">
        <v>1900</v>
      </c>
      <c r="R153" s="107">
        <v>42</v>
      </c>
      <c r="S153" s="106" t="s">
        <v>135</v>
      </c>
      <c r="T153" s="118" t="s">
        <v>390</v>
      </c>
      <c r="U153" s="106" t="s">
        <v>2642</v>
      </c>
      <c r="V153" s="106" t="s">
        <v>2247</v>
      </c>
      <c r="W153" s="84" t="s">
        <v>2946</v>
      </c>
      <c r="X153" s="84" t="s">
        <v>2953</v>
      </c>
      <c r="Y153" s="168" t="s">
        <v>2643</v>
      </c>
    </row>
    <row r="154" spans="1:261" s="20" customFormat="1" x14ac:dyDescent="0.2">
      <c r="A154" s="105">
        <v>43691</v>
      </c>
      <c r="B154" s="84" t="s">
        <v>2469</v>
      </c>
      <c r="C154" s="84" t="s">
        <v>2484</v>
      </c>
      <c r="D154" s="84" t="s">
        <v>141</v>
      </c>
      <c r="E154" s="84" t="s">
        <v>144</v>
      </c>
      <c r="F154" s="65">
        <v>43579</v>
      </c>
      <c r="G154" s="107">
        <v>2019</v>
      </c>
      <c r="H154" s="106" t="s">
        <v>43</v>
      </c>
      <c r="I154" s="106" t="str">
        <f t="shared" si="12"/>
        <v>NM</v>
      </c>
      <c r="J154" s="106" t="str">
        <f t="shared" si="14"/>
        <v>NM</v>
      </c>
      <c r="K154" s="164" t="str">
        <f t="shared" si="15"/>
        <v>Mountain</v>
      </c>
      <c r="L154" s="106" t="str">
        <f>INDEX('State '!$A$1:$C$62,MATCH($I154,'State '!$B:$B,0),3)</f>
        <v>Mountain</v>
      </c>
      <c r="M154" s="106" t="str">
        <f>INDEX('State '!$A$1:$C$62,MATCH($J154,'State '!$B:$B,0),3)</f>
        <v>Mountain</v>
      </c>
      <c r="N154" s="106"/>
      <c r="O154" s="176">
        <v>1.5</v>
      </c>
      <c r="P154" s="68"/>
      <c r="Q154" s="178">
        <v>130</v>
      </c>
      <c r="R154" s="107"/>
      <c r="S154" s="106" t="s">
        <v>139</v>
      </c>
      <c r="T154" s="106" t="s">
        <v>390</v>
      </c>
      <c r="U154" s="106" t="s">
        <v>2485</v>
      </c>
      <c r="V154" s="106" t="s">
        <v>2247</v>
      </c>
      <c r="W154" s="84"/>
      <c r="X154" s="84"/>
      <c r="Y154" s="108"/>
      <c r="Z154" s="109"/>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6"/>
      <c r="DH154" s="96"/>
      <c r="DI154" s="96"/>
      <c r="DJ154" s="96"/>
      <c r="DK154" s="96"/>
      <c r="DL154" s="96"/>
      <c r="DM154" s="96"/>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c r="EJ154" s="96"/>
      <c r="EK154" s="96"/>
      <c r="EL154" s="96"/>
      <c r="EM154" s="96"/>
      <c r="EN154" s="96"/>
      <c r="EO154" s="96"/>
      <c r="EP154" s="96"/>
      <c r="EQ154" s="96"/>
      <c r="ER154" s="96"/>
      <c r="ES154" s="96"/>
      <c r="ET154" s="96"/>
      <c r="EU154" s="96"/>
      <c r="EV154" s="96"/>
      <c r="EW154" s="96"/>
      <c r="EX154" s="96"/>
      <c r="EY154" s="96"/>
      <c r="EZ154" s="96"/>
      <c r="FA154" s="96"/>
      <c r="FB154" s="96"/>
      <c r="FC154" s="96"/>
      <c r="FD154" s="96"/>
      <c r="FE154" s="96"/>
      <c r="FF154" s="96"/>
      <c r="FG154" s="96"/>
      <c r="FH154" s="96"/>
      <c r="FI154" s="96"/>
      <c r="FJ154" s="96"/>
      <c r="FK154" s="96"/>
      <c r="FL154" s="96"/>
      <c r="FM154" s="96"/>
      <c r="FN154" s="96"/>
      <c r="FO154" s="96"/>
      <c r="FP154" s="96"/>
      <c r="FQ154" s="96"/>
      <c r="FR154" s="96"/>
      <c r="FS154" s="96"/>
      <c r="FT154" s="96"/>
      <c r="FU154" s="96"/>
      <c r="FV154" s="96"/>
      <c r="FW154" s="96"/>
      <c r="FX154" s="96"/>
      <c r="FY154" s="96"/>
      <c r="FZ154" s="96"/>
      <c r="GA154" s="96"/>
      <c r="GB154" s="96"/>
      <c r="GC154" s="96"/>
      <c r="GD154" s="96"/>
      <c r="GE154" s="96"/>
      <c r="GF154" s="96"/>
      <c r="GG154" s="96"/>
      <c r="GH154" s="96"/>
      <c r="GI154" s="96"/>
      <c r="GJ154" s="96"/>
      <c r="GK154" s="96"/>
      <c r="GL154" s="96"/>
      <c r="GM154" s="96"/>
      <c r="GN154" s="96"/>
      <c r="GO154" s="96"/>
      <c r="GP154" s="96"/>
      <c r="GQ154" s="96"/>
      <c r="GR154" s="96"/>
      <c r="GS154" s="96"/>
      <c r="GT154" s="96"/>
      <c r="GU154" s="96"/>
      <c r="GV154" s="96"/>
      <c r="GW154" s="96"/>
      <c r="GX154" s="96"/>
      <c r="GY154" s="96"/>
      <c r="GZ154" s="96"/>
      <c r="HA154" s="96"/>
      <c r="HB154" s="96"/>
      <c r="HC154" s="96"/>
      <c r="HD154" s="96"/>
      <c r="HE154" s="96"/>
      <c r="HF154" s="96"/>
      <c r="HG154" s="96"/>
      <c r="HH154" s="96"/>
      <c r="HI154" s="96"/>
      <c r="HJ154" s="96"/>
      <c r="HK154" s="96"/>
      <c r="HL154" s="96"/>
      <c r="HM154" s="96"/>
      <c r="HN154" s="96"/>
      <c r="HO154" s="96"/>
      <c r="HP154" s="96"/>
      <c r="HQ154" s="96"/>
      <c r="HR154" s="96"/>
      <c r="HS154" s="96"/>
      <c r="HT154" s="96"/>
      <c r="HU154" s="96"/>
      <c r="HV154" s="96"/>
      <c r="HW154" s="96"/>
      <c r="HX154" s="96"/>
      <c r="HY154" s="96"/>
      <c r="HZ154" s="96"/>
      <c r="IA154" s="96"/>
      <c r="IB154" s="96"/>
      <c r="IC154" s="96"/>
      <c r="ID154" s="96"/>
      <c r="IE154" s="96"/>
      <c r="IF154" s="96"/>
      <c r="IG154" s="96"/>
      <c r="IH154" s="96"/>
      <c r="II154" s="96"/>
      <c r="IJ154" s="96"/>
      <c r="IK154" s="96"/>
      <c r="IL154" s="96"/>
      <c r="IM154" s="96"/>
      <c r="IN154" s="96"/>
      <c r="IO154" s="96"/>
      <c r="IP154" s="96"/>
      <c r="IQ154" s="96"/>
      <c r="IR154" s="96"/>
      <c r="IS154" s="96"/>
      <c r="IT154" s="96"/>
      <c r="IU154" s="96"/>
      <c r="IV154" s="96"/>
      <c r="IW154" s="96"/>
      <c r="IX154" s="96"/>
      <c r="IY154" s="96"/>
      <c r="IZ154" s="96"/>
      <c r="JA154" s="96"/>
    </row>
    <row r="155" spans="1:261" s="20" customFormat="1" ht="38.25" x14ac:dyDescent="0.2">
      <c r="A155" s="105">
        <v>43640</v>
      </c>
      <c r="B155" s="84" t="s">
        <v>2835</v>
      </c>
      <c r="C155" s="84" t="s">
        <v>2836</v>
      </c>
      <c r="D155" s="84" t="s">
        <v>134</v>
      </c>
      <c r="E155" s="84" t="s">
        <v>138</v>
      </c>
      <c r="F155" s="65"/>
      <c r="G155" s="107">
        <v>2021</v>
      </c>
      <c r="H155" s="106" t="s">
        <v>487</v>
      </c>
      <c r="I155" s="106" t="str">
        <f t="shared" si="12"/>
        <v>PA</v>
      </c>
      <c r="J155" s="106" t="str">
        <f t="shared" si="14"/>
        <v>WV</v>
      </c>
      <c r="K155" s="164" t="str">
        <f t="shared" si="15"/>
        <v>Northeast</v>
      </c>
      <c r="L155" s="106" t="str">
        <f>INDEX('State '!$A$1:$C$62,MATCH($I155,'State '!$B:$B,0),3)</f>
        <v>Northeast</v>
      </c>
      <c r="M155" s="106" t="str">
        <f>INDEX('State '!$A$1:$C$62,MATCH($J155,'State '!$B:$B,0),3)</f>
        <v>Northeast</v>
      </c>
      <c r="N155" s="106"/>
      <c r="O155" s="176">
        <v>96</v>
      </c>
      <c r="P155" s="68">
        <v>17</v>
      </c>
      <c r="Q155" s="178">
        <v>140</v>
      </c>
      <c r="R155" s="107">
        <v>16</v>
      </c>
      <c r="S155" s="106" t="s">
        <v>135</v>
      </c>
      <c r="T155" s="106" t="s">
        <v>390</v>
      </c>
      <c r="U155" s="106" t="s">
        <v>2914</v>
      </c>
      <c r="V155" s="106" t="s">
        <v>2250</v>
      </c>
      <c r="W155" s="84" t="s">
        <v>2915</v>
      </c>
      <c r="X155" s="84" t="s">
        <v>2954</v>
      </c>
      <c r="Y155" s="108"/>
      <c r="Z155" s="109"/>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c r="CO155" s="96"/>
      <c r="CP155" s="96"/>
      <c r="CQ155" s="96"/>
      <c r="CR155" s="96"/>
      <c r="CS155" s="96"/>
      <c r="CT155" s="96"/>
      <c r="CU155" s="96"/>
      <c r="CV155" s="96"/>
      <c r="CW155" s="96"/>
      <c r="CX155" s="96"/>
      <c r="CY155" s="96"/>
      <c r="CZ155" s="96"/>
      <c r="DA155" s="96"/>
      <c r="DB155" s="96"/>
      <c r="DC155" s="96"/>
      <c r="DD155" s="96"/>
      <c r="DE155" s="96"/>
      <c r="DF155" s="96"/>
      <c r="DG155" s="96"/>
      <c r="DH155" s="96"/>
      <c r="DI155" s="96"/>
      <c r="DJ155" s="96"/>
      <c r="DK155" s="96"/>
      <c r="DL155" s="96"/>
      <c r="DM155" s="96"/>
      <c r="DN155" s="96"/>
      <c r="DO155" s="96"/>
      <c r="DP155" s="96"/>
      <c r="DQ155" s="96"/>
      <c r="DR155" s="96"/>
      <c r="DS155" s="96"/>
      <c r="DT155" s="96"/>
      <c r="DU155" s="96"/>
      <c r="DV155" s="96"/>
      <c r="DW155" s="96"/>
      <c r="DX155" s="96"/>
      <c r="DY155" s="96"/>
      <c r="DZ155" s="96"/>
      <c r="EA155" s="96"/>
      <c r="EB155" s="96"/>
      <c r="EC155" s="96"/>
      <c r="ED155" s="96"/>
      <c r="EE155" s="96"/>
      <c r="EF155" s="96"/>
      <c r="EG155" s="96"/>
      <c r="EH155" s="96"/>
      <c r="EI155" s="96"/>
      <c r="EJ155" s="96"/>
      <c r="EK155" s="96"/>
      <c r="EL155" s="96"/>
      <c r="EM155" s="96"/>
      <c r="EN155" s="96"/>
      <c r="EO155" s="96"/>
      <c r="EP155" s="96"/>
      <c r="EQ155" s="96"/>
      <c r="ER155" s="96"/>
      <c r="ES155" s="96"/>
      <c r="ET155" s="96"/>
      <c r="EU155" s="96"/>
      <c r="EV155" s="96"/>
      <c r="EW155" s="96"/>
      <c r="EX155" s="96"/>
      <c r="EY155" s="96"/>
      <c r="EZ155" s="96"/>
      <c r="FA155" s="96"/>
      <c r="FB155" s="96"/>
      <c r="FC155" s="96"/>
      <c r="FD155" s="96"/>
      <c r="FE155" s="96"/>
      <c r="FF155" s="96"/>
      <c r="FG155" s="96"/>
      <c r="FH155" s="96"/>
      <c r="FI155" s="96"/>
      <c r="FJ155" s="96"/>
      <c r="FK155" s="96"/>
      <c r="FL155" s="96"/>
      <c r="FM155" s="96"/>
      <c r="FN155" s="96"/>
      <c r="FO155" s="96"/>
      <c r="FP155" s="96"/>
      <c r="FQ155" s="96"/>
      <c r="FR155" s="96"/>
      <c r="FS155" s="96"/>
      <c r="FT155" s="96"/>
      <c r="FU155" s="96"/>
      <c r="FV155" s="96"/>
      <c r="FW155" s="96"/>
      <c r="FX155" s="96"/>
      <c r="FY155" s="96"/>
      <c r="FZ155" s="96"/>
      <c r="GA155" s="96"/>
      <c r="GB155" s="96"/>
      <c r="GC155" s="96"/>
      <c r="GD155" s="96"/>
      <c r="GE155" s="96"/>
      <c r="GF155" s="96"/>
      <c r="GG155" s="96"/>
      <c r="GH155" s="96"/>
      <c r="GI155" s="96"/>
      <c r="GJ155" s="96"/>
      <c r="GK155" s="96"/>
      <c r="GL155" s="96"/>
      <c r="GM155" s="96"/>
      <c r="GN155" s="96"/>
      <c r="GO155" s="96"/>
      <c r="GP155" s="96"/>
      <c r="GQ155" s="96"/>
      <c r="GR155" s="96"/>
      <c r="GS155" s="96"/>
      <c r="GT155" s="96"/>
      <c r="GU155" s="96"/>
      <c r="GV155" s="96"/>
      <c r="GW155" s="96"/>
      <c r="GX155" s="96"/>
      <c r="GY155" s="96"/>
      <c r="GZ155" s="96"/>
      <c r="HA155" s="96"/>
      <c r="HB155" s="96"/>
      <c r="HC155" s="96"/>
      <c r="HD155" s="96"/>
      <c r="HE155" s="96"/>
      <c r="HF155" s="96"/>
      <c r="HG155" s="96"/>
      <c r="HH155" s="96"/>
      <c r="HI155" s="96"/>
      <c r="HJ155" s="96"/>
      <c r="HK155" s="96"/>
      <c r="HL155" s="96"/>
      <c r="HM155" s="96"/>
      <c r="HN155" s="96"/>
      <c r="HO155" s="96"/>
      <c r="HP155" s="96"/>
      <c r="HQ155" s="96"/>
      <c r="HR155" s="96"/>
      <c r="HS155" s="96"/>
      <c r="HT155" s="96"/>
      <c r="HU155" s="96"/>
      <c r="HV155" s="96"/>
      <c r="HW155" s="96"/>
      <c r="HX155" s="96"/>
      <c r="HY155" s="96"/>
      <c r="HZ155" s="96"/>
      <c r="IA155" s="96"/>
      <c r="IB155" s="96"/>
      <c r="IC155" s="96"/>
      <c r="ID155" s="96"/>
      <c r="IE155" s="96"/>
      <c r="IF155" s="96"/>
      <c r="IG155" s="96"/>
      <c r="IH155" s="96"/>
      <c r="II155" s="96"/>
      <c r="IJ155" s="96"/>
      <c r="IK155" s="96"/>
      <c r="IL155" s="96"/>
      <c r="IM155" s="96"/>
      <c r="IN155" s="96"/>
      <c r="IO155" s="96"/>
      <c r="IP155" s="96"/>
      <c r="IQ155" s="96"/>
      <c r="IR155" s="96"/>
      <c r="IS155" s="96"/>
      <c r="IT155" s="96"/>
      <c r="IU155" s="96"/>
      <c r="IV155" s="96"/>
      <c r="IW155" s="96"/>
      <c r="IX155" s="96"/>
      <c r="IY155" s="96"/>
      <c r="IZ155" s="96"/>
      <c r="JA155" s="96"/>
    </row>
    <row r="156" spans="1:261" s="20" customFormat="1" ht="38.25" x14ac:dyDescent="0.2">
      <c r="A156" s="105">
        <v>43507</v>
      </c>
      <c r="B156" s="84" t="s">
        <v>2376</v>
      </c>
      <c r="C156" s="84" t="s">
        <v>220</v>
      </c>
      <c r="D156" s="84" t="s">
        <v>137</v>
      </c>
      <c r="E156" s="84" t="s">
        <v>144</v>
      </c>
      <c r="F156" s="65">
        <v>43503</v>
      </c>
      <c r="G156" s="107">
        <v>2019</v>
      </c>
      <c r="H156" s="106" t="s">
        <v>419</v>
      </c>
      <c r="I156" s="106" t="str">
        <f t="shared" si="12"/>
        <v>TX</v>
      </c>
      <c r="J156" s="106" t="str">
        <f t="shared" si="14"/>
        <v>MX</v>
      </c>
      <c r="K156" s="164" t="str">
        <f t="shared" si="15"/>
        <v>South Central, Mexico</v>
      </c>
      <c r="L156" s="106" t="str">
        <f>INDEX('State '!$A$1:$C$62,MATCH($I156,'State '!$B:$B,0),3)</f>
        <v>South Central</v>
      </c>
      <c r="M156" s="106" t="str">
        <f>INDEX('State '!$A$1:$C$62,MATCH($J156,'State '!$B:$B,0),3)</f>
        <v>Mexico</v>
      </c>
      <c r="N156" s="106"/>
      <c r="O156" s="176">
        <v>1550</v>
      </c>
      <c r="P156" s="68">
        <v>171</v>
      </c>
      <c r="Q156" s="178">
        <v>2600</v>
      </c>
      <c r="R156" s="107" t="s">
        <v>1274</v>
      </c>
      <c r="S156" s="106" t="s">
        <v>135</v>
      </c>
      <c r="T156" s="106" t="s">
        <v>390</v>
      </c>
      <c r="U156" s="106" t="s">
        <v>2355</v>
      </c>
      <c r="V156" s="106" t="s">
        <v>2250</v>
      </c>
      <c r="W156" s="184" t="s">
        <v>2509</v>
      </c>
      <c r="X156" s="84"/>
      <c r="Y156" s="108"/>
      <c r="Z156" s="109"/>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BM156" s="96"/>
      <c r="BN156" s="96"/>
      <c r="BO156" s="96"/>
      <c r="BP156" s="96"/>
      <c r="BQ156" s="96"/>
      <c r="BR156" s="96"/>
      <c r="BS156" s="96"/>
      <c r="BT156" s="96"/>
      <c r="BU156" s="96"/>
      <c r="BV156" s="96"/>
      <c r="BW156" s="96"/>
      <c r="BX156" s="96"/>
      <c r="BY156" s="96"/>
      <c r="BZ156" s="96"/>
      <c r="CA156" s="96"/>
      <c r="CB156" s="96"/>
      <c r="CC156" s="96"/>
      <c r="CD156" s="96"/>
      <c r="CE156" s="96"/>
      <c r="CF156" s="96"/>
      <c r="CG156" s="96"/>
      <c r="CH156" s="96"/>
      <c r="CI156" s="96"/>
      <c r="CJ156" s="96"/>
      <c r="CK156" s="96"/>
      <c r="CL156" s="96"/>
      <c r="CM156" s="96"/>
      <c r="CN156" s="96"/>
      <c r="CO156" s="96"/>
      <c r="CP156" s="96"/>
      <c r="CQ156" s="96"/>
      <c r="CR156" s="96"/>
      <c r="CS156" s="96"/>
      <c r="CT156" s="96"/>
      <c r="CU156" s="96"/>
      <c r="CV156" s="96"/>
      <c r="CW156" s="96"/>
      <c r="CX156" s="96"/>
      <c r="CY156" s="96"/>
      <c r="CZ156" s="96"/>
      <c r="DA156" s="96"/>
      <c r="DB156" s="96"/>
      <c r="DC156" s="96"/>
      <c r="DD156" s="96"/>
      <c r="DE156" s="96"/>
      <c r="DF156" s="96"/>
      <c r="DG156" s="96"/>
      <c r="DH156" s="96"/>
      <c r="DI156" s="96"/>
      <c r="DJ156" s="96"/>
      <c r="DK156" s="96"/>
      <c r="DL156" s="96"/>
      <c r="DM156" s="96"/>
      <c r="DN156" s="96"/>
      <c r="DO156" s="96"/>
      <c r="DP156" s="96"/>
      <c r="DQ156" s="96"/>
      <c r="DR156" s="96"/>
      <c r="DS156" s="96"/>
      <c r="DT156" s="96"/>
      <c r="DU156" s="96"/>
      <c r="DV156" s="96"/>
      <c r="DW156" s="96"/>
      <c r="DX156" s="96"/>
      <c r="DY156" s="96"/>
      <c r="DZ156" s="96"/>
      <c r="EA156" s="96"/>
      <c r="EB156" s="96"/>
      <c r="EC156" s="96"/>
      <c r="ED156" s="96"/>
      <c r="EE156" s="96"/>
      <c r="EF156" s="96"/>
      <c r="EG156" s="96"/>
      <c r="EH156" s="96"/>
      <c r="EI156" s="96"/>
      <c r="EJ156" s="96"/>
      <c r="EK156" s="96"/>
      <c r="EL156" s="96"/>
      <c r="EM156" s="96"/>
      <c r="EN156" s="96"/>
      <c r="EO156" s="96"/>
      <c r="EP156" s="96"/>
      <c r="EQ156" s="96"/>
      <c r="ER156" s="96"/>
      <c r="ES156" s="96"/>
      <c r="ET156" s="96"/>
      <c r="EU156" s="96"/>
      <c r="EV156" s="96"/>
      <c r="EW156" s="96"/>
      <c r="EX156" s="96"/>
      <c r="EY156" s="96"/>
      <c r="EZ156" s="96"/>
      <c r="FA156" s="96"/>
      <c r="FB156" s="96"/>
      <c r="FC156" s="96"/>
      <c r="FD156" s="96"/>
      <c r="FE156" s="96"/>
      <c r="FF156" s="96"/>
      <c r="FG156" s="96"/>
      <c r="FH156" s="96"/>
      <c r="FI156" s="96"/>
      <c r="FJ156" s="96"/>
      <c r="FK156" s="96"/>
      <c r="FL156" s="96"/>
      <c r="FM156" s="96"/>
      <c r="FN156" s="96"/>
      <c r="FO156" s="96"/>
      <c r="FP156" s="96"/>
      <c r="FQ156" s="96"/>
      <c r="FR156" s="96"/>
      <c r="FS156" s="96"/>
      <c r="FT156" s="96"/>
      <c r="FU156" s="96"/>
      <c r="FV156" s="96"/>
      <c r="FW156" s="96"/>
      <c r="FX156" s="96"/>
      <c r="FY156" s="96"/>
      <c r="FZ156" s="96"/>
      <c r="GA156" s="96"/>
      <c r="GB156" s="96"/>
      <c r="GC156" s="96"/>
      <c r="GD156" s="96"/>
      <c r="GE156" s="96"/>
      <c r="GF156" s="96"/>
      <c r="GG156" s="96"/>
      <c r="GH156" s="96"/>
      <c r="GI156" s="96"/>
      <c r="GJ156" s="96"/>
      <c r="GK156" s="96"/>
      <c r="GL156" s="96"/>
      <c r="GM156" s="96"/>
      <c r="GN156" s="96"/>
      <c r="GO156" s="96"/>
      <c r="GP156" s="96"/>
      <c r="GQ156" s="96"/>
      <c r="GR156" s="96"/>
      <c r="GS156" s="96"/>
      <c r="GT156" s="96"/>
      <c r="GU156" s="96"/>
      <c r="GV156" s="96"/>
      <c r="GW156" s="96"/>
      <c r="GX156" s="96"/>
      <c r="GY156" s="96"/>
      <c r="GZ156" s="96"/>
      <c r="HA156" s="96"/>
      <c r="HB156" s="96"/>
      <c r="HC156" s="96"/>
      <c r="HD156" s="96"/>
      <c r="HE156" s="96"/>
      <c r="HF156" s="96"/>
      <c r="HG156" s="96"/>
      <c r="HH156" s="96"/>
      <c r="HI156" s="96"/>
      <c r="HJ156" s="96"/>
      <c r="HK156" s="96"/>
      <c r="HL156" s="96"/>
      <c r="HM156" s="96"/>
      <c r="HN156" s="96"/>
      <c r="HO156" s="96"/>
      <c r="HP156" s="96"/>
      <c r="HQ156" s="96"/>
      <c r="HR156" s="96"/>
      <c r="HS156" s="96"/>
      <c r="HT156" s="96"/>
      <c r="HU156" s="96"/>
      <c r="HV156" s="96"/>
      <c r="HW156" s="96"/>
      <c r="HX156" s="96"/>
      <c r="HY156" s="96"/>
      <c r="HZ156" s="96"/>
      <c r="IA156" s="96"/>
      <c r="IB156" s="96"/>
      <c r="IC156" s="96"/>
      <c r="ID156" s="96"/>
      <c r="IE156" s="96"/>
      <c r="IF156" s="96"/>
      <c r="IG156" s="96"/>
      <c r="IH156" s="96"/>
      <c r="II156" s="96"/>
      <c r="IJ156" s="96"/>
      <c r="IK156" s="96"/>
      <c r="IL156" s="96"/>
      <c r="IM156" s="96"/>
      <c r="IN156" s="96"/>
      <c r="IO156" s="96"/>
      <c r="IP156" s="96"/>
      <c r="IQ156" s="96"/>
      <c r="IR156" s="96"/>
      <c r="IS156" s="96"/>
      <c r="IT156" s="96"/>
      <c r="IU156" s="96"/>
      <c r="IV156" s="96"/>
      <c r="IW156" s="96"/>
      <c r="IX156" s="96"/>
      <c r="IY156" s="96"/>
      <c r="IZ156" s="96"/>
      <c r="JA156" s="96"/>
    </row>
    <row r="157" spans="1:261" s="20" customFormat="1" ht="25.5" x14ac:dyDescent="0.2">
      <c r="A157" s="105">
        <v>43655</v>
      </c>
      <c r="B157" s="84" t="s">
        <v>2871</v>
      </c>
      <c r="C157" s="84" t="s">
        <v>263</v>
      </c>
      <c r="D157" s="84" t="s">
        <v>141</v>
      </c>
      <c r="E157" s="84" t="s">
        <v>432</v>
      </c>
      <c r="F157" s="65"/>
      <c r="G157" s="107">
        <v>2020</v>
      </c>
      <c r="H157" s="106" t="s">
        <v>19</v>
      </c>
      <c r="I157" s="106" t="str">
        <f t="shared" si="12"/>
        <v>VA</v>
      </c>
      <c r="J157" s="106" t="str">
        <f t="shared" si="14"/>
        <v>VA</v>
      </c>
      <c r="K157" s="164" t="str">
        <f t="shared" si="15"/>
        <v>Northeast</v>
      </c>
      <c r="L157" s="106" t="str">
        <f>INDEX('State '!$A$1:$C$62,MATCH($I157,'State '!$B:$B,0),3)</f>
        <v>Northeast</v>
      </c>
      <c r="M157" s="106" t="str">
        <f>INDEX('State '!$A$1:$C$62,MATCH($J157,'State '!$B:$B,0),3)</f>
        <v>Northeast</v>
      </c>
      <c r="N157" s="106"/>
      <c r="O157" s="176">
        <v>6.3</v>
      </c>
      <c r="P157" s="68"/>
      <c r="Q157" s="178">
        <v>8.27</v>
      </c>
      <c r="R157" s="107"/>
      <c r="S157" s="106" t="s">
        <v>139</v>
      </c>
      <c r="T157" s="106" t="s">
        <v>390</v>
      </c>
      <c r="U157" s="106" t="s">
        <v>2872</v>
      </c>
      <c r="V157" s="106" t="s">
        <v>2247</v>
      </c>
      <c r="W157" s="84" t="s">
        <v>2873</v>
      </c>
      <c r="X157" s="84" t="s">
        <v>2956</v>
      </c>
      <c r="Y157" s="108"/>
      <c r="Z157" s="109"/>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c r="BT157" s="96"/>
      <c r="BU157" s="96"/>
      <c r="BV157" s="96"/>
      <c r="BW157" s="96"/>
      <c r="BX157" s="96"/>
      <c r="BY157" s="96"/>
      <c r="BZ157" s="96"/>
      <c r="CA157" s="96"/>
      <c r="CB157" s="96"/>
      <c r="CC157" s="96"/>
      <c r="CD157" s="96"/>
      <c r="CE157" s="96"/>
      <c r="CF157" s="96"/>
      <c r="CG157" s="96"/>
      <c r="CH157" s="96"/>
      <c r="CI157" s="96"/>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6"/>
      <c r="DH157" s="96"/>
      <c r="DI157" s="96"/>
      <c r="DJ157" s="96"/>
      <c r="DK157" s="96"/>
      <c r="DL157" s="96"/>
      <c r="DM157" s="96"/>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c r="EJ157" s="96"/>
      <c r="EK157" s="96"/>
      <c r="EL157" s="96"/>
      <c r="EM157" s="96"/>
      <c r="EN157" s="96"/>
      <c r="EO157" s="96"/>
      <c r="EP157" s="96"/>
      <c r="EQ157" s="96"/>
      <c r="ER157" s="96"/>
      <c r="ES157" s="96"/>
      <c r="ET157" s="96"/>
      <c r="EU157" s="96"/>
      <c r="EV157" s="96"/>
      <c r="EW157" s="96"/>
      <c r="EX157" s="96"/>
      <c r="EY157" s="96"/>
      <c r="EZ157" s="96"/>
      <c r="FA157" s="96"/>
      <c r="FB157" s="96"/>
      <c r="FC157" s="96"/>
      <c r="FD157" s="96"/>
      <c r="FE157" s="96"/>
      <c r="FF157" s="96"/>
      <c r="FG157" s="96"/>
      <c r="FH157" s="96"/>
      <c r="FI157" s="96"/>
      <c r="FJ157" s="96"/>
      <c r="FK157" s="96"/>
      <c r="FL157" s="96"/>
      <c r="FM157" s="96"/>
      <c r="FN157" s="96"/>
      <c r="FO157" s="96"/>
      <c r="FP157" s="96"/>
      <c r="FQ157" s="96"/>
      <c r="FR157" s="96"/>
      <c r="FS157" s="96"/>
      <c r="FT157" s="96"/>
      <c r="FU157" s="96"/>
      <c r="FV157" s="96"/>
      <c r="FW157" s="96"/>
      <c r="FX157" s="96"/>
      <c r="FY157" s="96"/>
      <c r="FZ157" s="96"/>
      <c r="GA157" s="96"/>
      <c r="GB157" s="96"/>
      <c r="GC157" s="96"/>
      <c r="GD157" s="96"/>
      <c r="GE157" s="96"/>
      <c r="GF157" s="96"/>
      <c r="GG157" s="96"/>
      <c r="GH157" s="96"/>
      <c r="GI157" s="96"/>
      <c r="GJ157" s="96"/>
      <c r="GK157" s="96"/>
      <c r="GL157" s="96"/>
      <c r="GM157" s="96"/>
      <c r="GN157" s="96"/>
      <c r="GO157" s="96"/>
      <c r="GP157" s="96"/>
      <c r="GQ157" s="96"/>
      <c r="GR157" s="96"/>
      <c r="GS157" s="96"/>
      <c r="GT157" s="96"/>
      <c r="GU157" s="96"/>
      <c r="GV157" s="96"/>
      <c r="GW157" s="96"/>
      <c r="GX157" s="96"/>
      <c r="GY157" s="96"/>
      <c r="GZ157" s="96"/>
      <c r="HA157" s="96"/>
      <c r="HB157" s="96"/>
      <c r="HC157" s="96"/>
      <c r="HD157" s="96"/>
      <c r="HE157" s="96"/>
      <c r="HF157" s="96"/>
      <c r="HG157" s="96"/>
      <c r="HH157" s="96"/>
      <c r="HI157" s="96"/>
      <c r="HJ157" s="96"/>
      <c r="HK157" s="96"/>
      <c r="HL157" s="96"/>
      <c r="HM157" s="96"/>
      <c r="HN157" s="96"/>
      <c r="HO157" s="96"/>
      <c r="HP157" s="96"/>
      <c r="HQ157" s="96"/>
      <c r="HR157" s="96"/>
      <c r="HS157" s="96"/>
      <c r="HT157" s="96"/>
      <c r="HU157" s="96"/>
      <c r="HV157" s="96"/>
      <c r="HW157" s="96"/>
      <c r="HX157" s="96"/>
      <c r="HY157" s="96"/>
      <c r="HZ157" s="96"/>
      <c r="IA157" s="96"/>
      <c r="IB157" s="96"/>
      <c r="IC157" s="96"/>
      <c r="ID157" s="96"/>
      <c r="IE157" s="96"/>
      <c r="IF157" s="96"/>
      <c r="IG157" s="96"/>
      <c r="IH157" s="96"/>
      <c r="II157" s="96"/>
      <c r="IJ157" s="96"/>
      <c r="IK157" s="96"/>
      <c r="IL157" s="96"/>
      <c r="IM157" s="96"/>
      <c r="IN157" s="96"/>
      <c r="IO157" s="96"/>
      <c r="IP157" s="96"/>
      <c r="IQ157" s="96"/>
      <c r="IR157" s="96"/>
      <c r="IS157" s="96"/>
      <c r="IT157" s="96"/>
      <c r="IU157" s="96"/>
      <c r="IV157" s="96"/>
      <c r="IW157" s="96"/>
      <c r="IX157" s="96"/>
      <c r="IY157" s="96"/>
      <c r="IZ157" s="96"/>
      <c r="JA157" s="96"/>
    </row>
    <row r="158" spans="1:261" s="20" customFormat="1" ht="25.5" x14ac:dyDescent="0.2">
      <c r="A158" s="105">
        <v>43124</v>
      </c>
      <c r="B158" s="84" t="s">
        <v>2398</v>
      </c>
      <c r="C158" s="84" t="s">
        <v>2061</v>
      </c>
      <c r="D158" s="84" t="s">
        <v>141</v>
      </c>
      <c r="E158" s="84" t="s">
        <v>2452</v>
      </c>
      <c r="F158" s="65"/>
      <c r="G158" s="107" t="s">
        <v>391</v>
      </c>
      <c r="H158" s="106" t="s">
        <v>37</v>
      </c>
      <c r="I158" s="106" t="str">
        <f t="shared" si="12"/>
        <v>OK</v>
      </c>
      <c r="J158" s="106" t="str">
        <f t="shared" si="14"/>
        <v>OK</v>
      </c>
      <c r="K158" s="164" t="str">
        <f t="shared" si="15"/>
        <v>South Central</v>
      </c>
      <c r="L158" s="106" t="str">
        <f>INDEX('State '!$A$1:$C$62,MATCH($I158,'State '!$B:$B,0),3)</f>
        <v>South Central</v>
      </c>
      <c r="M158" s="106" t="str">
        <f>INDEX('State '!$A$1:$C$62,MATCH($J158,'State '!$B:$B,0),3)</f>
        <v>South Central</v>
      </c>
      <c r="N158" s="106"/>
      <c r="O158" s="176">
        <v>50</v>
      </c>
      <c r="P158" s="68">
        <v>14</v>
      </c>
      <c r="Q158" s="178">
        <v>225</v>
      </c>
      <c r="R158" s="107">
        <v>36</v>
      </c>
      <c r="S158" s="106" t="s">
        <v>135</v>
      </c>
      <c r="T158" s="106" t="s">
        <v>390</v>
      </c>
      <c r="U158" s="106" t="s">
        <v>2311</v>
      </c>
      <c r="V158" s="106" t="s">
        <v>2247</v>
      </c>
      <c r="W158" s="84"/>
      <c r="X158" s="84"/>
      <c r="Y158" s="108"/>
      <c r="Z158" s="109"/>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S158" s="96"/>
      <c r="ET158" s="96"/>
      <c r="EU158" s="96"/>
      <c r="EV158" s="96"/>
      <c r="EW158" s="96"/>
      <c r="EX158" s="96"/>
      <c r="EY158" s="96"/>
      <c r="EZ158" s="96"/>
      <c r="FA158" s="96"/>
      <c r="FB158" s="96"/>
      <c r="FC158" s="96"/>
      <c r="FD158" s="96"/>
      <c r="FE158" s="96"/>
      <c r="FF158" s="96"/>
      <c r="FG158" s="96"/>
      <c r="FH158" s="96"/>
      <c r="FI158" s="96"/>
      <c r="FJ158" s="96"/>
      <c r="FK158" s="96"/>
      <c r="FL158" s="96"/>
      <c r="FM158" s="96"/>
      <c r="FN158" s="96"/>
      <c r="FO158" s="96"/>
      <c r="FP158" s="96"/>
      <c r="FQ158" s="96"/>
      <c r="FR158" s="96"/>
      <c r="FS158" s="96"/>
      <c r="FT158" s="96"/>
      <c r="FU158" s="96"/>
      <c r="FV158" s="96"/>
      <c r="FW158" s="96"/>
      <c r="FX158" s="96"/>
      <c r="FY158" s="96"/>
      <c r="FZ158" s="96"/>
      <c r="GA158" s="96"/>
      <c r="GB158" s="96"/>
      <c r="GC158" s="96"/>
      <c r="GD158" s="96"/>
      <c r="GE158" s="96"/>
      <c r="GF158" s="96"/>
      <c r="GG158" s="96"/>
      <c r="GH158" s="96"/>
      <c r="GI158" s="96"/>
      <c r="GJ158" s="96"/>
      <c r="GK158" s="96"/>
      <c r="GL158" s="96"/>
      <c r="GM158" s="96"/>
      <c r="GN158" s="96"/>
      <c r="GO158" s="96"/>
      <c r="GP158" s="96"/>
      <c r="GQ158" s="96"/>
      <c r="GR158" s="96"/>
      <c r="GS158" s="96"/>
      <c r="GT158" s="96"/>
      <c r="GU158" s="96"/>
      <c r="GV158" s="96"/>
      <c r="GW158" s="96"/>
      <c r="GX158" s="96"/>
      <c r="GY158" s="96"/>
      <c r="GZ158" s="96"/>
      <c r="HA158" s="96"/>
      <c r="HB158" s="96"/>
      <c r="HC158" s="96"/>
      <c r="HD158" s="96"/>
      <c r="HE158" s="96"/>
      <c r="HF158" s="96"/>
      <c r="HG158" s="96"/>
      <c r="HH158" s="96"/>
      <c r="HI158" s="96"/>
      <c r="HJ158" s="96"/>
      <c r="HK158" s="96"/>
      <c r="HL158" s="96"/>
      <c r="HM158" s="96"/>
      <c r="HN158" s="96"/>
      <c r="HO158" s="96"/>
      <c r="HP158" s="96"/>
      <c r="HQ158" s="96"/>
      <c r="HR158" s="96"/>
      <c r="HS158" s="96"/>
      <c r="HT158" s="96"/>
      <c r="HU158" s="96"/>
      <c r="HV158" s="96"/>
      <c r="HW158" s="96"/>
      <c r="HX158" s="96"/>
      <c r="HY158" s="96"/>
      <c r="HZ158" s="96"/>
      <c r="IA158" s="96"/>
      <c r="IB158" s="96"/>
      <c r="IC158" s="96"/>
      <c r="ID158" s="96"/>
      <c r="IE158" s="96"/>
      <c r="IF158" s="96"/>
      <c r="IG158" s="96"/>
      <c r="IH158" s="96"/>
      <c r="II158" s="96"/>
      <c r="IJ158" s="96"/>
      <c r="IK158" s="96"/>
      <c r="IL158" s="96"/>
      <c r="IM158" s="96"/>
      <c r="IN158" s="96"/>
      <c r="IO158" s="96"/>
      <c r="IP158" s="96"/>
      <c r="IQ158" s="96"/>
      <c r="IR158" s="96"/>
      <c r="IS158" s="96"/>
      <c r="IT158" s="96"/>
      <c r="IU158" s="96"/>
      <c r="IV158" s="96"/>
      <c r="IW158" s="96"/>
      <c r="IX158" s="96"/>
      <c r="IY158" s="96"/>
      <c r="IZ158" s="96"/>
      <c r="JA158" s="96"/>
    </row>
    <row r="159" spans="1:261" s="20" customFormat="1" ht="25.5" x14ac:dyDescent="0.2">
      <c r="A159" s="105">
        <v>43468</v>
      </c>
      <c r="B159" s="84" t="s">
        <v>2799</v>
      </c>
      <c r="C159" s="85" t="s">
        <v>2618</v>
      </c>
      <c r="D159" s="84" t="s">
        <v>141</v>
      </c>
      <c r="E159" s="84" t="s">
        <v>138</v>
      </c>
      <c r="F159" s="65"/>
      <c r="G159" s="107">
        <v>2021</v>
      </c>
      <c r="H159" s="106" t="s">
        <v>2800</v>
      </c>
      <c r="I159" s="106" t="str">
        <f t="shared" si="12"/>
        <v>PA</v>
      </c>
      <c r="J159" s="106" t="str">
        <f t="shared" si="14"/>
        <v>OH</v>
      </c>
      <c r="K159" s="164" t="str">
        <f t="shared" si="15"/>
        <v>Northeast</v>
      </c>
      <c r="L159" s="106" t="str">
        <f>INDEX('State '!$A$1:$C$62,MATCH($I159,'State '!$B:$B,0),3)</f>
        <v>Northeast</v>
      </c>
      <c r="M159" s="106" t="str">
        <f>INDEX('State '!$A$1:$C$62,MATCH($J159,'State '!$B:$B,0),3)</f>
        <v>Northeast</v>
      </c>
      <c r="N159" s="106"/>
      <c r="O159" s="176">
        <v>94.2</v>
      </c>
      <c r="P159" s="68">
        <v>5.0999999999999996</v>
      </c>
      <c r="Q159" s="178">
        <v>150</v>
      </c>
      <c r="R159" s="107">
        <v>36</v>
      </c>
      <c r="S159" s="106" t="s">
        <v>135</v>
      </c>
      <c r="T159" s="106" t="s">
        <v>390</v>
      </c>
      <c r="U159" s="106" t="s">
        <v>2801</v>
      </c>
      <c r="V159" s="106" t="s">
        <v>2250</v>
      </c>
      <c r="W159" s="84" t="s">
        <v>2802</v>
      </c>
      <c r="X159" s="84" t="s">
        <v>2954</v>
      </c>
      <c r="Y159" s="108"/>
      <c r="Z159" s="109"/>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BY159" s="96"/>
      <c r="BZ159" s="96"/>
      <c r="CA159" s="96"/>
      <c r="CB159" s="96"/>
      <c r="CC159" s="96"/>
      <c r="CD159" s="96"/>
      <c r="CE159" s="96"/>
      <c r="CF159" s="96"/>
      <c r="CG159" s="96"/>
      <c r="CH159" s="96"/>
      <c r="CI159" s="96"/>
      <c r="CJ159" s="96"/>
      <c r="CK159" s="96"/>
      <c r="CL159" s="96"/>
      <c r="CM159" s="96"/>
      <c r="CN159" s="96"/>
      <c r="CO159" s="96"/>
      <c r="CP159" s="96"/>
      <c r="CQ159" s="96"/>
      <c r="CR159" s="96"/>
      <c r="CS159" s="96"/>
      <c r="CT159" s="96"/>
      <c r="CU159" s="96"/>
      <c r="CV159" s="96"/>
      <c r="CW159" s="96"/>
      <c r="CX159" s="96"/>
      <c r="CY159" s="96"/>
      <c r="CZ159" s="96"/>
      <c r="DA159" s="96"/>
      <c r="DB159" s="96"/>
      <c r="DC159" s="96"/>
      <c r="DD159" s="96"/>
      <c r="DE159" s="96"/>
      <c r="DF159" s="96"/>
      <c r="DG159" s="96"/>
      <c r="DH159" s="96"/>
      <c r="DI159" s="96"/>
      <c r="DJ159" s="96"/>
      <c r="DK159" s="96"/>
      <c r="DL159" s="96"/>
      <c r="DM159" s="96"/>
      <c r="DN159" s="96"/>
      <c r="DO159" s="96"/>
      <c r="DP159" s="96"/>
      <c r="DQ159" s="96"/>
      <c r="DR159" s="96"/>
      <c r="DS159" s="96"/>
      <c r="DT159" s="96"/>
      <c r="DU159" s="96"/>
      <c r="DV159" s="96"/>
      <c r="DW159" s="96"/>
      <c r="DX159" s="96"/>
      <c r="DY159" s="96"/>
      <c r="DZ159" s="96"/>
      <c r="EA159" s="96"/>
      <c r="EB159" s="96"/>
      <c r="EC159" s="96"/>
      <c r="ED159" s="96"/>
      <c r="EE159" s="96"/>
      <c r="EF159" s="96"/>
      <c r="EG159" s="96"/>
      <c r="EH159" s="96"/>
      <c r="EI159" s="96"/>
      <c r="EJ159" s="96"/>
      <c r="EK159" s="96"/>
      <c r="EL159" s="96"/>
      <c r="EM159" s="96"/>
      <c r="EN159" s="96"/>
      <c r="EO159" s="96"/>
      <c r="EP159" s="96"/>
      <c r="EQ159" s="96"/>
      <c r="ER159" s="96"/>
      <c r="ES159" s="96"/>
      <c r="ET159" s="96"/>
      <c r="EU159" s="96"/>
      <c r="EV159" s="96"/>
      <c r="EW159" s="96"/>
      <c r="EX159" s="96"/>
      <c r="EY159" s="96"/>
      <c r="EZ159" s="96"/>
      <c r="FA159" s="96"/>
      <c r="FB159" s="96"/>
      <c r="FC159" s="96"/>
      <c r="FD159" s="96"/>
      <c r="FE159" s="96"/>
      <c r="FF159" s="96"/>
      <c r="FG159" s="96"/>
      <c r="FH159" s="96"/>
      <c r="FI159" s="96"/>
      <c r="FJ159" s="96"/>
      <c r="FK159" s="96"/>
      <c r="FL159" s="96"/>
      <c r="FM159" s="96"/>
      <c r="FN159" s="96"/>
      <c r="FO159" s="96"/>
      <c r="FP159" s="96"/>
      <c r="FQ159" s="96"/>
      <c r="FR159" s="96"/>
      <c r="FS159" s="96"/>
      <c r="FT159" s="96"/>
      <c r="FU159" s="96"/>
      <c r="FV159" s="96"/>
      <c r="FW159" s="96"/>
      <c r="FX159" s="96"/>
      <c r="FY159" s="96"/>
      <c r="FZ159" s="96"/>
      <c r="GA159" s="96"/>
      <c r="GB159" s="96"/>
      <c r="GC159" s="96"/>
      <c r="GD159" s="96"/>
      <c r="GE159" s="96"/>
      <c r="GF159" s="96"/>
      <c r="GG159" s="96"/>
      <c r="GH159" s="96"/>
      <c r="GI159" s="96"/>
      <c r="GJ159" s="96"/>
      <c r="GK159" s="96"/>
      <c r="GL159" s="96"/>
      <c r="GM159" s="96"/>
      <c r="GN159" s="96"/>
      <c r="GO159" s="96"/>
      <c r="GP159" s="96"/>
      <c r="GQ159" s="96"/>
      <c r="GR159" s="96"/>
      <c r="GS159" s="96"/>
      <c r="GT159" s="96"/>
      <c r="GU159" s="96"/>
      <c r="GV159" s="96"/>
      <c r="GW159" s="96"/>
      <c r="GX159" s="96"/>
      <c r="GY159" s="96"/>
      <c r="GZ159" s="96"/>
      <c r="HA159" s="96"/>
      <c r="HB159" s="96"/>
      <c r="HC159" s="96"/>
      <c r="HD159" s="96"/>
      <c r="HE159" s="96"/>
      <c r="HF159" s="96"/>
      <c r="HG159" s="96"/>
      <c r="HH159" s="96"/>
      <c r="HI159" s="96"/>
      <c r="HJ159" s="96"/>
      <c r="HK159" s="96"/>
      <c r="HL159" s="96"/>
      <c r="HM159" s="96"/>
      <c r="HN159" s="96"/>
      <c r="HO159" s="96"/>
      <c r="HP159" s="96"/>
      <c r="HQ159" s="96"/>
      <c r="HR159" s="96"/>
      <c r="HS159" s="96"/>
      <c r="HT159" s="96"/>
      <c r="HU159" s="96"/>
      <c r="HV159" s="96"/>
      <c r="HW159" s="96"/>
      <c r="HX159" s="96"/>
      <c r="HY159" s="96"/>
      <c r="HZ159" s="96"/>
      <c r="IA159" s="96"/>
      <c r="IB159" s="96"/>
      <c r="IC159" s="96"/>
      <c r="ID159" s="96"/>
      <c r="IE159" s="96"/>
      <c r="IF159" s="96"/>
      <c r="IG159" s="96"/>
      <c r="IH159" s="96"/>
      <c r="II159" s="96"/>
      <c r="IJ159" s="96"/>
      <c r="IK159" s="96"/>
      <c r="IL159" s="96"/>
      <c r="IM159" s="96"/>
      <c r="IN159" s="96"/>
      <c r="IO159" s="96"/>
      <c r="IP159" s="96"/>
      <c r="IQ159" s="96"/>
      <c r="IR159" s="96"/>
      <c r="IS159" s="96"/>
      <c r="IT159" s="96"/>
      <c r="IU159" s="96"/>
      <c r="IV159" s="96"/>
      <c r="IW159" s="96"/>
      <c r="IX159" s="96"/>
      <c r="IY159" s="96"/>
      <c r="IZ159" s="96"/>
      <c r="JA159" s="96"/>
    </row>
    <row r="160" spans="1:261" s="20" customFormat="1" ht="38.25" x14ac:dyDescent="0.2">
      <c r="A160" s="105">
        <v>43756</v>
      </c>
      <c r="B160" s="84" t="s">
        <v>2806</v>
      </c>
      <c r="C160" s="84" t="s">
        <v>1894</v>
      </c>
      <c r="D160" s="84" t="s">
        <v>141</v>
      </c>
      <c r="E160" s="84" t="s">
        <v>144</v>
      </c>
      <c r="F160" s="65">
        <v>43655</v>
      </c>
      <c r="G160" s="107">
        <v>2019</v>
      </c>
      <c r="H160" s="106" t="s">
        <v>2558</v>
      </c>
      <c r="I160" s="106" t="str">
        <f t="shared" si="12"/>
        <v>QU</v>
      </c>
      <c r="J160" s="106" t="str">
        <f t="shared" si="14"/>
        <v>ME</v>
      </c>
      <c r="K160" s="164" t="str">
        <f t="shared" si="15"/>
        <v>Canada, Northeast</v>
      </c>
      <c r="L160" s="106" t="str">
        <f>INDEX('State '!$A$1:$C$62,MATCH($I160,'State '!$B:$B,0),3)</f>
        <v>Canada</v>
      </c>
      <c r="M160" s="106" t="str">
        <f>INDEX('State '!$A$1:$C$62,MATCH($J160,'State '!$B:$B,0),3)</f>
        <v>Northeast</v>
      </c>
      <c r="N160" s="106"/>
      <c r="O160" s="176">
        <v>0</v>
      </c>
      <c r="P160" s="68"/>
      <c r="Q160" s="178">
        <v>42.481999999999999</v>
      </c>
      <c r="R160" s="107"/>
      <c r="S160" s="106" t="s">
        <v>135</v>
      </c>
      <c r="T160" s="106" t="s">
        <v>390</v>
      </c>
      <c r="U160" s="106" t="s">
        <v>2807</v>
      </c>
      <c r="V160" s="106" t="s">
        <v>2250</v>
      </c>
      <c r="W160" s="84" t="s">
        <v>3021</v>
      </c>
      <c r="X160" s="84"/>
      <c r="Y160" s="168" t="s">
        <v>2896</v>
      </c>
      <c r="Z160" s="109"/>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c r="CJ160" s="96"/>
      <c r="CK160" s="96"/>
      <c r="CL160" s="96"/>
      <c r="CM160" s="96"/>
      <c r="CN160" s="96"/>
      <c r="CO160" s="96"/>
      <c r="CP160" s="96"/>
      <c r="CQ160" s="96"/>
      <c r="CR160" s="96"/>
      <c r="CS160" s="96"/>
      <c r="CT160" s="96"/>
      <c r="CU160" s="96"/>
      <c r="CV160" s="96"/>
      <c r="CW160" s="96"/>
      <c r="CX160" s="96"/>
      <c r="CY160" s="96"/>
      <c r="CZ160" s="96"/>
      <c r="DA160" s="96"/>
      <c r="DB160" s="96"/>
      <c r="DC160" s="96"/>
      <c r="DD160" s="96"/>
      <c r="DE160" s="96"/>
      <c r="DF160" s="96"/>
      <c r="DG160" s="96"/>
      <c r="DH160" s="96"/>
      <c r="DI160" s="96"/>
      <c r="DJ160" s="96"/>
      <c r="DK160" s="96"/>
      <c r="DL160" s="96"/>
      <c r="DM160" s="96"/>
      <c r="DN160" s="96"/>
      <c r="DO160" s="96"/>
      <c r="DP160" s="96"/>
      <c r="DQ160" s="96"/>
      <c r="DR160" s="96"/>
      <c r="DS160" s="96"/>
      <c r="DT160" s="96"/>
      <c r="DU160" s="96"/>
      <c r="DV160" s="96"/>
      <c r="DW160" s="96"/>
      <c r="DX160" s="96"/>
      <c r="DY160" s="96"/>
      <c r="DZ160" s="96"/>
      <c r="EA160" s="96"/>
      <c r="EB160" s="96"/>
      <c r="EC160" s="96"/>
      <c r="ED160" s="96"/>
      <c r="EE160" s="96"/>
      <c r="EF160" s="96"/>
      <c r="EG160" s="96"/>
      <c r="EH160" s="96"/>
      <c r="EI160" s="96"/>
      <c r="EJ160" s="96"/>
      <c r="EK160" s="96"/>
      <c r="EL160" s="96"/>
      <c r="EM160" s="96"/>
      <c r="EN160" s="96"/>
      <c r="EO160" s="96"/>
      <c r="EP160" s="96"/>
      <c r="EQ160" s="96"/>
      <c r="ER160" s="96"/>
      <c r="ES160" s="96"/>
      <c r="ET160" s="96"/>
      <c r="EU160" s="96"/>
      <c r="EV160" s="96"/>
      <c r="EW160" s="96"/>
      <c r="EX160" s="96"/>
      <c r="EY160" s="96"/>
      <c r="EZ160" s="96"/>
      <c r="FA160" s="96"/>
      <c r="FB160" s="96"/>
      <c r="FC160" s="96"/>
      <c r="FD160" s="96"/>
      <c r="FE160" s="96"/>
      <c r="FF160" s="96"/>
      <c r="FG160" s="96"/>
      <c r="FH160" s="96"/>
      <c r="FI160" s="96"/>
      <c r="FJ160" s="96"/>
      <c r="FK160" s="96"/>
      <c r="FL160" s="96"/>
      <c r="FM160" s="96"/>
      <c r="FN160" s="96"/>
      <c r="FO160" s="96"/>
      <c r="FP160" s="96"/>
      <c r="FQ160" s="96"/>
      <c r="FR160" s="96"/>
      <c r="FS160" s="96"/>
      <c r="FT160" s="96"/>
      <c r="FU160" s="96"/>
      <c r="FV160" s="96"/>
      <c r="FW160" s="96"/>
      <c r="FX160" s="96"/>
      <c r="FY160" s="96"/>
      <c r="FZ160" s="96"/>
      <c r="GA160" s="96"/>
      <c r="GB160" s="96"/>
      <c r="GC160" s="96"/>
      <c r="GD160" s="96"/>
      <c r="GE160" s="96"/>
      <c r="GF160" s="96"/>
      <c r="GG160" s="96"/>
      <c r="GH160" s="96"/>
      <c r="GI160" s="96"/>
      <c r="GJ160" s="96"/>
      <c r="GK160" s="96"/>
      <c r="GL160" s="96"/>
      <c r="GM160" s="96"/>
      <c r="GN160" s="96"/>
      <c r="GO160" s="96"/>
      <c r="GP160" s="96"/>
      <c r="GQ160" s="96"/>
      <c r="GR160" s="96"/>
      <c r="GS160" s="96"/>
      <c r="GT160" s="96"/>
      <c r="GU160" s="96"/>
      <c r="GV160" s="96"/>
      <c r="GW160" s="96"/>
      <c r="GX160" s="96"/>
      <c r="GY160" s="96"/>
      <c r="GZ160" s="96"/>
      <c r="HA160" s="96"/>
      <c r="HB160" s="96"/>
      <c r="HC160" s="96"/>
      <c r="HD160" s="96"/>
      <c r="HE160" s="96"/>
      <c r="HF160" s="96"/>
      <c r="HG160" s="96"/>
      <c r="HH160" s="96"/>
      <c r="HI160" s="96"/>
      <c r="HJ160" s="96"/>
      <c r="HK160" s="96"/>
      <c r="HL160" s="96"/>
      <c r="HM160" s="96"/>
      <c r="HN160" s="96"/>
      <c r="HO160" s="96"/>
      <c r="HP160" s="96"/>
      <c r="HQ160" s="96"/>
      <c r="HR160" s="96"/>
      <c r="HS160" s="96"/>
      <c r="HT160" s="96"/>
      <c r="HU160" s="96"/>
      <c r="HV160" s="96"/>
      <c r="HW160" s="96"/>
      <c r="HX160" s="96"/>
      <c r="HY160" s="96"/>
      <c r="HZ160" s="96"/>
      <c r="IA160" s="96"/>
      <c r="IB160" s="96"/>
      <c r="IC160" s="96"/>
      <c r="ID160" s="96"/>
      <c r="IE160" s="96"/>
      <c r="IF160" s="96"/>
      <c r="IG160" s="96"/>
      <c r="IH160" s="96"/>
      <c r="II160" s="96"/>
      <c r="IJ160" s="96"/>
      <c r="IK160" s="96"/>
      <c r="IL160" s="96"/>
      <c r="IM160" s="96"/>
      <c r="IN160" s="96"/>
      <c r="IO160" s="96"/>
      <c r="IP160" s="96"/>
      <c r="IQ160" s="96"/>
      <c r="IR160" s="96"/>
      <c r="IS160" s="96"/>
      <c r="IT160" s="96"/>
      <c r="IU160" s="96"/>
      <c r="IV160" s="96"/>
      <c r="IW160" s="96"/>
      <c r="IX160" s="96"/>
      <c r="IY160" s="96"/>
      <c r="IZ160" s="96"/>
      <c r="JA160" s="96"/>
    </row>
    <row r="161" spans="1:26" ht="25.5" x14ac:dyDescent="0.2">
      <c r="A161" s="105">
        <v>43103</v>
      </c>
      <c r="B161" s="84" t="s">
        <v>2808</v>
      </c>
      <c r="C161" s="84" t="s">
        <v>1894</v>
      </c>
      <c r="D161" s="84" t="s">
        <v>141</v>
      </c>
      <c r="E161" s="84" t="s">
        <v>140</v>
      </c>
      <c r="F161" s="65"/>
      <c r="G161" s="107">
        <v>2021</v>
      </c>
      <c r="H161" s="106" t="s">
        <v>2558</v>
      </c>
      <c r="I161" s="106" t="str">
        <f t="shared" si="12"/>
        <v>QU</v>
      </c>
      <c r="J161" s="106" t="str">
        <f t="shared" si="14"/>
        <v>ME</v>
      </c>
      <c r="K161" s="164" t="str">
        <f t="shared" si="15"/>
        <v>Canada, Northeast</v>
      </c>
      <c r="L161" s="106" t="str">
        <f>INDEX('State '!$A$1:$C$62,MATCH($I161,'State '!$B:$B,0),3)</f>
        <v>Canada</v>
      </c>
      <c r="M161" s="106" t="str">
        <f>INDEX('State '!$A$1:$C$62,MATCH($J161,'State '!$B:$B,0),3)</f>
        <v>Northeast</v>
      </c>
      <c r="N161" s="106"/>
      <c r="O161" s="176"/>
      <c r="P161" s="68"/>
      <c r="Q161" s="178">
        <v>62.988999999999997</v>
      </c>
      <c r="R161" s="107"/>
      <c r="S161" s="106" t="s">
        <v>135</v>
      </c>
      <c r="T161" s="106" t="s">
        <v>390</v>
      </c>
      <c r="U161" s="106"/>
      <c r="V161" s="106" t="s">
        <v>2250</v>
      </c>
      <c r="W161" s="84"/>
      <c r="X161" s="84"/>
      <c r="Y161" s="168" t="s">
        <v>2896</v>
      </c>
      <c r="Z161" s="96"/>
    </row>
    <row r="162" spans="1:26" ht="38.25" x14ac:dyDescent="0.2">
      <c r="A162" s="105">
        <v>43423</v>
      </c>
      <c r="B162" s="84" t="s">
        <v>2778</v>
      </c>
      <c r="C162" s="84" t="s">
        <v>221</v>
      </c>
      <c r="D162" s="84" t="s">
        <v>137</v>
      </c>
      <c r="E162" s="84" t="s">
        <v>140</v>
      </c>
      <c r="F162" s="65"/>
      <c r="G162" s="107">
        <v>2021</v>
      </c>
      <c r="H162" s="106" t="s">
        <v>2779</v>
      </c>
      <c r="I162" s="106" t="str">
        <f t="shared" si="12"/>
        <v>UT</v>
      </c>
      <c r="J162" s="106" t="str">
        <f t="shared" si="14"/>
        <v>MX</v>
      </c>
      <c r="K162" s="164" t="str">
        <f t="shared" si="15"/>
        <v>Mountain, Mexico</v>
      </c>
      <c r="L162" s="106" t="str">
        <f>INDEX('State '!$A$1:$C$62,MATCH($I162,'State '!$B:$B,0),3)</f>
        <v>Mountain</v>
      </c>
      <c r="M162" s="106" t="str">
        <f>INDEX('State '!$A$1:$C$62,MATCH($J162,'State '!$B:$B,0),3)</f>
        <v>Mexico</v>
      </c>
      <c r="N162" s="106"/>
      <c r="O162" s="176"/>
      <c r="P162" s="68">
        <v>650</v>
      </c>
      <c r="Q162" s="178">
        <v>2000</v>
      </c>
      <c r="R162" s="107" t="s">
        <v>2780</v>
      </c>
      <c r="S162" s="106" t="s">
        <v>135</v>
      </c>
      <c r="T162" s="106" t="s">
        <v>390</v>
      </c>
      <c r="U162" s="106"/>
      <c r="V162" s="106" t="s">
        <v>2250</v>
      </c>
      <c r="W162" s="84" t="s">
        <v>2781</v>
      </c>
      <c r="X162" s="84"/>
      <c r="Y162" s="168" t="s">
        <v>2897</v>
      </c>
      <c r="Z162" s="96"/>
    </row>
    <row r="163" spans="1:26" ht="25.5" x14ac:dyDescent="0.2">
      <c r="A163" s="105">
        <v>43124</v>
      </c>
      <c r="B163" s="85" t="s">
        <v>2003</v>
      </c>
      <c r="C163" s="85" t="s">
        <v>1941</v>
      </c>
      <c r="D163" s="85" t="s">
        <v>141</v>
      </c>
      <c r="E163" s="115" t="s">
        <v>2293</v>
      </c>
      <c r="F163" s="129"/>
      <c r="G163" s="131" t="s">
        <v>391</v>
      </c>
      <c r="H163" s="106" t="s">
        <v>2004</v>
      </c>
      <c r="I163" s="106" t="str">
        <f t="shared" ref="I163:I168" si="16">LEFT($H163,2)</f>
        <v>OH</v>
      </c>
      <c r="J163" s="106" t="str">
        <f t="shared" si="14"/>
        <v>VA</v>
      </c>
      <c r="K163" s="164" t="str">
        <f t="shared" si="15"/>
        <v>Northeast</v>
      </c>
      <c r="L163" s="106" t="str">
        <f>INDEX('State '!$A$1:$C$62,MATCH($I163,'State '!$B:$B,0),3)</f>
        <v>Northeast</v>
      </c>
      <c r="M163" s="106" t="str">
        <f>INDEX('State '!$A$1:$C$62,MATCH($J163,'State '!$B:$B,0),3)</f>
        <v>Northeast</v>
      </c>
      <c r="N163" s="106"/>
      <c r="O163" s="176">
        <v>500</v>
      </c>
      <c r="P163" s="116"/>
      <c r="Q163" s="127">
        <v>2000</v>
      </c>
      <c r="R163" s="68"/>
      <c r="S163" s="117" t="s">
        <v>135</v>
      </c>
      <c r="T163" s="118" t="s">
        <v>390</v>
      </c>
      <c r="U163" s="119" t="s">
        <v>391</v>
      </c>
      <c r="V163" s="106" t="s">
        <v>2250</v>
      </c>
      <c r="W163" s="84"/>
      <c r="X163" s="84"/>
      <c r="Y163" s="108"/>
      <c r="Z163" s="96"/>
    </row>
    <row r="164" spans="1:26" x14ac:dyDescent="0.2">
      <c r="A164" s="105">
        <v>43689</v>
      </c>
      <c r="B164" s="84" t="s">
        <v>2606</v>
      </c>
      <c r="C164" s="84" t="s">
        <v>241</v>
      </c>
      <c r="D164" s="84" t="s">
        <v>134</v>
      </c>
      <c r="E164" s="84" t="s">
        <v>144</v>
      </c>
      <c r="F164" s="65">
        <v>43686</v>
      </c>
      <c r="G164" s="107">
        <v>2019</v>
      </c>
      <c r="H164" s="106" t="s">
        <v>0</v>
      </c>
      <c r="I164" s="106" t="str">
        <f t="shared" si="16"/>
        <v>LA</v>
      </c>
      <c r="J164" s="106" t="str">
        <f t="shared" si="14"/>
        <v>LA</v>
      </c>
      <c r="K164" s="164" t="str">
        <f t="shared" si="15"/>
        <v>South Central</v>
      </c>
      <c r="L164" s="106" t="str">
        <f>INDEX('State '!$A$1:$C$62,MATCH($I164,'State '!$B:$B,0),3)</f>
        <v>South Central</v>
      </c>
      <c r="M164" s="106" t="str">
        <f>INDEX('State '!$A$1:$C$62,MATCH($J164,'State '!$B:$B,0),3)</f>
        <v>South Central</v>
      </c>
      <c r="N164" s="106"/>
      <c r="O164" s="176">
        <v>56</v>
      </c>
      <c r="P164" s="68">
        <v>0.3</v>
      </c>
      <c r="Q164" s="178">
        <v>200</v>
      </c>
      <c r="R164" s="107">
        <v>16</v>
      </c>
      <c r="S164" s="106" t="s">
        <v>135</v>
      </c>
      <c r="T164" s="106" t="s">
        <v>390</v>
      </c>
      <c r="U164" s="106" t="s">
        <v>2607</v>
      </c>
      <c r="V164" s="106" t="s">
        <v>2247</v>
      </c>
      <c r="W164" s="84" t="s">
        <v>2608</v>
      </c>
      <c r="X164" s="84" t="s">
        <v>2954</v>
      </c>
      <c r="Y164" s="108"/>
      <c r="Z164" s="96"/>
    </row>
    <row r="165" spans="1:26" ht="25.5" x14ac:dyDescent="0.2">
      <c r="A165" s="105">
        <v>43655</v>
      </c>
      <c r="B165" s="84" t="s">
        <v>2693</v>
      </c>
      <c r="C165" s="84" t="s">
        <v>2049</v>
      </c>
      <c r="D165" s="84" t="s">
        <v>137</v>
      </c>
      <c r="E165" s="84" t="s">
        <v>140</v>
      </c>
      <c r="F165" s="65"/>
      <c r="G165" s="107">
        <v>2021</v>
      </c>
      <c r="H165" s="106" t="s">
        <v>6</v>
      </c>
      <c r="I165" s="106" t="str">
        <f t="shared" si="16"/>
        <v>TX</v>
      </c>
      <c r="J165" s="106" t="str">
        <f t="shared" si="14"/>
        <v>TX</v>
      </c>
      <c r="K165" s="164" t="str">
        <f t="shared" si="15"/>
        <v>South Central</v>
      </c>
      <c r="L165" s="106" t="str">
        <f>INDEX('State '!$A$1:$C$62,MATCH($I165,'State '!$B:$B,0),3)</f>
        <v>South Central</v>
      </c>
      <c r="M165" s="106" t="str">
        <f>INDEX('State '!$A$1:$C$62,MATCH($J165,'State '!$B:$B,0),3)</f>
        <v>South Central</v>
      </c>
      <c r="N165" s="106"/>
      <c r="O165" s="176"/>
      <c r="P165" s="68">
        <v>620</v>
      </c>
      <c r="Q165" s="178">
        <v>2000</v>
      </c>
      <c r="R165" s="107" t="s">
        <v>951</v>
      </c>
      <c r="S165" s="106" t="s">
        <v>139</v>
      </c>
      <c r="T165" s="106" t="s">
        <v>2694</v>
      </c>
      <c r="U165" s="106"/>
      <c r="V165" s="106" t="s">
        <v>2247</v>
      </c>
      <c r="W165" s="84" t="s">
        <v>2695</v>
      </c>
      <c r="X165" s="84"/>
      <c r="Y165" s="108"/>
      <c r="Z165" s="96"/>
    </row>
    <row r="166" spans="1:26" x14ac:dyDescent="0.2">
      <c r="A166" s="105">
        <v>43684</v>
      </c>
      <c r="B166" s="85" t="s">
        <v>2727</v>
      </c>
      <c r="C166" s="85" t="s">
        <v>241</v>
      </c>
      <c r="D166" s="85" t="s">
        <v>134</v>
      </c>
      <c r="E166" s="115" t="s">
        <v>432</v>
      </c>
      <c r="F166" s="67"/>
      <c r="G166" s="131">
        <v>2020</v>
      </c>
      <c r="H166" s="106" t="s">
        <v>6</v>
      </c>
      <c r="I166" s="106" t="str">
        <f t="shared" si="16"/>
        <v>TX</v>
      </c>
      <c r="J166" s="106" t="str">
        <f t="shared" si="14"/>
        <v>TX</v>
      </c>
      <c r="K166" s="164" t="str">
        <f t="shared" si="15"/>
        <v>South Central</v>
      </c>
      <c r="L166" s="106" t="str">
        <f>INDEX('State '!$A$1:$C$62,MATCH($I166,'State '!$B:$B,0),3)</f>
        <v>South Central</v>
      </c>
      <c r="M166" s="106" t="str">
        <f>INDEX('State '!$A$1:$C$62,MATCH($J166,'State '!$B:$B,0),3)</f>
        <v>South Central</v>
      </c>
      <c r="N166" s="106"/>
      <c r="O166" s="176">
        <v>96.177999999999997</v>
      </c>
      <c r="P166" s="116">
        <v>19</v>
      </c>
      <c r="Q166" s="127">
        <v>200</v>
      </c>
      <c r="R166" s="68">
        <v>24</v>
      </c>
      <c r="S166" s="117" t="s">
        <v>135</v>
      </c>
      <c r="T166" s="118" t="s">
        <v>390</v>
      </c>
      <c r="U166" s="119" t="s">
        <v>2729</v>
      </c>
      <c r="V166" s="106" t="s">
        <v>2247</v>
      </c>
      <c r="W166" s="84" t="s">
        <v>2728</v>
      </c>
      <c r="X166" s="84" t="s">
        <v>2954</v>
      </c>
      <c r="Y166" s="108"/>
      <c r="Z166" s="96"/>
    </row>
    <row r="167" spans="1:26" x14ac:dyDescent="0.2">
      <c r="A167" s="105">
        <v>43199</v>
      </c>
      <c r="B167" s="85" t="s">
        <v>1985</v>
      </c>
      <c r="C167" s="85" t="s">
        <v>206</v>
      </c>
      <c r="D167" s="85" t="s">
        <v>141</v>
      </c>
      <c r="E167" s="115" t="s">
        <v>2271</v>
      </c>
      <c r="F167" s="67"/>
      <c r="G167" s="131" t="s">
        <v>391</v>
      </c>
      <c r="H167" s="106" t="s">
        <v>10</v>
      </c>
      <c r="I167" s="106" t="str">
        <f t="shared" si="16"/>
        <v>NY</v>
      </c>
      <c r="J167" s="106" t="str">
        <f t="shared" si="14"/>
        <v>NY</v>
      </c>
      <c r="K167" s="164" t="str">
        <f t="shared" si="15"/>
        <v>Northeast</v>
      </c>
      <c r="L167" s="106" t="str">
        <f>INDEX('State '!$A$1:$C$62,MATCH($I167,'State '!$B:$B,0),3)</f>
        <v>Northeast</v>
      </c>
      <c r="M167" s="106" t="str">
        <f>INDEX('State '!$A$1:$C$62,MATCH($J167,'State '!$B:$B,0),3)</f>
        <v>Northeast</v>
      </c>
      <c r="N167" s="106"/>
      <c r="O167" s="176">
        <v>75</v>
      </c>
      <c r="P167" s="116">
        <v>0</v>
      </c>
      <c r="Q167" s="127">
        <v>650</v>
      </c>
      <c r="R167" s="68"/>
      <c r="S167" s="117" t="s">
        <v>135</v>
      </c>
      <c r="T167" s="118" t="s">
        <v>390</v>
      </c>
      <c r="U167" s="119" t="s">
        <v>1986</v>
      </c>
      <c r="V167" s="106" t="s">
        <v>2247</v>
      </c>
      <c r="W167" s="84" t="s">
        <v>2521</v>
      </c>
      <c r="X167" s="84"/>
      <c r="Y167" s="168" t="s">
        <v>2601</v>
      </c>
      <c r="Z167" s="96"/>
    </row>
    <row r="168" spans="1:26" ht="25.5" x14ac:dyDescent="0.2">
      <c r="A168" s="105">
        <v>43640</v>
      </c>
      <c r="B168" s="85" t="s">
        <v>2863</v>
      </c>
      <c r="C168" s="85" t="s">
        <v>201</v>
      </c>
      <c r="D168" s="85" t="s">
        <v>141</v>
      </c>
      <c r="E168" s="115" t="s">
        <v>432</v>
      </c>
      <c r="F168" s="67"/>
      <c r="G168" s="131">
        <v>2020</v>
      </c>
      <c r="H168" s="106" t="s">
        <v>10</v>
      </c>
      <c r="I168" s="106" t="str">
        <f t="shared" si="16"/>
        <v>NY</v>
      </c>
      <c r="J168" s="106" t="str">
        <f t="shared" si="14"/>
        <v>NY</v>
      </c>
      <c r="K168" s="164" t="str">
        <f t="shared" si="15"/>
        <v>Northeast</v>
      </c>
      <c r="L168" s="106" t="str">
        <f>INDEX('State '!$A$1:$C$62,MATCH($I168,'State '!$B:$B,0),3)</f>
        <v>Northeast</v>
      </c>
      <c r="M168" s="106" t="str">
        <f>INDEX('State '!$A$1:$C$62,MATCH($J168,'State '!$B:$B,0),3)</f>
        <v>Northeast</v>
      </c>
      <c r="N168" s="106"/>
      <c r="O168" s="176">
        <v>16</v>
      </c>
      <c r="P168" s="116"/>
      <c r="Q168" s="127">
        <v>21.478000000000002</v>
      </c>
      <c r="R168" s="68"/>
      <c r="S168" s="117" t="s">
        <v>135</v>
      </c>
      <c r="T168" s="118" t="s">
        <v>390</v>
      </c>
      <c r="U168" s="119" t="s">
        <v>2864</v>
      </c>
      <c r="V168" s="106" t="s">
        <v>2247</v>
      </c>
      <c r="W168" s="84" t="s">
        <v>2865</v>
      </c>
      <c r="X168" s="84" t="s">
        <v>2960</v>
      </c>
      <c r="Y168" s="108"/>
      <c r="Z168" s="96"/>
    </row>
  </sheetData>
  <autoFilter ref="A2:Y168">
    <sortState ref="A3:Y168">
      <sortCondition ref="B2:B168"/>
    </sortState>
  </autoFilter>
  <hyperlinks>
    <hyperlink ref="Y9" r:id="rId1"/>
    <hyperlink ref="Y10" r:id="rId2"/>
    <hyperlink ref="Y15" r:id="rId3"/>
    <hyperlink ref="Y42" r:id="rId4"/>
    <hyperlink ref="Y44" r:id="rId5"/>
    <hyperlink ref="Y46" r:id="rId6"/>
    <hyperlink ref="Y57" r:id="rId7"/>
    <hyperlink ref="Y88" r:id="rId8"/>
    <hyperlink ref="Y90" r:id="rId9"/>
    <hyperlink ref="Y91" r:id="rId10"/>
    <hyperlink ref="Y98" r:id="rId11"/>
    <hyperlink ref="Y103" r:id="rId12"/>
    <hyperlink ref="Y104" r:id="rId13"/>
    <hyperlink ref="Y120" r:id="rId14"/>
    <hyperlink ref="Y121" r:id="rId15"/>
    <hyperlink ref="Y141" r:id="rId16"/>
    <hyperlink ref="Y167" r:id="rId17"/>
    <hyperlink ref="Y111" r:id="rId18"/>
    <hyperlink ref="Y153" r:id="rId19" location=".WxFgBfkvyJA "/>
    <hyperlink ref="Y112" r:id="rId20"/>
    <hyperlink ref="Y117" r:id="rId21"/>
    <hyperlink ref="Y54" r:id="rId22"/>
    <hyperlink ref="Y92" r:id="rId23" location=".W0S48jpKhhE "/>
    <hyperlink ref="Y52" r:id="rId24"/>
    <hyperlink ref="Y11" r:id="rId25"/>
    <hyperlink ref="Y51" r:id="rId26"/>
    <hyperlink ref="Y109" r:id="rId27"/>
    <hyperlink ref="Y55" r:id="rId28"/>
    <hyperlink ref="Y124" r:id="rId29"/>
    <hyperlink ref="Y108" r:id="rId30"/>
    <hyperlink ref="Y110" r:id="rId31"/>
    <hyperlink ref="Y129" r:id="rId32"/>
    <hyperlink ref="Y39" r:id="rId33"/>
    <hyperlink ref="Y56" r:id="rId34"/>
    <hyperlink ref="Y106" r:id="rId35"/>
    <hyperlink ref="Y115" r:id="rId36"/>
    <hyperlink ref="Y118" r:id="rId37"/>
    <hyperlink ref="Y119" r:id="rId38"/>
    <hyperlink ref="Y131" r:id="rId39"/>
    <hyperlink ref="Y143" r:id="rId40"/>
    <hyperlink ref="Y160" r:id="rId41"/>
    <hyperlink ref="Y161" r:id="rId42"/>
    <hyperlink ref="Y162" r:id="rId43"/>
    <hyperlink ref="Y145" r:id="rId44"/>
    <hyperlink ref="Y49" r:id="rId45" location=".XUHmUppKiJA" display="http://venturegloballng.com/plaquemines-project/plaquemines-pipeline/ - .XUHmUppKiJA"/>
    <hyperlink ref="Y50" r:id="rId46" location=".XUHmUppKiJA" display="http://venturegloballng.com/plaquemines-project/plaquemines-pipeline/ - .XUHmUppKiJA"/>
    <hyperlink ref="Y89" r:id="rId47"/>
    <hyperlink ref="Y5" r:id="rId48"/>
    <hyperlink ref="Y12" r:id="rId49"/>
    <hyperlink ref="Y23" r:id="rId50"/>
    <hyperlink ref="Y132" r:id="rId51"/>
    <hyperlink ref="Y133" r:id="rId52"/>
    <hyperlink ref="Y147" r:id="rId53"/>
    <hyperlink ref="Y35" r:id="rId54"/>
    <hyperlink ref="Y100" r:id="rId55"/>
    <hyperlink ref="Y96" r:id="rId56"/>
    <hyperlink ref="Y17" r:id="rId57"/>
    <hyperlink ref="Y22" r:id="rId58"/>
    <hyperlink ref="Y40" r:id="rId59" location="documents" display="https://www.tcenergy.com/operations/natural-gas/eastern-panhandle-expansion-project/ - documents"/>
    <hyperlink ref="Y32" r:id="rId60"/>
  </hyperlinks>
  <pageMargins left="0.7" right="0.7" top="0.25" bottom="0.25" header="0" footer="0"/>
  <pageSetup paperSize="5" scale="10" orientation="landscape" r:id="rId6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JC939"/>
  <sheetViews>
    <sheetView showGridLines="0" zoomScale="80" zoomScaleNormal="80" workbookViewId="0">
      <pane ySplit="2" topLeftCell="A21" activePane="bottomLeft" state="frozen"/>
      <selection pane="bottomLeft" activeCell="W7" sqref="W7"/>
    </sheetView>
  </sheetViews>
  <sheetFormatPr defaultColWidth="21.5703125" defaultRowHeight="12.75" x14ac:dyDescent="0.2"/>
  <cols>
    <col min="1" max="1" width="16.28515625" style="132" customWidth="1"/>
    <col min="2" max="2" width="37.28515625" style="133" customWidth="1"/>
    <col min="3" max="3" width="29.5703125" style="133" customWidth="1"/>
    <col min="4" max="4" width="14.7109375" style="133" customWidth="1"/>
    <col min="5" max="5" width="15.85546875" style="134" customWidth="1"/>
    <col min="6" max="6" width="14.5703125" style="135" customWidth="1"/>
    <col min="7" max="7" width="15.42578125" style="136" customWidth="1"/>
    <col min="8" max="8" width="24.5703125" style="132" customWidth="1"/>
    <col min="9" max="10" width="20.7109375" style="132" customWidth="1"/>
    <col min="11" max="11" width="27" style="132" customWidth="1"/>
    <col min="12" max="14" width="19" style="132" customWidth="1"/>
    <col min="15" max="15" width="15.28515625" style="137" customWidth="1"/>
    <col min="16" max="16" width="11.140625" style="137" customWidth="1"/>
    <col min="17" max="17" width="21.5703125" style="137" customWidth="1"/>
    <col min="18" max="18" width="17.140625" style="138" customWidth="1"/>
    <col min="19" max="19" width="10.7109375" style="139" customWidth="1"/>
    <col min="20" max="20" width="15.42578125" style="140" customWidth="1"/>
    <col min="21" max="21" width="19.42578125" style="141" customWidth="1"/>
    <col min="22" max="22" width="17.42578125" style="96" customWidth="1"/>
    <col min="23" max="23" width="53.140625" style="142" customWidth="1"/>
    <col min="24" max="24" width="21.5703125" style="109"/>
    <col min="25" max="25" width="72.140625" style="183" customWidth="1"/>
    <col min="29" max="16384" width="21.5703125" style="96"/>
  </cols>
  <sheetData>
    <row r="1" spans="1:263" ht="15.75" x14ac:dyDescent="0.25">
      <c r="A1" s="88" t="s">
        <v>1864</v>
      </c>
      <c r="B1" s="89"/>
      <c r="C1" s="89"/>
      <c r="D1" s="89"/>
      <c r="E1" s="89"/>
      <c r="F1" s="90"/>
      <c r="G1" s="91"/>
      <c r="H1" s="88"/>
      <c r="I1" s="88"/>
      <c r="J1" s="88"/>
      <c r="K1" s="88"/>
      <c r="L1" s="88"/>
      <c r="M1" s="88"/>
      <c r="N1" s="88"/>
      <c r="O1" s="92"/>
      <c r="P1" s="92"/>
      <c r="Q1" s="92"/>
      <c r="R1" s="92"/>
      <c r="S1" s="88"/>
      <c r="T1" s="88"/>
      <c r="U1" s="93"/>
      <c r="V1" s="94"/>
      <c r="W1" s="95"/>
      <c r="X1" s="94"/>
      <c r="Y1" s="182"/>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c r="IV1" s="94"/>
      <c r="IW1" s="94"/>
      <c r="IX1" s="94"/>
      <c r="IY1" s="94"/>
      <c r="IZ1" s="94"/>
      <c r="JA1" s="94"/>
      <c r="JB1" s="94"/>
    </row>
    <row r="2" spans="1:263" s="104" customFormat="1" ht="26.25" thickBot="1" x14ac:dyDescent="0.25">
      <c r="A2" s="97" t="s">
        <v>121</v>
      </c>
      <c r="B2" s="98" t="s">
        <v>122</v>
      </c>
      <c r="C2" s="98" t="s">
        <v>123</v>
      </c>
      <c r="D2" s="98" t="s">
        <v>124</v>
      </c>
      <c r="E2" s="98" t="s">
        <v>127</v>
      </c>
      <c r="F2" s="99" t="s">
        <v>128</v>
      </c>
      <c r="G2" s="100" t="s">
        <v>129</v>
      </c>
      <c r="H2" s="101" t="s">
        <v>195</v>
      </c>
      <c r="I2" s="101" t="s">
        <v>2327</v>
      </c>
      <c r="J2" s="101" t="s">
        <v>2328</v>
      </c>
      <c r="K2" s="101" t="s">
        <v>196</v>
      </c>
      <c r="L2" s="101" t="s">
        <v>2330</v>
      </c>
      <c r="M2" s="101" t="s">
        <v>2329</v>
      </c>
      <c r="N2" s="101" t="s">
        <v>2551</v>
      </c>
      <c r="O2" s="102" t="s">
        <v>130</v>
      </c>
      <c r="P2" s="102" t="s">
        <v>131</v>
      </c>
      <c r="Q2" s="101" t="s">
        <v>132</v>
      </c>
      <c r="R2" s="101" t="s">
        <v>186</v>
      </c>
      <c r="S2" s="103" t="s">
        <v>125</v>
      </c>
      <c r="T2" s="101" t="s">
        <v>193</v>
      </c>
      <c r="U2" s="101" t="s">
        <v>194</v>
      </c>
      <c r="V2" s="101" t="s">
        <v>2246</v>
      </c>
      <c r="W2" s="98" t="s">
        <v>2252</v>
      </c>
      <c r="X2" s="98" t="s">
        <v>2981</v>
      </c>
      <c r="Y2" s="98" t="s">
        <v>2517</v>
      </c>
    </row>
    <row r="3" spans="1:263" x14ac:dyDescent="0.2">
      <c r="A3" s="185">
        <v>43454</v>
      </c>
      <c r="B3" s="186" t="s">
        <v>2426</v>
      </c>
      <c r="C3" s="186" t="s">
        <v>2427</v>
      </c>
      <c r="D3" s="186" t="s">
        <v>141</v>
      </c>
      <c r="E3" s="187" t="s">
        <v>144</v>
      </c>
      <c r="F3" s="188">
        <v>43438</v>
      </c>
      <c r="G3" s="189">
        <v>2018</v>
      </c>
      <c r="H3" s="185" t="s">
        <v>31</v>
      </c>
      <c r="I3" s="185" t="str">
        <f t="shared" ref="I3:I66" si="0">LEFT($H3,2)</f>
        <v>NV</v>
      </c>
      <c r="J3" s="185" t="str">
        <f t="shared" ref="J3:J34" si="1">RIGHT($H3,2)</f>
        <v>NV</v>
      </c>
      <c r="K3" s="190" t="str">
        <f t="shared" ref="K3:K66" si="2">IF($L3=$M3,L3,CONCATENATE($L3,", ",IF(ISBLANK(N3),"",CONCATENATE(N3,", ")),$M3))</f>
        <v>Mountain</v>
      </c>
      <c r="L3" s="185" t="str">
        <f>INDEX('State '!$A$1:$C$62,MATCH($I3,'State '!$B:$B,0),3)</f>
        <v>Mountain</v>
      </c>
      <c r="M3" s="185" t="str">
        <f>INDEX('State '!$A$1:$C$62,MATCH($J3,'State '!$B:$B,0),3)</f>
        <v>Mountain</v>
      </c>
      <c r="N3" s="185"/>
      <c r="O3" s="191">
        <v>17.95</v>
      </c>
      <c r="P3" s="191">
        <v>8.4600000000000009</v>
      </c>
      <c r="Q3" s="191">
        <v>4.6040000000000001</v>
      </c>
      <c r="R3" s="192" t="s">
        <v>2428</v>
      </c>
      <c r="S3" s="193" t="s">
        <v>139</v>
      </c>
      <c r="T3" s="190" t="s">
        <v>390</v>
      </c>
      <c r="U3" s="194" t="s">
        <v>2456</v>
      </c>
      <c r="V3" s="185" t="s">
        <v>2247</v>
      </c>
      <c r="W3" s="195"/>
      <c r="X3" s="184"/>
      <c r="Y3" s="184"/>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row>
    <row r="4" spans="1:263" s="20" customFormat="1" ht="25.5" x14ac:dyDescent="0.2">
      <c r="A4" s="209">
        <v>43423</v>
      </c>
      <c r="B4" s="186" t="s">
        <v>2335</v>
      </c>
      <c r="C4" s="186" t="s">
        <v>2336</v>
      </c>
      <c r="D4" s="186" t="s">
        <v>137</v>
      </c>
      <c r="E4" s="187" t="s">
        <v>144</v>
      </c>
      <c r="F4" s="188">
        <v>43191</v>
      </c>
      <c r="G4" s="196">
        <v>2018</v>
      </c>
      <c r="H4" s="185" t="s">
        <v>6</v>
      </c>
      <c r="I4" s="185" t="str">
        <f t="shared" si="0"/>
        <v>TX</v>
      </c>
      <c r="J4" s="185" t="str">
        <f t="shared" si="1"/>
        <v>TX</v>
      </c>
      <c r="K4" s="190" t="str">
        <f t="shared" si="2"/>
        <v>South Central</v>
      </c>
      <c r="L4" s="185" t="str">
        <f>INDEX('State '!$A$1:$C$62,MATCH($I4,'State '!$B:$B,0),3)</f>
        <v>South Central</v>
      </c>
      <c r="M4" s="185" t="str">
        <f>INDEX('State '!$A$1:$C$62,MATCH($J4,'State '!$B:$B,0),3)</f>
        <v>South Central</v>
      </c>
      <c r="N4" s="185"/>
      <c r="O4" s="191"/>
      <c r="P4" s="191">
        <v>75</v>
      </c>
      <c r="Q4" s="197">
        <v>1250</v>
      </c>
      <c r="R4" s="192">
        <v>36</v>
      </c>
      <c r="S4" s="193" t="s">
        <v>139</v>
      </c>
      <c r="T4" s="190" t="s">
        <v>188</v>
      </c>
      <c r="U4" s="194" t="s">
        <v>391</v>
      </c>
      <c r="V4" s="185" t="s">
        <v>2247</v>
      </c>
      <c r="W4" s="184" t="s">
        <v>2527</v>
      </c>
      <c r="X4" s="184"/>
      <c r="Y4" s="184" t="s">
        <v>2573</v>
      </c>
      <c r="Z4" s="114"/>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0"/>
      <c r="IW4" s="110"/>
      <c r="IX4" s="110"/>
      <c r="IY4" s="110"/>
      <c r="IZ4" s="110"/>
      <c r="JA4" s="110"/>
    </row>
    <row r="5" spans="1:263" ht="25.5" x14ac:dyDescent="0.2">
      <c r="A5" s="185">
        <v>43423</v>
      </c>
      <c r="B5" s="186" t="s">
        <v>2714</v>
      </c>
      <c r="C5" s="186" t="s">
        <v>2479</v>
      </c>
      <c r="D5" s="186" t="s">
        <v>141</v>
      </c>
      <c r="E5" s="187" t="s">
        <v>144</v>
      </c>
      <c r="F5" s="188">
        <v>43368</v>
      </c>
      <c r="G5" s="196">
        <v>2018</v>
      </c>
      <c r="H5" s="185" t="s">
        <v>37</v>
      </c>
      <c r="I5" s="185" t="str">
        <f t="shared" si="0"/>
        <v>OK</v>
      </c>
      <c r="J5" s="185" t="str">
        <f t="shared" si="1"/>
        <v>OK</v>
      </c>
      <c r="K5" s="190" t="str">
        <f t="shared" si="2"/>
        <v>South Central</v>
      </c>
      <c r="L5" s="185" t="str">
        <f>INDEX('State '!$A$1:$C$62,MATCH($I5,'State '!$B:$B,0),3)</f>
        <v>South Central</v>
      </c>
      <c r="M5" s="185" t="str">
        <f>INDEX('State '!$A$1:$C$62,MATCH($J5,'State '!$B:$B,0),3)</f>
        <v>South Central</v>
      </c>
      <c r="N5" s="185"/>
      <c r="O5" s="192">
        <v>4.32</v>
      </c>
      <c r="P5" s="191"/>
      <c r="Q5" s="197">
        <v>20</v>
      </c>
      <c r="R5" s="192"/>
      <c r="S5" s="193" t="s">
        <v>135</v>
      </c>
      <c r="T5" s="190" t="s">
        <v>390</v>
      </c>
      <c r="U5" s="194" t="s">
        <v>2723</v>
      </c>
      <c r="V5" s="185" t="s">
        <v>2247</v>
      </c>
      <c r="W5" s="184" t="s">
        <v>2715</v>
      </c>
      <c r="X5" s="184"/>
      <c r="Y5" s="184"/>
      <c r="Z5" s="96"/>
      <c r="AA5" s="96"/>
      <c r="AB5" s="96"/>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row>
    <row r="6" spans="1:263" s="20" customFormat="1" ht="38.25" x14ac:dyDescent="0.2">
      <c r="A6" s="185">
        <v>43417</v>
      </c>
      <c r="B6" s="198" t="s">
        <v>2734</v>
      </c>
      <c r="C6" s="198" t="s">
        <v>200</v>
      </c>
      <c r="D6" s="198" t="s">
        <v>134</v>
      </c>
      <c r="E6" s="187" t="s">
        <v>144</v>
      </c>
      <c r="F6" s="199">
        <v>43413</v>
      </c>
      <c r="G6" s="200">
        <v>2018</v>
      </c>
      <c r="H6" s="185" t="s">
        <v>8</v>
      </c>
      <c r="I6" s="185" t="str">
        <f t="shared" si="0"/>
        <v>OH</v>
      </c>
      <c r="J6" s="185" t="str">
        <f t="shared" si="1"/>
        <v>OH</v>
      </c>
      <c r="K6" s="190" t="str">
        <f t="shared" si="2"/>
        <v>Northeast</v>
      </c>
      <c r="L6" s="185" t="str">
        <f>INDEX('State '!$A$1:$C$62,MATCH($I6,'State '!$B:$B,0),3)</f>
        <v>Northeast</v>
      </c>
      <c r="M6" s="185" t="str">
        <f>INDEX('State '!$A$1:$C$62,MATCH($J6,'State '!$B:$B,0),3)</f>
        <v>Northeast</v>
      </c>
      <c r="N6" s="185"/>
      <c r="O6" s="192">
        <v>185</v>
      </c>
      <c r="P6" s="192">
        <v>5</v>
      </c>
      <c r="Q6" s="192">
        <v>637.55899999999997</v>
      </c>
      <c r="R6" s="191" t="s">
        <v>555</v>
      </c>
      <c r="S6" s="185" t="s">
        <v>135</v>
      </c>
      <c r="T6" s="185" t="s">
        <v>390</v>
      </c>
      <c r="U6" s="185" t="s">
        <v>2234</v>
      </c>
      <c r="V6" s="185" t="s">
        <v>2247</v>
      </c>
      <c r="W6" s="184" t="s">
        <v>2737</v>
      </c>
      <c r="X6" s="184"/>
      <c r="Y6" s="184" t="s">
        <v>2518</v>
      </c>
    </row>
    <row r="7" spans="1:263" s="20" customFormat="1" ht="25.5" x14ac:dyDescent="0.2">
      <c r="A7" s="185">
        <v>43377</v>
      </c>
      <c r="B7" s="186" t="s">
        <v>2545</v>
      </c>
      <c r="C7" s="186" t="s">
        <v>1941</v>
      </c>
      <c r="D7" s="186" t="s">
        <v>1944</v>
      </c>
      <c r="E7" s="187" t="s">
        <v>144</v>
      </c>
      <c r="F7" s="188">
        <v>43252</v>
      </c>
      <c r="G7" s="189">
        <v>2018</v>
      </c>
      <c r="H7" s="185" t="s">
        <v>2547</v>
      </c>
      <c r="I7" s="185" t="str">
        <f t="shared" si="0"/>
        <v>PA</v>
      </c>
      <c r="J7" s="185" t="str">
        <f t="shared" si="1"/>
        <v>AL</v>
      </c>
      <c r="K7" s="190" t="str">
        <f t="shared" si="2"/>
        <v>Northeast, Southeast, South Central</v>
      </c>
      <c r="L7" s="185" t="str">
        <f>INDEX('State '!$A$1:$C$62,MATCH($I7,'State '!$B:$B,0),3)</f>
        <v>Northeast</v>
      </c>
      <c r="M7" s="185" t="str">
        <f>INDEX('State '!$A$1:$C$62,MATCH($J7,'State '!$B:$B,0),3)</f>
        <v>South Central</v>
      </c>
      <c r="N7" s="185" t="s">
        <v>15</v>
      </c>
      <c r="O7" s="191">
        <v>2600</v>
      </c>
      <c r="P7" s="191"/>
      <c r="Q7" s="191">
        <v>450</v>
      </c>
      <c r="R7" s="192"/>
      <c r="S7" s="193" t="s">
        <v>135</v>
      </c>
      <c r="T7" s="190" t="s">
        <v>390</v>
      </c>
      <c r="U7" s="194" t="s">
        <v>2072</v>
      </c>
      <c r="V7" s="185" t="s">
        <v>2250</v>
      </c>
      <c r="W7" s="184" t="s">
        <v>2504</v>
      </c>
      <c r="X7" s="184"/>
      <c r="Y7" s="184" t="s">
        <v>2576</v>
      </c>
    </row>
    <row r="8" spans="1:263" s="20" customFormat="1" ht="25.5" x14ac:dyDescent="0.2">
      <c r="A8" s="185">
        <v>43377</v>
      </c>
      <c r="B8" s="186" t="s">
        <v>2546</v>
      </c>
      <c r="C8" s="186" t="s">
        <v>1941</v>
      </c>
      <c r="D8" s="186" t="s">
        <v>1944</v>
      </c>
      <c r="E8" s="187" t="s">
        <v>144</v>
      </c>
      <c r="F8" s="188">
        <v>43377</v>
      </c>
      <c r="G8" s="189">
        <v>2018</v>
      </c>
      <c r="H8" s="185" t="s">
        <v>2547</v>
      </c>
      <c r="I8" s="185" t="str">
        <f t="shared" si="0"/>
        <v>PA</v>
      </c>
      <c r="J8" s="185" t="str">
        <f t="shared" si="1"/>
        <v>AL</v>
      </c>
      <c r="K8" s="190" t="str">
        <f t="shared" si="2"/>
        <v>Northeast, Southeast, South Central</v>
      </c>
      <c r="L8" s="185" t="str">
        <f>INDEX('State '!$A$1:$C$62,MATCH($I8,'State '!$B:$B,0),3)</f>
        <v>Northeast</v>
      </c>
      <c r="M8" s="185" t="str">
        <f>INDEX('State '!$A$1:$C$62,MATCH($J8,'State '!$B:$B,0),3)</f>
        <v>South Central</v>
      </c>
      <c r="N8" s="185" t="s">
        <v>15</v>
      </c>
      <c r="O8" s="191">
        <v>500</v>
      </c>
      <c r="P8" s="191">
        <v>180</v>
      </c>
      <c r="Q8" s="191">
        <v>850</v>
      </c>
      <c r="R8" s="192"/>
      <c r="S8" s="193" t="s">
        <v>135</v>
      </c>
      <c r="T8" s="190" t="s">
        <v>390</v>
      </c>
      <c r="U8" s="194" t="s">
        <v>2072</v>
      </c>
      <c r="V8" s="185" t="s">
        <v>2250</v>
      </c>
      <c r="W8" s="184" t="s">
        <v>2504</v>
      </c>
      <c r="X8" s="184"/>
      <c r="Y8" s="184" t="s">
        <v>2575</v>
      </c>
    </row>
    <row r="9" spans="1:263" ht="25.5" x14ac:dyDescent="0.2">
      <c r="A9" s="185">
        <v>43468</v>
      </c>
      <c r="B9" s="198" t="s">
        <v>2457</v>
      </c>
      <c r="C9" s="198" t="s">
        <v>1795</v>
      </c>
      <c r="D9" s="198" t="s">
        <v>141</v>
      </c>
      <c r="E9" s="198" t="s">
        <v>144</v>
      </c>
      <c r="F9" s="199">
        <v>43358</v>
      </c>
      <c r="G9" s="191">
        <v>2018</v>
      </c>
      <c r="H9" s="185" t="s">
        <v>11</v>
      </c>
      <c r="I9" s="185" t="str">
        <f t="shared" si="0"/>
        <v>ND</v>
      </c>
      <c r="J9" s="185" t="str">
        <f t="shared" si="1"/>
        <v>ND</v>
      </c>
      <c r="K9" s="190" t="str">
        <f t="shared" si="2"/>
        <v>Mountain</v>
      </c>
      <c r="L9" s="185" t="str">
        <f>INDEX('State '!$A$1:$C$62,MATCH($I9,'State '!$B:$B,0),3)</f>
        <v>Mountain</v>
      </c>
      <c r="M9" s="185" t="str">
        <f>INDEX('State '!$A$1:$C$62,MATCH($J9,'State '!$B:$B,0),3)</f>
        <v>Mountain</v>
      </c>
      <c r="N9" s="185"/>
      <c r="O9" s="192">
        <v>30</v>
      </c>
      <c r="P9" s="192">
        <v>13</v>
      </c>
      <c r="Q9" s="192">
        <v>600</v>
      </c>
      <c r="R9" s="191">
        <v>24</v>
      </c>
      <c r="S9" s="185" t="s">
        <v>139</v>
      </c>
      <c r="T9" s="185"/>
      <c r="U9" s="185"/>
      <c r="V9" s="185" t="s">
        <v>2247</v>
      </c>
      <c r="W9" s="184" t="s">
        <v>2817</v>
      </c>
      <c r="X9" s="184"/>
      <c r="Y9" s="184" t="s">
        <v>2809</v>
      </c>
      <c r="Z9" s="96"/>
      <c r="AA9" s="96"/>
      <c r="AB9" s="96"/>
    </row>
    <row r="10" spans="1:263" x14ac:dyDescent="0.2">
      <c r="A10" s="185">
        <v>43182</v>
      </c>
      <c r="B10" s="198" t="s">
        <v>2232</v>
      </c>
      <c r="C10" s="198" t="s">
        <v>200</v>
      </c>
      <c r="D10" s="198" t="s">
        <v>134</v>
      </c>
      <c r="E10" s="187" t="s">
        <v>144</v>
      </c>
      <c r="F10" s="199">
        <v>43103</v>
      </c>
      <c r="G10" s="200">
        <v>2018</v>
      </c>
      <c r="H10" s="185" t="s">
        <v>20</v>
      </c>
      <c r="I10" s="185" t="str">
        <f t="shared" si="0"/>
        <v>NJ</v>
      </c>
      <c r="J10" s="185" t="str">
        <f t="shared" si="1"/>
        <v>NJ</v>
      </c>
      <c r="K10" s="190" t="str">
        <f t="shared" si="2"/>
        <v>Northeast</v>
      </c>
      <c r="L10" s="185" t="str">
        <f>INDEX('State '!$A$1:$C$62,MATCH($I10,'State '!$B:$B,0),3)</f>
        <v>Northeast</v>
      </c>
      <c r="M10" s="185" t="str">
        <f>INDEX('State '!$A$1:$C$62,MATCH($J10,'State '!$B:$B,0),3)</f>
        <v>Northeast</v>
      </c>
      <c r="N10" s="185"/>
      <c r="O10" s="192">
        <v>31</v>
      </c>
      <c r="P10" s="192">
        <v>1</v>
      </c>
      <c r="Q10" s="192">
        <v>300</v>
      </c>
      <c r="R10" s="191">
        <v>24</v>
      </c>
      <c r="S10" s="185" t="s">
        <v>135</v>
      </c>
      <c r="T10" s="185" t="s">
        <v>390</v>
      </c>
      <c r="U10" s="185" t="s">
        <v>2233</v>
      </c>
      <c r="V10" s="185" t="s">
        <v>2247</v>
      </c>
      <c r="W10" s="184"/>
      <c r="X10" s="184"/>
      <c r="Y10" s="184"/>
      <c r="Z10" s="96"/>
      <c r="AA10" s="96"/>
      <c r="AB10" s="96"/>
    </row>
    <row r="11" spans="1:263" ht="25.5" x14ac:dyDescent="0.2">
      <c r="A11" s="185">
        <v>43454</v>
      </c>
      <c r="B11" s="198" t="s">
        <v>2429</v>
      </c>
      <c r="C11" s="198" t="s">
        <v>2430</v>
      </c>
      <c r="D11" s="198" t="s">
        <v>137</v>
      </c>
      <c r="E11" s="198" t="s">
        <v>144</v>
      </c>
      <c r="F11" s="199">
        <v>43444</v>
      </c>
      <c r="G11" s="191">
        <v>2018</v>
      </c>
      <c r="H11" s="185" t="s">
        <v>7</v>
      </c>
      <c r="I11" s="185" t="str">
        <f t="shared" si="0"/>
        <v>PA</v>
      </c>
      <c r="J11" s="185" t="str">
        <f t="shared" si="1"/>
        <v>PA</v>
      </c>
      <c r="K11" s="190" t="str">
        <f t="shared" si="2"/>
        <v>Northeast</v>
      </c>
      <c r="L11" s="185" t="str">
        <f>INDEX('State '!$A$1:$C$62,MATCH($I11,'State '!$B:$B,0),3)</f>
        <v>Northeast</v>
      </c>
      <c r="M11" s="185" t="str">
        <f>INDEX('State '!$A$1:$C$62,MATCH($J11,'State '!$B:$B,0),3)</f>
        <v>Northeast</v>
      </c>
      <c r="N11" s="185"/>
      <c r="O11" s="192">
        <v>47.2</v>
      </c>
      <c r="P11" s="192">
        <v>13.19</v>
      </c>
      <c r="Q11" s="192">
        <v>79</v>
      </c>
      <c r="R11" s="191">
        <v>12</v>
      </c>
      <c r="S11" s="185" t="s">
        <v>139</v>
      </c>
      <c r="T11" s="185" t="s">
        <v>390</v>
      </c>
      <c r="U11" s="185" t="s">
        <v>2515</v>
      </c>
      <c r="V11" s="185" t="s">
        <v>2247</v>
      </c>
      <c r="W11" s="184" t="s">
        <v>2516</v>
      </c>
      <c r="X11" s="184" t="s">
        <v>2954</v>
      </c>
      <c r="Y11" s="184" t="s">
        <v>2577</v>
      </c>
      <c r="Z11" s="96"/>
      <c r="AA11" s="96"/>
      <c r="AB11" s="96"/>
    </row>
    <row r="12" spans="1:263" ht="25.5" x14ac:dyDescent="0.2">
      <c r="A12" s="185">
        <v>43423</v>
      </c>
      <c r="B12" s="198" t="s">
        <v>2466</v>
      </c>
      <c r="C12" s="198" t="s">
        <v>2061</v>
      </c>
      <c r="D12" s="198" t="s">
        <v>134</v>
      </c>
      <c r="E12" s="198" t="s">
        <v>144</v>
      </c>
      <c r="F12" s="199">
        <v>43260</v>
      </c>
      <c r="G12" s="191">
        <v>2018</v>
      </c>
      <c r="H12" s="185" t="s">
        <v>37</v>
      </c>
      <c r="I12" s="185" t="str">
        <f t="shared" si="0"/>
        <v>OK</v>
      </c>
      <c r="J12" s="185" t="str">
        <f t="shared" si="1"/>
        <v>OK</v>
      </c>
      <c r="K12" s="190" t="str">
        <f t="shared" si="2"/>
        <v>South Central</v>
      </c>
      <c r="L12" s="185" t="str">
        <f>INDEX('State '!$A$1:$C$62,MATCH($I12,'State '!$B:$B,0),3)</f>
        <v>South Central</v>
      </c>
      <c r="M12" s="185" t="str">
        <f>INDEX('State '!$A$1:$C$62,MATCH($J12,'State '!$B:$B,0),3)</f>
        <v>South Central</v>
      </c>
      <c r="N12" s="185"/>
      <c r="O12" s="192"/>
      <c r="P12" s="192">
        <v>4.7</v>
      </c>
      <c r="Q12" s="192">
        <v>150</v>
      </c>
      <c r="R12" s="191">
        <v>12</v>
      </c>
      <c r="S12" s="185" t="s">
        <v>139</v>
      </c>
      <c r="T12" s="185" t="s">
        <v>390</v>
      </c>
      <c r="U12" s="185" t="s">
        <v>2478</v>
      </c>
      <c r="V12" s="185" t="s">
        <v>2247</v>
      </c>
      <c r="W12" s="184"/>
      <c r="X12" s="195"/>
      <c r="Y12" s="187"/>
      <c r="Z12" s="96"/>
      <c r="AA12" s="96"/>
      <c r="AB12" s="96"/>
    </row>
    <row r="13" spans="1:263" ht="25.5" x14ac:dyDescent="0.2">
      <c r="A13" s="185">
        <v>43314</v>
      </c>
      <c r="B13" s="198" t="s">
        <v>2005</v>
      </c>
      <c r="C13" s="186" t="s">
        <v>207</v>
      </c>
      <c r="D13" s="198" t="s">
        <v>141</v>
      </c>
      <c r="E13" s="198" t="s">
        <v>144</v>
      </c>
      <c r="F13" s="199">
        <v>43252</v>
      </c>
      <c r="G13" s="200">
        <v>2018</v>
      </c>
      <c r="H13" s="185" t="s">
        <v>2384</v>
      </c>
      <c r="I13" s="185" t="str">
        <f t="shared" si="0"/>
        <v>WV</v>
      </c>
      <c r="J13" s="185" t="str">
        <f t="shared" si="1"/>
        <v>LA</v>
      </c>
      <c r="K13" s="190" t="str">
        <f t="shared" si="2"/>
        <v>Northeast, Midwest, South Central</v>
      </c>
      <c r="L13" s="185" t="str">
        <f>INDEX('State '!$A$1:$C$62,MATCH($I13,'State '!$B:$B,0),3)</f>
        <v>Northeast</v>
      </c>
      <c r="M13" s="185" t="str">
        <f>INDEX('State '!$A$1:$C$62,MATCH($J13,'State '!$B:$B,0),3)</f>
        <v>South Central</v>
      </c>
      <c r="N13" s="185" t="s">
        <v>9</v>
      </c>
      <c r="O13" s="192">
        <v>407</v>
      </c>
      <c r="P13" s="192"/>
      <c r="Q13" s="192">
        <v>200</v>
      </c>
      <c r="R13" s="191"/>
      <c r="S13" s="185" t="s">
        <v>135</v>
      </c>
      <c r="T13" s="185" t="s">
        <v>390</v>
      </c>
      <c r="U13" s="185" t="s">
        <v>2092</v>
      </c>
      <c r="V13" s="185" t="s">
        <v>2250</v>
      </c>
      <c r="W13" s="184" t="s">
        <v>2532</v>
      </c>
      <c r="X13" s="184"/>
      <c r="Y13" s="184" t="s">
        <v>2578</v>
      </c>
      <c r="Z13" s="96"/>
      <c r="AA13" s="96"/>
      <c r="AB13" s="96"/>
    </row>
    <row r="14" spans="1:263" s="20" customFormat="1" ht="25.5" x14ac:dyDescent="0.2">
      <c r="A14" s="106">
        <v>43756</v>
      </c>
      <c r="B14" s="84" t="s">
        <v>2644</v>
      </c>
      <c r="C14" s="85" t="s">
        <v>2645</v>
      </c>
      <c r="D14" s="84" t="s">
        <v>141</v>
      </c>
      <c r="E14" s="84" t="s">
        <v>144</v>
      </c>
      <c r="F14" s="65">
        <v>43443</v>
      </c>
      <c r="G14" s="66">
        <v>2018</v>
      </c>
      <c r="H14" s="106" t="s">
        <v>53</v>
      </c>
      <c r="I14" s="106" t="str">
        <f t="shared" si="0"/>
        <v>SC</v>
      </c>
      <c r="J14" s="106" t="str">
        <f t="shared" si="1"/>
        <v>SC</v>
      </c>
      <c r="K14" s="164" t="str">
        <f t="shared" si="2"/>
        <v>Southeast</v>
      </c>
      <c r="L14" s="106" t="str">
        <f>INDEX('State '!$A$1:$C$62,MATCH($I14,'State '!$B:$B,0),3)</f>
        <v>Southeast</v>
      </c>
      <c r="M14" s="106" t="str">
        <f>INDEX('State '!$A$1:$C$62,MATCH($J14,'State '!$B:$B,0),3)</f>
        <v>Southeast</v>
      </c>
      <c r="N14" s="106"/>
      <c r="O14" s="176">
        <v>1.6</v>
      </c>
      <c r="P14" s="68">
        <v>0.46</v>
      </c>
      <c r="Q14" s="178">
        <v>20</v>
      </c>
      <c r="R14" s="107">
        <v>8</v>
      </c>
      <c r="S14" s="106" t="s">
        <v>135</v>
      </c>
      <c r="T14" s="106" t="s">
        <v>390</v>
      </c>
      <c r="U14" s="106" t="s">
        <v>2646</v>
      </c>
      <c r="V14" s="106" t="s">
        <v>2247</v>
      </c>
      <c r="W14" s="84" t="s">
        <v>2647</v>
      </c>
      <c r="X14" s="84" t="s">
        <v>2952</v>
      </c>
      <c r="Y14" s="168"/>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96"/>
      <c r="FE14" s="96"/>
      <c r="FF14" s="96"/>
      <c r="FG14" s="96"/>
      <c r="FH14" s="96"/>
      <c r="FI14" s="96"/>
      <c r="FJ14" s="96"/>
      <c r="FK14" s="96"/>
      <c r="FL14" s="96"/>
      <c r="FM14" s="96"/>
      <c r="FN14" s="96"/>
      <c r="FO14" s="96"/>
      <c r="FP14" s="96"/>
      <c r="FQ14" s="96"/>
      <c r="FR14" s="96"/>
      <c r="FS14" s="96"/>
      <c r="FT14" s="96"/>
      <c r="FU14" s="96"/>
      <c r="FV14" s="96"/>
      <c r="FW14" s="96"/>
      <c r="FX14" s="96"/>
      <c r="FY14" s="96"/>
      <c r="FZ14" s="96"/>
      <c r="GA14" s="96"/>
      <c r="GB14" s="96"/>
      <c r="GC14" s="96"/>
      <c r="GD14" s="96"/>
      <c r="GE14" s="96"/>
      <c r="GF14" s="96"/>
      <c r="GG14" s="96"/>
      <c r="GH14" s="96"/>
      <c r="GI14" s="96"/>
      <c r="GJ14" s="96"/>
      <c r="GK14" s="96"/>
      <c r="GL14" s="96"/>
      <c r="GM14" s="96"/>
      <c r="GN14" s="96"/>
      <c r="GO14" s="96"/>
      <c r="GP14" s="96"/>
      <c r="GQ14" s="96"/>
      <c r="GR14" s="96"/>
      <c r="GS14" s="96"/>
      <c r="GT14" s="96"/>
      <c r="GU14" s="96"/>
      <c r="GV14" s="96"/>
      <c r="GW14" s="96"/>
      <c r="GX14" s="96"/>
      <c r="GY14" s="96"/>
      <c r="GZ14" s="96"/>
      <c r="HA14" s="96"/>
      <c r="HB14" s="96"/>
      <c r="HC14" s="96"/>
      <c r="HD14" s="96"/>
      <c r="HE14" s="96"/>
      <c r="HF14" s="96"/>
      <c r="HG14" s="96"/>
      <c r="HH14" s="96"/>
      <c r="HI14" s="96"/>
      <c r="HJ14" s="96"/>
      <c r="HK14" s="96"/>
      <c r="HL14" s="96"/>
      <c r="HM14" s="96"/>
      <c r="HN14" s="96"/>
      <c r="HO14" s="96"/>
      <c r="HP14" s="96"/>
      <c r="HQ14" s="96"/>
      <c r="HR14" s="96"/>
      <c r="HS14" s="96"/>
      <c r="HT14" s="96"/>
      <c r="HU14" s="96"/>
      <c r="HV14" s="96"/>
      <c r="HW14" s="96"/>
      <c r="HX14" s="96"/>
      <c r="HY14" s="96"/>
      <c r="HZ14" s="96"/>
      <c r="IA14" s="96"/>
      <c r="IB14" s="96"/>
      <c r="IC14" s="96"/>
      <c r="ID14" s="96"/>
      <c r="IE14" s="96"/>
      <c r="IF14" s="96"/>
      <c r="IG14" s="96"/>
      <c r="IH14" s="96"/>
      <c r="II14" s="96"/>
      <c r="IJ14" s="96"/>
      <c r="IK14" s="96"/>
      <c r="IL14" s="96"/>
      <c r="IM14" s="96"/>
      <c r="IN14" s="96"/>
      <c r="IO14" s="96"/>
      <c r="IP14" s="96"/>
      <c r="IQ14" s="96"/>
      <c r="IR14" s="96"/>
      <c r="IS14" s="96"/>
      <c r="IT14" s="96"/>
      <c r="IU14" s="96"/>
      <c r="IV14" s="96"/>
      <c r="IW14" s="96"/>
      <c r="IX14" s="96"/>
      <c r="IY14" s="96"/>
      <c r="IZ14" s="96"/>
      <c r="JA14" s="96"/>
      <c r="JB14" s="96"/>
      <c r="JC14" s="96"/>
    </row>
    <row r="15" spans="1:263" s="20" customFormat="1" x14ac:dyDescent="0.2">
      <c r="A15" s="185">
        <v>43192</v>
      </c>
      <c r="B15" s="198" t="s">
        <v>2022</v>
      </c>
      <c r="C15" s="198" t="s">
        <v>2023</v>
      </c>
      <c r="D15" s="198" t="s">
        <v>1944</v>
      </c>
      <c r="E15" s="198" t="s">
        <v>144</v>
      </c>
      <c r="F15" s="199">
        <v>43172</v>
      </c>
      <c r="G15" s="200">
        <v>2018</v>
      </c>
      <c r="H15" s="185" t="s">
        <v>0</v>
      </c>
      <c r="I15" s="185" t="str">
        <f t="shared" si="0"/>
        <v>LA</v>
      </c>
      <c r="J15" s="185" t="str">
        <f t="shared" si="1"/>
        <v>LA</v>
      </c>
      <c r="K15" s="190" t="str">
        <f t="shared" si="2"/>
        <v>South Central</v>
      </c>
      <c r="L15" s="185" t="str">
        <f>INDEX('State '!$A$1:$C$62,MATCH($I15,'State '!$B:$B,0),3)</f>
        <v>South Central</v>
      </c>
      <c r="M15" s="185" t="str">
        <f>INDEX('State '!$A$1:$C$62,MATCH($J15,'State '!$B:$B,0),3)</f>
        <v>South Central</v>
      </c>
      <c r="N15" s="185"/>
      <c r="O15" s="192">
        <v>300</v>
      </c>
      <c r="P15" s="192">
        <v>34</v>
      </c>
      <c r="Q15" s="192">
        <v>800</v>
      </c>
      <c r="R15" s="191" t="s">
        <v>399</v>
      </c>
      <c r="S15" s="185" t="s">
        <v>135</v>
      </c>
      <c r="T15" s="185" t="s">
        <v>390</v>
      </c>
      <c r="U15" s="185" t="s">
        <v>2073</v>
      </c>
      <c r="V15" s="185" t="s">
        <v>2247</v>
      </c>
      <c r="W15" s="184" t="s">
        <v>2377</v>
      </c>
      <c r="X15" s="184"/>
      <c r="Y15" s="184"/>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6"/>
      <c r="EK15" s="96"/>
      <c r="EL15" s="96"/>
      <c r="EM15" s="96"/>
      <c r="EN15" s="96"/>
      <c r="EO15" s="96"/>
      <c r="EP15" s="96"/>
      <c r="EQ15" s="96"/>
      <c r="ER15" s="96"/>
      <c r="ES15" s="96"/>
      <c r="ET15" s="96"/>
      <c r="EU15" s="96"/>
      <c r="EV15" s="96"/>
      <c r="EW15" s="96"/>
      <c r="EX15" s="96"/>
      <c r="EY15" s="96"/>
      <c r="EZ15" s="96"/>
      <c r="FA15" s="96"/>
      <c r="FB15" s="96"/>
      <c r="FC15" s="96"/>
      <c r="FD15" s="96"/>
      <c r="FE15" s="96"/>
      <c r="FF15" s="96"/>
      <c r="FG15" s="96"/>
      <c r="FH15" s="96"/>
      <c r="FI15" s="96"/>
      <c r="FJ15" s="96"/>
      <c r="FK15" s="96"/>
      <c r="FL15" s="96"/>
      <c r="FM15" s="96"/>
      <c r="FN15" s="96"/>
      <c r="FO15" s="96"/>
      <c r="FP15" s="96"/>
      <c r="FQ15" s="96"/>
      <c r="FR15" s="96"/>
      <c r="FS15" s="96"/>
      <c r="FT15" s="96"/>
      <c r="FU15" s="96"/>
      <c r="FV15" s="96"/>
      <c r="FW15" s="96"/>
      <c r="FX15" s="96"/>
      <c r="FY15" s="96"/>
      <c r="FZ15" s="96"/>
      <c r="GA15" s="96"/>
      <c r="GB15" s="96"/>
      <c r="GC15" s="96"/>
      <c r="GD15" s="96"/>
      <c r="GE15" s="96"/>
      <c r="GF15" s="96"/>
      <c r="GG15" s="96"/>
      <c r="GH15" s="96"/>
      <c r="GI15" s="96"/>
      <c r="GJ15" s="96"/>
      <c r="GK15" s="96"/>
      <c r="GL15" s="96"/>
      <c r="GM15" s="96"/>
      <c r="GN15" s="96"/>
      <c r="GO15" s="96"/>
      <c r="GP15" s="96"/>
      <c r="GQ15" s="96"/>
      <c r="GR15" s="96"/>
      <c r="GS15" s="96"/>
      <c r="GT15" s="96"/>
      <c r="GU15" s="96"/>
      <c r="GV15" s="96"/>
      <c r="GW15" s="96"/>
      <c r="GX15" s="96"/>
      <c r="GY15" s="96"/>
      <c r="GZ15" s="96"/>
      <c r="HA15" s="96"/>
      <c r="HB15" s="96"/>
      <c r="HC15" s="96"/>
      <c r="HD15" s="96"/>
      <c r="HE15" s="96"/>
      <c r="HF15" s="96"/>
      <c r="HG15" s="96"/>
      <c r="HH15" s="96"/>
      <c r="HI15" s="96"/>
      <c r="HJ15" s="96"/>
      <c r="HK15" s="96"/>
      <c r="HL15" s="96"/>
      <c r="HM15" s="96"/>
      <c r="HN15" s="96"/>
      <c r="HO15" s="96"/>
      <c r="HP15" s="96"/>
      <c r="HQ15" s="96"/>
      <c r="HR15" s="96"/>
      <c r="HS15" s="96"/>
      <c r="HT15" s="96"/>
      <c r="HU15" s="96"/>
      <c r="HV15" s="96"/>
      <c r="HW15" s="96"/>
      <c r="HX15" s="96"/>
      <c r="HY15" s="96"/>
      <c r="HZ15" s="96"/>
      <c r="IA15" s="96"/>
      <c r="IB15" s="96"/>
      <c r="IC15" s="96"/>
      <c r="ID15" s="96"/>
      <c r="IE15" s="96"/>
      <c r="IF15" s="96"/>
      <c r="IG15" s="96"/>
      <c r="IH15" s="96"/>
      <c r="II15" s="96"/>
      <c r="IJ15" s="96"/>
      <c r="IK15" s="96"/>
      <c r="IL15" s="96"/>
      <c r="IM15" s="96"/>
      <c r="IN15" s="96"/>
      <c r="IO15" s="96"/>
      <c r="IP15" s="96"/>
      <c r="IQ15" s="96"/>
      <c r="IR15" s="96"/>
      <c r="IS15" s="96"/>
      <c r="IT15" s="96"/>
      <c r="IU15" s="96"/>
      <c r="IV15" s="96"/>
      <c r="IW15" s="96"/>
      <c r="IX15" s="96"/>
      <c r="IY15" s="96"/>
      <c r="IZ15" s="96"/>
      <c r="JA15" s="96"/>
      <c r="JB15" s="96"/>
      <c r="JC15" s="96"/>
    </row>
    <row r="16" spans="1:263" s="20" customFormat="1" ht="25.5" x14ac:dyDescent="0.2">
      <c r="A16" s="185">
        <v>43468</v>
      </c>
      <c r="B16" s="198" t="s">
        <v>2462</v>
      </c>
      <c r="C16" s="198" t="s">
        <v>2479</v>
      </c>
      <c r="D16" s="198" t="s">
        <v>141</v>
      </c>
      <c r="E16" s="198" t="s">
        <v>144</v>
      </c>
      <c r="F16" s="199">
        <v>43374</v>
      </c>
      <c r="G16" s="200">
        <v>2018</v>
      </c>
      <c r="H16" s="185" t="s">
        <v>37</v>
      </c>
      <c r="I16" s="185" t="str">
        <f t="shared" si="0"/>
        <v>OK</v>
      </c>
      <c r="J16" s="185" t="str">
        <f t="shared" si="1"/>
        <v>OK</v>
      </c>
      <c r="K16" s="190" t="str">
        <f t="shared" si="2"/>
        <v>South Central</v>
      </c>
      <c r="L16" s="185" t="str">
        <f>INDEX('State '!$A$1:$C$62,MATCH($I16,'State '!$B:$B,0),3)</f>
        <v>South Central</v>
      </c>
      <c r="M16" s="185" t="str">
        <f>INDEX('State '!$A$1:$C$62,MATCH($J16,'State '!$B:$B,0),3)</f>
        <v>South Central</v>
      </c>
      <c r="N16" s="185"/>
      <c r="O16" s="192">
        <v>31.5</v>
      </c>
      <c r="P16" s="192"/>
      <c r="Q16" s="192">
        <v>205</v>
      </c>
      <c r="R16" s="191">
        <v>12</v>
      </c>
      <c r="S16" s="185" t="s">
        <v>139</v>
      </c>
      <c r="T16" s="185" t="s">
        <v>390</v>
      </c>
      <c r="U16" s="185" t="s">
        <v>2480</v>
      </c>
      <c r="V16" s="185" t="s">
        <v>2247</v>
      </c>
      <c r="W16" s="184" t="s">
        <v>2810</v>
      </c>
      <c r="X16" s="184"/>
      <c r="Y16" s="184" t="s">
        <v>2580</v>
      </c>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c r="IW16" s="96"/>
      <c r="IX16" s="96"/>
      <c r="IY16" s="96"/>
      <c r="IZ16" s="96"/>
      <c r="JA16" s="96"/>
      <c r="JB16" s="96"/>
      <c r="JC16" s="96"/>
    </row>
    <row r="17" spans="1:263" s="20" customFormat="1" ht="25.5" x14ac:dyDescent="0.2">
      <c r="A17" s="185">
        <v>43417</v>
      </c>
      <c r="B17" s="198" t="s">
        <v>2761</v>
      </c>
      <c r="C17" s="198" t="s">
        <v>1969</v>
      </c>
      <c r="D17" s="198" t="s">
        <v>141</v>
      </c>
      <c r="E17" s="198" t="s">
        <v>144</v>
      </c>
      <c r="F17" s="199">
        <v>43419</v>
      </c>
      <c r="G17" s="200">
        <v>2018</v>
      </c>
      <c r="H17" s="185" t="s">
        <v>30</v>
      </c>
      <c r="I17" s="185" t="str">
        <f t="shared" si="0"/>
        <v>MN</v>
      </c>
      <c r="J17" s="185" t="str">
        <f t="shared" si="1"/>
        <v>MN</v>
      </c>
      <c r="K17" s="190" t="str">
        <f t="shared" si="2"/>
        <v>Midwest</v>
      </c>
      <c r="L17" s="185" t="str">
        <f>INDEX('State '!$A$1:$C$62,MATCH($I17,'State '!$B:$B,0),3)</f>
        <v>Midwest</v>
      </c>
      <c r="M17" s="185" t="str">
        <f>INDEX('State '!$A$1:$C$62,MATCH($J17,'State '!$B:$B,0),3)</f>
        <v>Midwest</v>
      </c>
      <c r="N17" s="185"/>
      <c r="O17" s="192">
        <v>50</v>
      </c>
      <c r="P17" s="192">
        <v>8</v>
      </c>
      <c r="Q17" s="192"/>
      <c r="R17" s="191"/>
      <c r="S17" s="185" t="s">
        <v>139</v>
      </c>
      <c r="T17" s="185" t="s">
        <v>390</v>
      </c>
      <c r="U17" s="194" t="s">
        <v>2762</v>
      </c>
      <c r="V17" s="185" t="s">
        <v>2247</v>
      </c>
      <c r="W17" s="184" t="s">
        <v>2763</v>
      </c>
      <c r="X17" s="184"/>
      <c r="Y17" s="184"/>
    </row>
    <row r="18" spans="1:263" s="20" customFormat="1" x14ac:dyDescent="0.2">
      <c r="A18" s="185">
        <v>43349</v>
      </c>
      <c r="B18" s="198" t="s">
        <v>2283</v>
      </c>
      <c r="C18" s="198" t="s">
        <v>263</v>
      </c>
      <c r="D18" s="198" t="s">
        <v>137</v>
      </c>
      <c r="E18" s="198" t="s">
        <v>144</v>
      </c>
      <c r="F18" s="199">
        <v>43347</v>
      </c>
      <c r="G18" s="200">
        <v>2018</v>
      </c>
      <c r="H18" s="185" t="s">
        <v>19</v>
      </c>
      <c r="I18" s="185" t="str">
        <f t="shared" si="0"/>
        <v>VA</v>
      </c>
      <c r="J18" s="185" t="str">
        <f t="shared" si="1"/>
        <v>VA</v>
      </c>
      <c r="K18" s="190" t="str">
        <f t="shared" si="2"/>
        <v>Northeast</v>
      </c>
      <c r="L18" s="185" t="str">
        <f>INDEX('State '!$A$1:$C$62,MATCH($I18,'State '!$B:$B,0),3)</f>
        <v>Northeast</v>
      </c>
      <c r="M18" s="185" t="str">
        <f>INDEX('State '!$A$1:$C$62,MATCH($J18,'State '!$B:$B,0),3)</f>
        <v>Northeast</v>
      </c>
      <c r="N18" s="185"/>
      <c r="O18" s="192"/>
      <c r="P18" s="192"/>
      <c r="Q18" s="192">
        <v>45</v>
      </c>
      <c r="R18" s="191"/>
      <c r="S18" s="185" t="s">
        <v>135</v>
      </c>
      <c r="T18" s="185" t="s">
        <v>390</v>
      </c>
      <c r="U18" s="185" t="s">
        <v>2284</v>
      </c>
      <c r="V18" s="185" t="s">
        <v>2247</v>
      </c>
      <c r="W18" s="184"/>
      <c r="X18" s="184"/>
      <c r="Y18" s="184"/>
    </row>
    <row r="19" spans="1:263" s="20" customFormat="1" x14ac:dyDescent="0.2">
      <c r="A19" s="185">
        <v>43244</v>
      </c>
      <c r="B19" s="198" t="s">
        <v>2109</v>
      </c>
      <c r="C19" s="198" t="s">
        <v>2110</v>
      </c>
      <c r="D19" s="198" t="s">
        <v>137</v>
      </c>
      <c r="E19" s="198" t="s">
        <v>144</v>
      </c>
      <c r="F19" s="199">
        <v>43243</v>
      </c>
      <c r="G19" s="200">
        <v>2018</v>
      </c>
      <c r="H19" s="185" t="s">
        <v>6</v>
      </c>
      <c r="I19" s="185" t="str">
        <f t="shared" si="0"/>
        <v>TX</v>
      </c>
      <c r="J19" s="185" t="str">
        <f t="shared" si="1"/>
        <v>TX</v>
      </c>
      <c r="K19" s="190" t="str">
        <f t="shared" si="2"/>
        <v>South Central</v>
      </c>
      <c r="L19" s="185" t="str">
        <f>INDEX('State '!$A$1:$C$62,MATCH($I19,'State '!$B:$B,0),3)</f>
        <v>South Central</v>
      </c>
      <c r="M19" s="185" t="str">
        <f>INDEX('State '!$A$1:$C$62,MATCH($J19,'State '!$B:$B,0),3)</f>
        <v>South Central</v>
      </c>
      <c r="N19" s="185"/>
      <c r="O19" s="192">
        <v>500</v>
      </c>
      <c r="P19" s="192">
        <v>23</v>
      </c>
      <c r="Q19" s="192">
        <v>2250</v>
      </c>
      <c r="R19" s="191">
        <v>48</v>
      </c>
      <c r="S19" s="185" t="s">
        <v>135</v>
      </c>
      <c r="T19" s="185" t="s">
        <v>390</v>
      </c>
      <c r="U19" s="185" t="s">
        <v>2241</v>
      </c>
      <c r="V19" s="185" t="s">
        <v>2247</v>
      </c>
      <c r="W19" s="184" t="s">
        <v>2688</v>
      </c>
      <c r="X19" s="184"/>
      <c r="Y19" s="184"/>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c r="FA19" s="96"/>
      <c r="FB19" s="96"/>
      <c r="FC19" s="96"/>
      <c r="FD19" s="96"/>
      <c r="FE19" s="96"/>
      <c r="FF19" s="96"/>
      <c r="FG19" s="96"/>
      <c r="FH19" s="96"/>
      <c r="FI19" s="96"/>
      <c r="FJ19" s="96"/>
      <c r="FK19" s="96"/>
      <c r="FL19" s="96"/>
      <c r="FM19" s="96"/>
      <c r="FN19" s="96"/>
      <c r="FO19" s="96"/>
      <c r="FP19" s="96"/>
      <c r="FQ19" s="96"/>
      <c r="FR19" s="96"/>
      <c r="FS19" s="96"/>
      <c r="FT19" s="96"/>
      <c r="FU19" s="96"/>
      <c r="FV19" s="96"/>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c r="IW19" s="96"/>
      <c r="IX19" s="96"/>
      <c r="IY19" s="96"/>
      <c r="IZ19" s="96"/>
      <c r="JA19" s="96"/>
      <c r="JB19" s="96"/>
      <c r="JC19" s="96"/>
    </row>
    <row r="20" spans="1:263" s="20" customFormat="1" ht="25.5" x14ac:dyDescent="0.2">
      <c r="A20" s="185">
        <v>43103</v>
      </c>
      <c r="B20" s="198" t="s">
        <v>2609</v>
      </c>
      <c r="C20" s="198" t="s">
        <v>2610</v>
      </c>
      <c r="D20" s="198" t="s">
        <v>141</v>
      </c>
      <c r="E20" s="198" t="s">
        <v>144</v>
      </c>
      <c r="F20" s="199">
        <v>43243</v>
      </c>
      <c r="G20" s="191">
        <v>2018</v>
      </c>
      <c r="H20" s="185" t="s">
        <v>713</v>
      </c>
      <c r="I20" s="185" t="str">
        <f t="shared" si="0"/>
        <v>WY</v>
      </c>
      <c r="J20" s="185" t="str">
        <f t="shared" si="1"/>
        <v>CO</v>
      </c>
      <c r="K20" s="190" t="str">
        <f t="shared" si="2"/>
        <v>Mountain</v>
      </c>
      <c r="L20" s="185" t="str">
        <f>INDEX('State '!$A$1:$C$62,MATCH($I20,'State '!$B:$B,0),3)</f>
        <v>Mountain</v>
      </c>
      <c r="M20" s="185" t="str">
        <f>INDEX('State '!$A$1:$C$62,MATCH($J20,'State '!$B:$B,0),3)</f>
        <v>Mountain</v>
      </c>
      <c r="N20" s="185"/>
      <c r="O20" s="192">
        <v>2.169</v>
      </c>
      <c r="P20" s="192"/>
      <c r="Q20" s="192">
        <v>222</v>
      </c>
      <c r="R20" s="191"/>
      <c r="S20" s="185" t="s">
        <v>135</v>
      </c>
      <c r="T20" s="185" t="s">
        <v>390</v>
      </c>
      <c r="U20" s="185" t="s">
        <v>2611</v>
      </c>
      <c r="V20" s="185" t="s">
        <v>2250</v>
      </c>
      <c r="W20" s="184" t="s">
        <v>2612</v>
      </c>
      <c r="X20" s="184"/>
      <c r="Y20" s="184"/>
    </row>
    <row r="21" spans="1:263" s="20" customFormat="1" ht="25.5" x14ac:dyDescent="0.2">
      <c r="A21" s="185">
        <v>43423</v>
      </c>
      <c r="B21" s="186" t="s">
        <v>2249</v>
      </c>
      <c r="C21" s="198" t="s">
        <v>2137</v>
      </c>
      <c r="D21" s="186" t="s">
        <v>141</v>
      </c>
      <c r="E21" s="187" t="s">
        <v>2293</v>
      </c>
      <c r="F21" s="199"/>
      <c r="G21" s="200">
        <v>2018</v>
      </c>
      <c r="H21" s="185" t="s">
        <v>28</v>
      </c>
      <c r="I21" s="185" t="str">
        <f t="shared" si="0"/>
        <v>IL</v>
      </c>
      <c r="J21" s="185" t="str">
        <f t="shared" si="1"/>
        <v>IL</v>
      </c>
      <c r="K21" s="190" t="str">
        <f t="shared" si="2"/>
        <v>Midwest</v>
      </c>
      <c r="L21" s="185" t="str">
        <f>INDEX('State '!$A$1:$C$62,MATCH($I21,'State '!$B:$B,0),3)</f>
        <v>Midwest</v>
      </c>
      <c r="M21" s="185" t="str">
        <f>INDEX('State '!$A$1:$C$62,MATCH($J21,'State '!$B:$B,0),3)</f>
        <v>Midwest</v>
      </c>
      <c r="N21" s="185"/>
      <c r="O21" s="201">
        <v>50</v>
      </c>
      <c r="P21" s="192"/>
      <c r="Q21" s="197">
        <v>200</v>
      </c>
      <c r="R21" s="191"/>
      <c r="S21" s="185" t="s">
        <v>135</v>
      </c>
      <c r="T21" s="185" t="s">
        <v>390</v>
      </c>
      <c r="U21" s="185"/>
      <c r="V21" s="185" t="s">
        <v>2247</v>
      </c>
      <c r="W21" s="184" t="s">
        <v>2520</v>
      </c>
      <c r="X21" s="184"/>
      <c r="Y21" s="184" t="s">
        <v>2581</v>
      </c>
    </row>
    <row r="22" spans="1:263" s="61" customFormat="1" ht="25.5" x14ac:dyDescent="0.2">
      <c r="A22" s="185">
        <v>43468</v>
      </c>
      <c r="B22" s="186" t="s">
        <v>2613</v>
      </c>
      <c r="C22" s="198" t="s">
        <v>2614</v>
      </c>
      <c r="D22" s="186" t="s">
        <v>141</v>
      </c>
      <c r="E22" s="187" t="s">
        <v>144</v>
      </c>
      <c r="F22" s="199">
        <v>43229</v>
      </c>
      <c r="G22" s="200">
        <v>2018</v>
      </c>
      <c r="H22" s="185" t="s">
        <v>25</v>
      </c>
      <c r="I22" s="185" t="str">
        <f t="shared" si="0"/>
        <v>CO</v>
      </c>
      <c r="J22" s="185" t="str">
        <f t="shared" si="1"/>
        <v>CO</v>
      </c>
      <c r="K22" s="190" t="str">
        <f t="shared" si="2"/>
        <v>Mountain</v>
      </c>
      <c r="L22" s="185" t="str">
        <f>INDEX('State '!$A$1:$C$62,MATCH($I22,'State '!$B:$B,0),3)</f>
        <v>Mountain</v>
      </c>
      <c r="M22" s="185" t="str">
        <f>INDEX('State '!$A$1:$C$62,MATCH($J22,'State '!$B:$B,0),3)</f>
        <v>Mountain</v>
      </c>
      <c r="N22" s="185"/>
      <c r="O22" s="192">
        <v>14.5</v>
      </c>
      <c r="P22" s="192"/>
      <c r="Q22" s="191">
        <v>230</v>
      </c>
      <c r="R22" s="191"/>
      <c r="S22" s="185" t="s">
        <v>135</v>
      </c>
      <c r="T22" s="185" t="s">
        <v>390</v>
      </c>
      <c r="U22" s="185" t="s">
        <v>2615</v>
      </c>
      <c r="V22" s="185" t="s">
        <v>2247</v>
      </c>
      <c r="W22" s="184" t="s">
        <v>2616</v>
      </c>
      <c r="X22" s="184"/>
      <c r="Y22" s="184"/>
    </row>
    <row r="23" spans="1:263" s="61" customFormat="1" ht="25.5" x14ac:dyDescent="0.2">
      <c r="A23" s="185">
        <v>43314</v>
      </c>
      <c r="B23" s="198" t="s">
        <v>2011</v>
      </c>
      <c r="C23" s="186" t="s">
        <v>241</v>
      </c>
      <c r="D23" s="198" t="s">
        <v>134</v>
      </c>
      <c r="E23" s="187" t="s">
        <v>144</v>
      </c>
      <c r="F23" s="199">
        <v>43191</v>
      </c>
      <c r="G23" s="200">
        <v>2018</v>
      </c>
      <c r="H23" s="185" t="s">
        <v>6</v>
      </c>
      <c r="I23" s="185" t="str">
        <f t="shared" si="0"/>
        <v>TX</v>
      </c>
      <c r="J23" s="185" t="str">
        <f t="shared" si="1"/>
        <v>TX</v>
      </c>
      <c r="K23" s="190" t="str">
        <f t="shared" si="2"/>
        <v>South Central</v>
      </c>
      <c r="L23" s="185" t="str">
        <f>INDEX('State '!$A$1:$C$62,MATCH($I23,'State '!$B:$B,0),3)</f>
        <v>South Central</v>
      </c>
      <c r="M23" s="185" t="str">
        <f>INDEX('State '!$A$1:$C$62,MATCH($J23,'State '!$B:$B,0),3)</f>
        <v>South Central</v>
      </c>
      <c r="N23" s="185"/>
      <c r="O23" s="192">
        <v>545</v>
      </c>
      <c r="P23" s="192">
        <v>65</v>
      </c>
      <c r="Q23" s="192">
        <v>1400</v>
      </c>
      <c r="R23" s="191" t="s">
        <v>570</v>
      </c>
      <c r="S23" s="185" t="s">
        <v>135</v>
      </c>
      <c r="T23" s="185" t="s">
        <v>188</v>
      </c>
      <c r="U23" s="185" t="s">
        <v>2165</v>
      </c>
      <c r="V23" s="185" t="s">
        <v>2247</v>
      </c>
      <c r="W23" s="184" t="s">
        <v>2603</v>
      </c>
      <c r="X23" s="184"/>
      <c r="Y23" s="184"/>
    </row>
    <row r="24" spans="1:263" s="20" customFormat="1" ht="25.5" x14ac:dyDescent="0.2">
      <c r="A24" s="185">
        <v>43291</v>
      </c>
      <c r="B24" s="198" t="s">
        <v>2096</v>
      </c>
      <c r="C24" s="198" t="s">
        <v>1790</v>
      </c>
      <c r="D24" s="198" t="s">
        <v>134</v>
      </c>
      <c r="E24" s="198" t="s">
        <v>144</v>
      </c>
      <c r="F24" s="199">
        <v>43290</v>
      </c>
      <c r="G24" s="200">
        <v>2018</v>
      </c>
      <c r="H24" s="185" t="s">
        <v>10</v>
      </c>
      <c r="I24" s="185" t="str">
        <f t="shared" si="0"/>
        <v>NY</v>
      </c>
      <c r="J24" s="185" t="str">
        <f t="shared" si="1"/>
        <v>NY</v>
      </c>
      <c r="K24" s="190" t="str">
        <f t="shared" si="2"/>
        <v>Northeast</v>
      </c>
      <c r="L24" s="185" t="str">
        <f>INDEX('State '!$A$1:$C$62,MATCH($I24,'State '!$B:$B,0),3)</f>
        <v>Northeast</v>
      </c>
      <c r="M24" s="185" t="str">
        <f>INDEX('State '!$A$1:$C$62,MATCH($J24,'State '!$B:$B,0),3)</f>
        <v>Northeast</v>
      </c>
      <c r="N24" s="185"/>
      <c r="O24" s="192">
        <v>40</v>
      </c>
      <c r="P24" s="192">
        <v>8</v>
      </c>
      <c r="Q24" s="192">
        <v>130</v>
      </c>
      <c r="R24" s="191">
        <v>16</v>
      </c>
      <c r="S24" s="185" t="s">
        <v>135</v>
      </c>
      <c r="T24" s="185" t="s">
        <v>390</v>
      </c>
      <c r="U24" s="185" t="s">
        <v>2325</v>
      </c>
      <c r="V24" s="185" t="s">
        <v>2247</v>
      </c>
      <c r="W24" s="184" t="s">
        <v>2776</v>
      </c>
      <c r="X24" s="184" t="s">
        <v>2954</v>
      </c>
      <c r="Y24" s="184" t="s">
        <v>2582</v>
      </c>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96"/>
      <c r="FE24" s="96"/>
      <c r="FF24" s="96"/>
      <c r="FG24" s="96"/>
      <c r="FH24" s="96"/>
      <c r="FI24" s="96"/>
      <c r="FJ24" s="96"/>
      <c r="FK24" s="96"/>
      <c r="FL24" s="96"/>
      <c r="FM24" s="96"/>
      <c r="FN24" s="96"/>
      <c r="FO24" s="96"/>
      <c r="FP24" s="96"/>
      <c r="FQ24" s="96"/>
      <c r="FR24" s="96"/>
      <c r="FS24" s="96"/>
      <c r="FT24" s="96"/>
      <c r="FU24" s="96"/>
      <c r="FV24" s="96"/>
      <c r="FW24" s="96"/>
      <c r="FX24" s="96"/>
      <c r="FY24" s="96"/>
      <c r="FZ24" s="96"/>
      <c r="GA24" s="96"/>
      <c r="GB24" s="96"/>
      <c r="GC24" s="96"/>
      <c r="GD24" s="96"/>
      <c r="GE24" s="96"/>
      <c r="GF24" s="96"/>
      <c r="GG24" s="96"/>
      <c r="GH24" s="96"/>
      <c r="GI24" s="96"/>
      <c r="GJ24" s="96"/>
      <c r="GK24" s="96"/>
      <c r="GL24" s="96"/>
      <c r="GM24" s="96"/>
      <c r="GN24" s="96"/>
      <c r="GO24" s="96"/>
      <c r="GP24" s="96"/>
      <c r="GQ24" s="96"/>
      <c r="GR24" s="96"/>
      <c r="GS24" s="96"/>
      <c r="GT24" s="96"/>
      <c r="GU24" s="96"/>
      <c r="GV24" s="96"/>
      <c r="GW24" s="96"/>
      <c r="GX24" s="96"/>
      <c r="GY24" s="96"/>
      <c r="GZ24" s="96"/>
      <c r="HA24" s="96"/>
      <c r="HB24" s="96"/>
      <c r="HC24" s="96"/>
      <c r="HD24" s="96"/>
      <c r="HE24" s="96"/>
      <c r="HF24" s="96"/>
      <c r="HG24" s="96"/>
      <c r="HH24" s="96"/>
      <c r="HI24" s="96"/>
      <c r="HJ24" s="96"/>
      <c r="HK24" s="96"/>
      <c r="HL24" s="96"/>
      <c r="HM24" s="96"/>
      <c r="HN24" s="96"/>
      <c r="HO24" s="96"/>
      <c r="HP24" s="96"/>
      <c r="HQ24" s="96"/>
      <c r="HR24" s="96"/>
      <c r="HS24" s="96"/>
      <c r="HT24" s="96"/>
      <c r="HU24" s="96"/>
      <c r="HV24" s="96"/>
      <c r="HW24" s="96"/>
      <c r="HX24" s="96"/>
      <c r="HY24" s="96"/>
      <c r="HZ24" s="96"/>
      <c r="IA24" s="96"/>
      <c r="IB24" s="96"/>
      <c r="IC24" s="96"/>
      <c r="ID24" s="96"/>
      <c r="IE24" s="96"/>
      <c r="IF24" s="96"/>
      <c r="IG24" s="96"/>
      <c r="IH24" s="96"/>
      <c r="II24" s="96"/>
      <c r="IJ24" s="96"/>
      <c r="IK24" s="96"/>
      <c r="IL24" s="96"/>
      <c r="IM24" s="96"/>
      <c r="IN24" s="96"/>
      <c r="IO24" s="96"/>
      <c r="IP24" s="96"/>
      <c r="IQ24" s="96"/>
      <c r="IR24" s="96"/>
      <c r="IS24" s="96"/>
      <c r="IT24" s="96"/>
      <c r="IU24" s="96"/>
      <c r="IV24" s="96"/>
      <c r="IW24" s="96"/>
      <c r="IX24" s="96"/>
      <c r="IY24" s="96"/>
      <c r="IZ24" s="96"/>
      <c r="JA24" s="96"/>
      <c r="JB24" s="96"/>
      <c r="JC24" s="96"/>
    </row>
    <row r="25" spans="1:263" s="20" customFormat="1" x14ac:dyDescent="0.2">
      <c r="A25" s="185">
        <v>43423</v>
      </c>
      <c r="B25" s="198" t="s">
        <v>2314</v>
      </c>
      <c r="C25" s="198" t="s">
        <v>2313</v>
      </c>
      <c r="D25" s="198" t="s">
        <v>141</v>
      </c>
      <c r="E25" s="198" t="s">
        <v>144</v>
      </c>
      <c r="F25" s="199">
        <v>43418</v>
      </c>
      <c r="G25" s="200">
        <v>2018</v>
      </c>
      <c r="H25" s="185" t="s">
        <v>22</v>
      </c>
      <c r="I25" s="185" t="str">
        <f t="shared" si="0"/>
        <v>GA</v>
      </c>
      <c r="J25" s="185" t="str">
        <f t="shared" si="1"/>
        <v>GA</v>
      </c>
      <c r="K25" s="190" t="str">
        <f t="shared" si="2"/>
        <v>Southeast</v>
      </c>
      <c r="L25" s="185" t="str">
        <f>INDEX('State '!$A$1:$C$62,MATCH($I25,'State '!$B:$B,0),3)</f>
        <v>Southeast</v>
      </c>
      <c r="M25" s="185" t="str">
        <f>INDEX('State '!$A$1:$C$62,MATCH($J25,'State '!$B:$B,0),3)</f>
        <v>Southeast</v>
      </c>
      <c r="N25" s="185"/>
      <c r="O25" s="192">
        <v>114</v>
      </c>
      <c r="P25" s="192"/>
      <c r="Q25" s="192">
        <v>769</v>
      </c>
      <c r="R25" s="191"/>
      <c r="S25" s="185" t="s">
        <v>135</v>
      </c>
      <c r="T25" s="185" t="s">
        <v>390</v>
      </c>
      <c r="U25" s="185" t="s">
        <v>2312</v>
      </c>
      <c r="V25" s="185" t="s">
        <v>2247</v>
      </c>
      <c r="W25" s="184" t="s">
        <v>2505</v>
      </c>
      <c r="X25" s="184"/>
      <c r="Y25" s="184"/>
    </row>
    <row r="26" spans="1:263" s="20" customFormat="1" x14ac:dyDescent="0.2">
      <c r="A26" s="185">
        <v>43468</v>
      </c>
      <c r="B26" s="186" t="s">
        <v>2461</v>
      </c>
      <c r="C26" s="186" t="s">
        <v>216</v>
      </c>
      <c r="D26" s="186" t="s">
        <v>141</v>
      </c>
      <c r="E26" s="187" t="s">
        <v>144</v>
      </c>
      <c r="F26" s="188">
        <v>43446</v>
      </c>
      <c r="G26" s="189">
        <v>2018</v>
      </c>
      <c r="H26" s="185" t="s">
        <v>22</v>
      </c>
      <c r="I26" s="185" t="str">
        <f t="shared" si="0"/>
        <v>GA</v>
      </c>
      <c r="J26" s="185" t="str">
        <f t="shared" si="1"/>
        <v>GA</v>
      </c>
      <c r="K26" s="190" t="str">
        <f t="shared" si="2"/>
        <v>Southeast</v>
      </c>
      <c r="L26" s="185" t="s">
        <v>15</v>
      </c>
      <c r="M26" s="185" t="s">
        <v>15</v>
      </c>
      <c r="N26" s="185"/>
      <c r="O26" s="191">
        <v>240</v>
      </c>
      <c r="P26" s="191">
        <v>19.7</v>
      </c>
      <c r="Q26" s="191">
        <v>344</v>
      </c>
      <c r="R26" s="192">
        <v>30</v>
      </c>
      <c r="S26" s="193" t="s">
        <v>135</v>
      </c>
      <c r="T26" s="190" t="s">
        <v>390</v>
      </c>
      <c r="U26" s="194" t="s">
        <v>2813</v>
      </c>
      <c r="V26" s="185" t="s">
        <v>2247</v>
      </c>
      <c r="W26" s="184"/>
      <c r="X26" s="184"/>
      <c r="Y26" s="184"/>
    </row>
    <row r="27" spans="1:263" s="20" customFormat="1" x14ac:dyDescent="0.2">
      <c r="A27" s="185">
        <v>43423</v>
      </c>
      <c r="B27" s="198" t="s">
        <v>2389</v>
      </c>
      <c r="C27" s="198" t="s">
        <v>237</v>
      </c>
      <c r="D27" s="198" t="s">
        <v>141</v>
      </c>
      <c r="E27" s="198" t="s">
        <v>144</v>
      </c>
      <c r="F27" s="199">
        <v>43398</v>
      </c>
      <c r="G27" s="191">
        <v>2018</v>
      </c>
      <c r="H27" s="185" t="s">
        <v>501</v>
      </c>
      <c r="I27" s="185" t="str">
        <f t="shared" si="0"/>
        <v>MS</v>
      </c>
      <c r="J27" s="185" t="str">
        <f t="shared" si="1"/>
        <v>AL</v>
      </c>
      <c r="K27" s="190" t="str">
        <f t="shared" si="2"/>
        <v>South Central</v>
      </c>
      <c r="L27" s="185" t="str">
        <f>INDEX('State '!$A$1:$C$62,MATCH($I27,'State '!$B:$B,0),3)</f>
        <v>South Central</v>
      </c>
      <c r="M27" s="185" t="str">
        <f>INDEX('State '!$A$1:$C$62,MATCH($J27,'State '!$B:$B,0),3)</f>
        <v>South Central</v>
      </c>
      <c r="N27" s="185"/>
      <c r="O27" s="192">
        <v>10.7</v>
      </c>
      <c r="P27" s="192">
        <v>1</v>
      </c>
      <c r="Q27" s="192">
        <v>69</v>
      </c>
      <c r="R27" s="191" t="s">
        <v>2390</v>
      </c>
      <c r="S27" s="185" t="s">
        <v>135</v>
      </c>
      <c r="T27" s="185" t="s">
        <v>390</v>
      </c>
      <c r="U27" s="185" t="s">
        <v>2391</v>
      </c>
      <c r="V27" s="185" t="s">
        <v>2250</v>
      </c>
      <c r="W27" s="184"/>
      <c r="X27" s="184"/>
      <c r="Y27" s="184"/>
    </row>
    <row r="28" spans="1:263" s="20" customFormat="1" ht="51" x14ac:dyDescent="0.2">
      <c r="A28" s="185">
        <v>43417</v>
      </c>
      <c r="B28" s="198" t="s">
        <v>2753</v>
      </c>
      <c r="C28" s="198" t="s">
        <v>2754</v>
      </c>
      <c r="D28" s="198" t="s">
        <v>134</v>
      </c>
      <c r="E28" s="198" t="s">
        <v>144</v>
      </c>
      <c r="F28" s="199">
        <v>43404</v>
      </c>
      <c r="G28" s="191">
        <v>2018</v>
      </c>
      <c r="H28" s="185" t="s">
        <v>34</v>
      </c>
      <c r="I28" s="185" t="str">
        <f t="shared" si="0"/>
        <v>WI</v>
      </c>
      <c r="J28" s="185" t="str">
        <f t="shared" si="1"/>
        <v>WI</v>
      </c>
      <c r="K28" s="190" t="str">
        <f t="shared" si="2"/>
        <v>Midwest</v>
      </c>
      <c r="L28" s="185" t="str">
        <f>INDEX('State '!$A$1:$C$62,MATCH($I28,'State '!$B:$B,0),3)</f>
        <v>Midwest</v>
      </c>
      <c r="M28" s="185" t="str">
        <f>INDEX('State '!$A$1:$C$62,MATCH($J28,'State '!$B:$B,0),3)</f>
        <v>Midwest</v>
      </c>
      <c r="N28" s="185"/>
      <c r="O28" s="192">
        <v>26.5</v>
      </c>
      <c r="P28" s="192">
        <v>4.7</v>
      </c>
      <c r="Q28" s="192"/>
      <c r="R28" s="191">
        <v>20</v>
      </c>
      <c r="S28" s="185" t="s">
        <v>139</v>
      </c>
      <c r="T28" s="185" t="s">
        <v>2741</v>
      </c>
      <c r="U28" s="185"/>
      <c r="V28" s="185" t="s">
        <v>2247</v>
      </c>
      <c r="W28" s="184" t="s">
        <v>2755</v>
      </c>
      <c r="X28" s="184"/>
      <c r="Y28" s="184"/>
    </row>
    <row r="29" spans="1:263" x14ac:dyDescent="0.2">
      <c r="A29" s="185">
        <v>43182</v>
      </c>
      <c r="B29" s="186" t="s">
        <v>2437</v>
      </c>
      <c r="C29" s="198" t="s">
        <v>1941</v>
      </c>
      <c r="D29" s="198" t="s">
        <v>141</v>
      </c>
      <c r="E29" s="187" t="s">
        <v>144</v>
      </c>
      <c r="F29" s="199">
        <v>43175</v>
      </c>
      <c r="G29" s="200">
        <v>2018</v>
      </c>
      <c r="H29" s="185" t="s">
        <v>20</v>
      </c>
      <c r="I29" s="185" t="str">
        <f t="shared" si="0"/>
        <v>NJ</v>
      </c>
      <c r="J29" s="185" t="str">
        <f t="shared" si="1"/>
        <v>NJ</v>
      </c>
      <c r="K29" s="190" t="str">
        <f t="shared" si="2"/>
        <v>Northeast</v>
      </c>
      <c r="L29" s="185" t="str">
        <f>INDEX('State '!$A$1:$C$62,MATCH($I29,'State '!$B:$B,0),3)</f>
        <v>Northeast</v>
      </c>
      <c r="M29" s="185" t="str">
        <f>INDEX('State '!$A$1:$C$62,MATCH($J29,'State '!$B:$B,0),3)</f>
        <v>Northeast</v>
      </c>
      <c r="N29" s="185"/>
      <c r="O29" s="192">
        <v>116</v>
      </c>
      <c r="P29" s="192"/>
      <c r="Q29" s="192">
        <v>120</v>
      </c>
      <c r="R29" s="191"/>
      <c r="S29" s="185" t="s">
        <v>135</v>
      </c>
      <c r="T29" s="185" t="s">
        <v>390</v>
      </c>
      <c r="U29" s="185" t="s">
        <v>2104</v>
      </c>
      <c r="V29" s="185" t="s">
        <v>2247</v>
      </c>
      <c r="W29" s="195"/>
      <c r="X29" s="184"/>
      <c r="Y29" s="184"/>
      <c r="Z29" s="96"/>
      <c r="AA29" s="96"/>
      <c r="AB29" s="96"/>
    </row>
    <row r="30" spans="1:263" ht="51" x14ac:dyDescent="0.2">
      <c r="A30" s="185">
        <v>43291</v>
      </c>
      <c r="B30" s="198" t="s">
        <v>2394</v>
      </c>
      <c r="C30" s="198" t="s">
        <v>2395</v>
      </c>
      <c r="D30" s="198" t="s">
        <v>137</v>
      </c>
      <c r="E30" s="198" t="s">
        <v>144</v>
      </c>
      <c r="F30" s="199">
        <v>43250</v>
      </c>
      <c r="G30" s="191">
        <v>2018</v>
      </c>
      <c r="H30" s="185" t="s">
        <v>2396</v>
      </c>
      <c r="I30" s="185" t="str">
        <f t="shared" si="0"/>
        <v>TX</v>
      </c>
      <c r="J30" s="185" t="str">
        <f t="shared" si="1"/>
        <v>MX</v>
      </c>
      <c r="K30" s="190" t="str">
        <f t="shared" si="2"/>
        <v>South Central, Mexico</v>
      </c>
      <c r="L30" s="185" t="str">
        <f>INDEX('State '!$A$1:$C$62,MATCH($I30,'State '!$B:$B,0),3)</f>
        <v>South Central</v>
      </c>
      <c r="M30" s="185" t="str">
        <f>INDEX('State '!$A$1:$C$62,MATCH($J30,'State '!$B:$B,0),3)</f>
        <v>Mexico</v>
      </c>
      <c r="N30" s="185"/>
      <c r="O30" s="192">
        <v>13.8</v>
      </c>
      <c r="P30" s="192">
        <v>1</v>
      </c>
      <c r="Q30" s="192">
        <v>1120</v>
      </c>
      <c r="R30" s="191">
        <v>36</v>
      </c>
      <c r="S30" s="185" t="s">
        <v>135</v>
      </c>
      <c r="T30" s="185" t="s">
        <v>390</v>
      </c>
      <c r="U30" s="185" t="s">
        <v>2397</v>
      </c>
      <c r="V30" s="185" t="s">
        <v>2250</v>
      </c>
      <c r="W30" s="184" t="s">
        <v>2670</v>
      </c>
      <c r="X30" s="184"/>
      <c r="Y30" s="184"/>
      <c r="Z30" s="96"/>
      <c r="AA30" s="96"/>
      <c r="AB30" s="96"/>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row>
    <row r="31" spans="1:263" ht="25.5" x14ac:dyDescent="0.2">
      <c r="A31" s="185">
        <v>43131</v>
      </c>
      <c r="B31" s="186" t="s">
        <v>2459</v>
      </c>
      <c r="C31" s="186" t="s">
        <v>2460</v>
      </c>
      <c r="D31" s="186" t="s">
        <v>141</v>
      </c>
      <c r="E31" s="187" t="s">
        <v>144</v>
      </c>
      <c r="F31" s="188">
        <v>43151</v>
      </c>
      <c r="G31" s="189">
        <v>2018</v>
      </c>
      <c r="H31" s="185" t="s">
        <v>419</v>
      </c>
      <c r="I31" s="185" t="str">
        <f t="shared" si="0"/>
        <v>TX</v>
      </c>
      <c r="J31" s="185" t="str">
        <f t="shared" si="1"/>
        <v>MX</v>
      </c>
      <c r="K31" s="190" t="str">
        <f t="shared" si="2"/>
        <v>South Central, Mexico</v>
      </c>
      <c r="L31" s="185" t="str">
        <f>INDEX('State '!$A$1:$C$62,MATCH($I31,'State '!$B:$B,0),3)</f>
        <v>South Central</v>
      </c>
      <c r="M31" s="185" t="str">
        <f>INDEX('State '!$A$1:$C$62,MATCH($J31,'State '!$B:$B,0),3)</f>
        <v>Mexico</v>
      </c>
      <c r="N31" s="185"/>
      <c r="O31" s="191"/>
      <c r="P31" s="191">
        <v>0.26</v>
      </c>
      <c r="Q31" s="191">
        <v>150</v>
      </c>
      <c r="R31" s="192">
        <v>24</v>
      </c>
      <c r="S31" s="193" t="s">
        <v>135</v>
      </c>
      <c r="T31" s="190" t="s">
        <v>390</v>
      </c>
      <c r="U31" s="194" t="s">
        <v>2458</v>
      </c>
      <c r="V31" s="190" t="s">
        <v>2250</v>
      </c>
      <c r="W31" s="184" t="s">
        <v>2280</v>
      </c>
      <c r="X31" s="184"/>
      <c r="Y31" s="184"/>
      <c r="Z31" s="96"/>
      <c r="AA31" s="96"/>
      <c r="AB31" s="96"/>
    </row>
    <row r="32" spans="1:263" ht="25.5" x14ac:dyDescent="0.2">
      <c r="A32" s="185">
        <v>43103</v>
      </c>
      <c r="B32" s="198" t="s">
        <v>2014</v>
      </c>
      <c r="C32" s="198" t="s">
        <v>263</v>
      </c>
      <c r="D32" s="198" t="s">
        <v>1944</v>
      </c>
      <c r="E32" s="198" t="s">
        <v>144</v>
      </c>
      <c r="F32" s="199">
        <v>43101</v>
      </c>
      <c r="G32" s="200">
        <v>2018</v>
      </c>
      <c r="H32" s="185" t="s">
        <v>2412</v>
      </c>
      <c r="I32" s="185" t="str">
        <f t="shared" si="0"/>
        <v>OH</v>
      </c>
      <c r="J32" s="185" t="str">
        <f t="shared" si="1"/>
        <v>KY</v>
      </c>
      <c r="K32" s="190" t="str">
        <f t="shared" si="2"/>
        <v>Northeast, Midwest</v>
      </c>
      <c r="L32" s="185" t="str">
        <f>INDEX('State '!$A$1:$C$62,MATCH($I32,'State '!$B:$B,0),3)</f>
        <v>Northeast</v>
      </c>
      <c r="M32" s="185" t="str">
        <f>INDEX('State '!$A$1:$C$62,MATCH($J32,'State '!$B:$B,0),3)</f>
        <v>Midwest</v>
      </c>
      <c r="N32" s="185"/>
      <c r="O32" s="192">
        <v>1400</v>
      </c>
      <c r="P32" s="192">
        <v>160</v>
      </c>
      <c r="Q32" s="192">
        <v>1530</v>
      </c>
      <c r="R32" s="191">
        <v>36</v>
      </c>
      <c r="S32" s="185" t="s">
        <v>135</v>
      </c>
      <c r="T32" s="185" t="s">
        <v>390</v>
      </c>
      <c r="U32" s="185" t="s">
        <v>2111</v>
      </c>
      <c r="V32" s="185" t="s">
        <v>2250</v>
      </c>
      <c r="W32" s="184" t="s">
        <v>2543</v>
      </c>
      <c r="X32" s="184"/>
      <c r="Y32" s="184" t="s">
        <v>2587</v>
      </c>
      <c r="Z32" s="96"/>
      <c r="AA32" s="96"/>
      <c r="AB32" s="96"/>
    </row>
    <row r="33" spans="1:263" ht="38.25" x14ac:dyDescent="0.2">
      <c r="A33" s="185">
        <v>43468</v>
      </c>
      <c r="B33" s="198" t="s">
        <v>2783</v>
      </c>
      <c r="C33" s="198" t="s">
        <v>202</v>
      </c>
      <c r="D33" s="198" t="s">
        <v>141</v>
      </c>
      <c r="E33" s="198" t="s">
        <v>144</v>
      </c>
      <c r="F33" s="199">
        <v>43456</v>
      </c>
      <c r="G33" s="200">
        <v>2018</v>
      </c>
      <c r="H33" s="185" t="s">
        <v>7</v>
      </c>
      <c r="I33" s="185" t="str">
        <f t="shared" si="0"/>
        <v>PA</v>
      </c>
      <c r="J33" s="185" t="str">
        <f t="shared" si="1"/>
        <v>PA</v>
      </c>
      <c r="K33" s="190" t="str">
        <f t="shared" si="2"/>
        <v>Northeast</v>
      </c>
      <c r="L33" s="185" t="str">
        <f>INDEX('State '!$A$1:$C$62,MATCH($I33,'State '!$B:$B,0),3)</f>
        <v>Northeast</v>
      </c>
      <c r="M33" s="185" t="str">
        <f>INDEX('State '!$A$1:$C$62,MATCH($J33,'State '!$B:$B,0),3)</f>
        <v>Northeast</v>
      </c>
      <c r="N33" s="185"/>
      <c r="O33" s="192">
        <v>39.5</v>
      </c>
      <c r="P33" s="192">
        <f>14.4+5.8</f>
        <v>20.2</v>
      </c>
      <c r="Q33" s="192"/>
      <c r="R33" s="191" t="s">
        <v>2786</v>
      </c>
      <c r="S33" s="185" t="s">
        <v>135</v>
      </c>
      <c r="T33" s="185" t="s">
        <v>390</v>
      </c>
      <c r="U33" s="185" t="s">
        <v>2784</v>
      </c>
      <c r="V33" s="185" t="s">
        <v>2490</v>
      </c>
      <c r="W33" s="184" t="s">
        <v>2787</v>
      </c>
      <c r="X33" s="184"/>
      <c r="Y33" s="184" t="s">
        <v>2785</v>
      </c>
      <c r="Z33" s="96"/>
      <c r="AA33" s="96"/>
      <c r="AB33" s="96"/>
    </row>
    <row r="34" spans="1:263" x14ac:dyDescent="0.2">
      <c r="A34" s="185">
        <v>43454</v>
      </c>
      <c r="B34" s="198" t="s">
        <v>2265</v>
      </c>
      <c r="C34" s="186" t="s">
        <v>207</v>
      </c>
      <c r="D34" s="198" t="s">
        <v>141</v>
      </c>
      <c r="E34" s="198" t="s">
        <v>144</v>
      </c>
      <c r="F34" s="199">
        <v>43432</v>
      </c>
      <c r="G34" s="200">
        <v>2018</v>
      </c>
      <c r="H34" s="185" t="s">
        <v>2227</v>
      </c>
      <c r="I34" s="185" t="str">
        <f t="shared" si="0"/>
        <v>MS</v>
      </c>
      <c r="J34" s="185" t="str">
        <f t="shared" si="1"/>
        <v>TX</v>
      </c>
      <c r="K34" s="190" t="str">
        <f t="shared" si="2"/>
        <v>South Central</v>
      </c>
      <c r="L34" s="185" t="str">
        <f>INDEX('State '!$A$1:$C$62,MATCH($I34,'State '!$B:$B,0),3)</f>
        <v>South Central</v>
      </c>
      <c r="M34" s="185" t="str">
        <f>INDEX('State '!$A$1:$C$62,MATCH($J34,'State '!$B:$B,0),3)</f>
        <v>South Central</v>
      </c>
      <c r="N34" s="185"/>
      <c r="O34" s="192">
        <v>132</v>
      </c>
      <c r="P34" s="192"/>
      <c r="Q34" s="192">
        <v>300</v>
      </c>
      <c r="R34" s="191"/>
      <c r="S34" s="185" t="s">
        <v>135</v>
      </c>
      <c r="T34" s="185" t="s">
        <v>390</v>
      </c>
      <c r="U34" s="185" t="s">
        <v>2264</v>
      </c>
      <c r="V34" s="185" t="s">
        <v>2247</v>
      </c>
      <c r="W34" s="184" t="s">
        <v>2251</v>
      </c>
      <c r="X34" s="184"/>
      <c r="Y34" s="184"/>
      <c r="Z34" s="96"/>
      <c r="AA34" s="96"/>
      <c r="AB34" s="96"/>
    </row>
    <row r="35" spans="1:263" x14ac:dyDescent="0.2">
      <c r="A35" s="185">
        <v>43383</v>
      </c>
      <c r="B35" s="198" t="s">
        <v>1878</v>
      </c>
      <c r="C35" s="198" t="s">
        <v>197</v>
      </c>
      <c r="D35" s="198" t="s">
        <v>137</v>
      </c>
      <c r="E35" s="187" t="s">
        <v>144</v>
      </c>
      <c r="F35" s="199">
        <v>43383</v>
      </c>
      <c r="G35" s="200">
        <v>2018</v>
      </c>
      <c r="H35" s="185" t="s">
        <v>2388</v>
      </c>
      <c r="I35" s="185" t="str">
        <f t="shared" si="0"/>
        <v>OH</v>
      </c>
      <c r="J35" s="185" t="str">
        <f t="shared" ref="J35:J66" si="3">RIGHT($H35,2)</f>
        <v>MI</v>
      </c>
      <c r="K35" s="190" t="str">
        <f t="shared" si="2"/>
        <v>Northeast, Midwest</v>
      </c>
      <c r="L35" s="185" t="str">
        <f>INDEX('State '!$A$1:$C$62,MATCH($I35,'State '!$B:$B,0),3)</f>
        <v>Northeast</v>
      </c>
      <c r="M35" s="185" t="str">
        <f>INDEX('State '!$A$1:$C$62,MATCH($J35,'State '!$B:$B,0),3)</f>
        <v>Midwest</v>
      </c>
      <c r="N35" s="185"/>
      <c r="O35" s="192">
        <v>2000</v>
      </c>
      <c r="P35" s="192">
        <v>255</v>
      </c>
      <c r="Q35" s="192">
        <v>1500</v>
      </c>
      <c r="R35" s="191">
        <v>36</v>
      </c>
      <c r="S35" s="185" t="s">
        <v>1879</v>
      </c>
      <c r="T35" s="185" t="s">
        <v>390</v>
      </c>
      <c r="U35" s="185" t="s">
        <v>2177</v>
      </c>
      <c r="V35" s="185" t="s">
        <v>2250</v>
      </c>
      <c r="W35" s="184"/>
      <c r="X35" s="184"/>
      <c r="Y35" s="184"/>
      <c r="Z35" s="96"/>
      <c r="AA35" s="96"/>
      <c r="AB35" s="96"/>
    </row>
    <row r="36" spans="1:263" ht="25.5" x14ac:dyDescent="0.2">
      <c r="A36" s="185">
        <v>43377</v>
      </c>
      <c r="B36" s="198" t="s">
        <v>2417</v>
      </c>
      <c r="C36" s="198" t="s">
        <v>2137</v>
      </c>
      <c r="D36" s="198" t="s">
        <v>1944</v>
      </c>
      <c r="E36" s="198" t="s">
        <v>144</v>
      </c>
      <c r="F36" s="199">
        <v>43377</v>
      </c>
      <c r="G36" s="200">
        <v>2018</v>
      </c>
      <c r="H36" s="185" t="s">
        <v>2418</v>
      </c>
      <c r="I36" s="185" t="str">
        <f t="shared" si="0"/>
        <v>IL</v>
      </c>
      <c r="J36" s="185" t="str">
        <f t="shared" si="3"/>
        <v>TX</v>
      </c>
      <c r="K36" s="190" t="str">
        <f t="shared" si="2"/>
        <v>Midwest, South Central</v>
      </c>
      <c r="L36" s="185" t="str">
        <f>INDEX('State '!$A$1:$C$62,MATCH($I36,'State '!$B:$B,0),3)</f>
        <v>Midwest</v>
      </c>
      <c r="M36" s="185" t="str">
        <f>INDEX('State '!$A$1:$C$62,MATCH($J36,'State '!$B:$B,0),3)</f>
        <v>South Central</v>
      </c>
      <c r="N36" s="185"/>
      <c r="O36" s="192">
        <v>149</v>
      </c>
      <c r="P36" s="192"/>
      <c r="Q36" s="192">
        <v>460</v>
      </c>
      <c r="R36" s="191"/>
      <c r="S36" s="185" t="s">
        <v>135</v>
      </c>
      <c r="T36" s="185" t="s">
        <v>390</v>
      </c>
      <c r="U36" s="185" t="s">
        <v>2454</v>
      </c>
      <c r="V36" s="185" t="s">
        <v>2250</v>
      </c>
      <c r="W36" s="184" t="s">
        <v>2812</v>
      </c>
      <c r="X36" s="184"/>
      <c r="Y36" s="184"/>
      <c r="Z36" s="96"/>
      <c r="AA36" s="96"/>
      <c r="AB36" s="96"/>
    </row>
    <row r="37" spans="1:263" ht="25.5" x14ac:dyDescent="0.2">
      <c r="A37" s="185">
        <v>43684</v>
      </c>
      <c r="B37" s="198" t="s">
        <v>2373</v>
      </c>
      <c r="C37" s="198" t="s">
        <v>2374</v>
      </c>
      <c r="D37" s="198" t="s">
        <v>134</v>
      </c>
      <c r="E37" s="198" t="s">
        <v>144</v>
      </c>
      <c r="F37" s="199">
        <v>43342</v>
      </c>
      <c r="G37" s="191">
        <v>2018</v>
      </c>
      <c r="H37" s="185" t="s">
        <v>18</v>
      </c>
      <c r="I37" s="185" t="str">
        <f t="shared" si="0"/>
        <v>FL</v>
      </c>
      <c r="J37" s="185" t="str">
        <f t="shared" si="3"/>
        <v>FL</v>
      </c>
      <c r="K37" s="190" t="str">
        <f t="shared" si="2"/>
        <v>Southeast</v>
      </c>
      <c r="L37" s="185" t="str">
        <f>INDEX('State '!$A$1:$C$62,MATCH($I37,'State '!$B:$B,0),3)</f>
        <v>Southeast</v>
      </c>
      <c r="M37" s="185" t="str">
        <f>INDEX('State '!$A$1:$C$62,MATCH($J37,'State '!$B:$B,0),3)</f>
        <v>Southeast</v>
      </c>
      <c r="N37" s="185"/>
      <c r="O37" s="201">
        <v>30.1</v>
      </c>
      <c r="P37" s="192">
        <v>5.2</v>
      </c>
      <c r="Q37" s="197">
        <v>400</v>
      </c>
      <c r="R37" s="191">
        <v>20</v>
      </c>
      <c r="S37" s="185" t="s">
        <v>139</v>
      </c>
      <c r="T37" s="185" t="s">
        <v>390</v>
      </c>
      <c r="U37" s="185" t="s">
        <v>2375</v>
      </c>
      <c r="V37" s="185" t="s">
        <v>2247</v>
      </c>
      <c r="W37" s="184" t="s">
        <v>2944</v>
      </c>
      <c r="X37" s="184" t="s">
        <v>2954</v>
      </c>
      <c r="Y37" s="184" t="s">
        <v>2943</v>
      </c>
      <c r="Z37" s="96"/>
      <c r="AA37" s="96"/>
      <c r="AB37" s="96"/>
    </row>
    <row r="38" spans="1:263" ht="25.5" x14ac:dyDescent="0.2">
      <c r="A38" s="185">
        <v>43468</v>
      </c>
      <c r="B38" s="198" t="s">
        <v>2681</v>
      </c>
      <c r="C38" s="198" t="s">
        <v>1784</v>
      </c>
      <c r="D38" s="198" t="s">
        <v>141</v>
      </c>
      <c r="E38" s="198" t="s">
        <v>144</v>
      </c>
      <c r="F38" s="199">
        <v>43439</v>
      </c>
      <c r="G38" s="200">
        <v>2018</v>
      </c>
      <c r="H38" s="185" t="s">
        <v>1148</v>
      </c>
      <c r="I38" s="185" t="str">
        <f t="shared" si="0"/>
        <v>TX</v>
      </c>
      <c r="J38" s="185" t="str">
        <f t="shared" si="3"/>
        <v>CA</v>
      </c>
      <c r="K38" s="190" t="str">
        <f t="shared" si="2"/>
        <v>South Central, Mountain, Pacific</v>
      </c>
      <c r="L38" s="185" t="str">
        <f>INDEX('State '!$A$1:$C$62,MATCH($I38,'State '!$B:$B,0),3)</f>
        <v>South Central</v>
      </c>
      <c r="M38" s="185" t="str">
        <f>INDEX('State '!$A$1:$C$62,MATCH($J38,'State '!$B:$B,0),3)</f>
        <v>Pacific</v>
      </c>
      <c r="N38" s="185" t="s">
        <v>2548</v>
      </c>
      <c r="O38" s="192"/>
      <c r="P38" s="192"/>
      <c r="Q38" s="192">
        <v>182</v>
      </c>
      <c r="R38" s="191">
        <v>20</v>
      </c>
      <c r="S38" s="193" t="s">
        <v>1879</v>
      </c>
      <c r="T38" s="185" t="s">
        <v>390</v>
      </c>
      <c r="U38" s="185" t="s">
        <v>2726</v>
      </c>
      <c r="V38" s="185" t="s">
        <v>2250</v>
      </c>
      <c r="W38" s="195"/>
      <c r="X38" s="184"/>
      <c r="Y38" s="184"/>
      <c r="Z38" s="96"/>
      <c r="AA38" s="96"/>
      <c r="AB38" s="96"/>
    </row>
    <row r="39" spans="1:263" x14ac:dyDescent="0.2">
      <c r="A39" s="185">
        <v>43454</v>
      </c>
      <c r="B39" s="198" t="s">
        <v>2352</v>
      </c>
      <c r="C39" s="198" t="s">
        <v>200</v>
      </c>
      <c r="D39" s="198" t="s">
        <v>141</v>
      </c>
      <c r="E39" s="198" t="s">
        <v>144</v>
      </c>
      <c r="F39" s="199">
        <v>43432</v>
      </c>
      <c r="G39" s="191">
        <v>2018</v>
      </c>
      <c r="H39" s="185" t="s">
        <v>6</v>
      </c>
      <c r="I39" s="185" t="str">
        <f t="shared" si="0"/>
        <v>TX</v>
      </c>
      <c r="J39" s="185" t="str">
        <f t="shared" si="3"/>
        <v>TX</v>
      </c>
      <c r="K39" s="190" t="str">
        <f t="shared" si="2"/>
        <v>South Central</v>
      </c>
      <c r="L39" s="185" t="str">
        <f>INDEX('State '!$A$1:$C$62,MATCH($I39,'State '!$B:$B,0),3)</f>
        <v>South Central</v>
      </c>
      <c r="M39" s="185" t="str">
        <f>INDEX('State '!$A$1:$C$62,MATCH($J39,'State '!$B:$B,0),3)</f>
        <v>South Central</v>
      </c>
      <c r="N39" s="185"/>
      <c r="O39" s="192">
        <v>129.80000000000001</v>
      </c>
      <c r="P39" s="192">
        <v>14</v>
      </c>
      <c r="Q39" s="192">
        <v>400</v>
      </c>
      <c r="R39" s="191">
        <v>30</v>
      </c>
      <c r="S39" s="185" t="s">
        <v>139</v>
      </c>
      <c r="T39" s="185" t="s">
        <v>390</v>
      </c>
      <c r="U39" s="185" t="s">
        <v>2353</v>
      </c>
      <c r="V39" s="185" t="s">
        <v>2247</v>
      </c>
      <c r="W39" s="184"/>
      <c r="X39" s="195"/>
      <c r="Y39" s="187"/>
      <c r="Z39" s="96"/>
      <c r="AA39" s="96"/>
      <c r="AB39" s="96"/>
    </row>
    <row r="40" spans="1:263" ht="25.5" x14ac:dyDescent="0.2">
      <c r="A40" s="185">
        <v>43417</v>
      </c>
      <c r="B40" s="198" t="s">
        <v>2557</v>
      </c>
      <c r="C40" s="198" t="s">
        <v>1894</v>
      </c>
      <c r="D40" s="198" t="s">
        <v>141</v>
      </c>
      <c r="E40" s="198" t="s">
        <v>144</v>
      </c>
      <c r="F40" s="199">
        <v>43405</v>
      </c>
      <c r="G40" s="191">
        <v>2018</v>
      </c>
      <c r="H40" s="185" t="s">
        <v>2558</v>
      </c>
      <c r="I40" s="185" t="str">
        <f t="shared" si="0"/>
        <v>QU</v>
      </c>
      <c r="J40" s="185" t="str">
        <f t="shared" si="3"/>
        <v>ME</v>
      </c>
      <c r="K40" s="190" t="str">
        <f t="shared" si="2"/>
        <v>Canada, Northeast</v>
      </c>
      <c r="L40" s="185" t="str">
        <f>INDEX('State '!$A$1:$C$62,MATCH($I40,'State '!$B:$B,0),3)</f>
        <v>Canada</v>
      </c>
      <c r="M40" s="185" t="str">
        <f>INDEX('State '!$A$1:$C$62,MATCH($J40,'State '!$B:$B,0),3)</f>
        <v>Northeast</v>
      </c>
      <c r="N40" s="185"/>
      <c r="O40" s="192">
        <v>80</v>
      </c>
      <c r="P40" s="192"/>
      <c r="Q40" s="192">
        <v>39.841000000000001</v>
      </c>
      <c r="R40" s="191"/>
      <c r="S40" s="185" t="s">
        <v>135</v>
      </c>
      <c r="T40" s="185" t="s">
        <v>390</v>
      </c>
      <c r="U40" s="185" t="s">
        <v>2555</v>
      </c>
      <c r="V40" s="185" t="s">
        <v>2250</v>
      </c>
      <c r="W40" s="184" t="s">
        <v>2653</v>
      </c>
      <c r="X40" s="184"/>
      <c r="Y40" s="184" t="s">
        <v>2596</v>
      </c>
      <c r="Z40" s="96"/>
      <c r="AA40" s="96"/>
      <c r="AB40" s="96"/>
    </row>
    <row r="41" spans="1:263" s="113" customFormat="1" ht="25.5" x14ac:dyDescent="0.2">
      <c r="A41" s="185">
        <v>43417</v>
      </c>
      <c r="B41" s="198" t="s">
        <v>2556</v>
      </c>
      <c r="C41" s="198" t="s">
        <v>1894</v>
      </c>
      <c r="D41" s="198" t="s">
        <v>141</v>
      </c>
      <c r="E41" s="198" t="s">
        <v>144</v>
      </c>
      <c r="F41" s="199">
        <v>43405</v>
      </c>
      <c r="G41" s="191">
        <v>2018</v>
      </c>
      <c r="H41" s="185" t="s">
        <v>1585</v>
      </c>
      <c r="I41" s="185" t="str">
        <f t="shared" si="0"/>
        <v>ME</v>
      </c>
      <c r="J41" s="185" t="str">
        <f t="shared" si="3"/>
        <v>MA</v>
      </c>
      <c r="K41" s="190" t="str">
        <f t="shared" si="2"/>
        <v>Northeast</v>
      </c>
      <c r="L41" s="185" t="str">
        <f>INDEX('State '!$A$1:$C$62,MATCH($I41,'State '!$B:$B,0),3)</f>
        <v>Northeast</v>
      </c>
      <c r="M41" s="185" t="str">
        <f>INDEX('State '!$A$1:$C$62,MATCH($J41,'State '!$B:$B,0),3)</f>
        <v>Northeast</v>
      </c>
      <c r="N41" s="185"/>
      <c r="O41" s="192"/>
      <c r="P41" s="192"/>
      <c r="Q41" s="192">
        <v>1.641</v>
      </c>
      <c r="R41" s="191"/>
      <c r="S41" s="185" t="s">
        <v>135</v>
      </c>
      <c r="T41" s="185" t="s">
        <v>390</v>
      </c>
      <c r="U41" s="185" t="s">
        <v>2555</v>
      </c>
      <c r="V41" s="185" t="s">
        <v>2250</v>
      </c>
      <c r="W41" s="184" t="s">
        <v>2652</v>
      </c>
      <c r="X41" s="184"/>
      <c r="Y41" s="184" t="s">
        <v>3003</v>
      </c>
    </row>
    <row r="42" spans="1:263" ht="25.5" x14ac:dyDescent="0.2">
      <c r="A42" s="185">
        <v>43314</v>
      </c>
      <c r="B42" s="186" t="s">
        <v>2569</v>
      </c>
      <c r="C42" s="186" t="s">
        <v>2479</v>
      </c>
      <c r="D42" s="186" t="s">
        <v>137</v>
      </c>
      <c r="E42" s="198" t="s">
        <v>144</v>
      </c>
      <c r="F42" s="188">
        <v>43313</v>
      </c>
      <c r="G42" s="202">
        <v>2018</v>
      </c>
      <c r="H42" s="185" t="s">
        <v>1124</v>
      </c>
      <c r="I42" s="185" t="str">
        <f t="shared" si="0"/>
        <v>OK</v>
      </c>
      <c r="J42" s="185" t="str">
        <f t="shared" si="3"/>
        <v>TX</v>
      </c>
      <c r="K42" s="190" t="str">
        <f t="shared" si="2"/>
        <v>South Central</v>
      </c>
      <c r="L42" s="185" t="str">
        <f>INDEX('State '!$A$1:$C$62,MATCH($I42,'State '!$B:$B,0),3)</f>
        <v>South Central</v>
      </c>
      <c r="M42" s="185" t="str">
        <f>INDEX('State '!$A$1:$C$62,MATCH($J42,'State '!$B:$B,0),3)</f>
        <v>South Central</v>
      </c>
      <c r="N42" s="185"/>
      <c r="O42" s="191"/>
      <c r="P42" s="191"/>
      <c r="Q42" s="191">
        <v>400</v>
      </c>
      <c r="R42" s="192"/>
      <c r="S42" s="193" t="s">
        <v>135</v>
      </c>
      <c r="T42" s="190"/>
      <c r="U42" s="194"/>
      <c r="V42" s="185" t="s">
        <v>2250</v>
      </c>
      <c r="W42" s="184" t="s">
        <v>2570</v>
      </c>
      <c r="X42" s="184"/>
      <c r="Y42" s="184"/>
      <c r="Z42" s="96"/>
      <c r="AA42" s="96"/>
      <c r="AB42" s="96"/>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row>
    <row r="43" spans="1:263" ht="25.5" x14ac:dyDescent="0.2">
      <c r="A43" s="185">
        <v>43423</v>
      </c>
      <c r="B43" s="198" t="s">
        <v>2733</v>
      </c>
      <c r="C43" s="198" t="s">
        <v>2512</v>
      </c>
      <c r="D43" s="198" t="s">
        <v>137</v>
      </c>
      <c r="E43" s="198" t="s">
        <v>144</v>
      </c>
      <c r="F43" s="199">
        <v>43221</v>
      </c>
      <c r="G43" s="191">
        <v>2018</v>
      </c>
      <c r="H43" s="185" t="s">
        <v>6</v>
      </c>
      <c r="I43" s="185" t="str">
        <f t="shared" si="0"/>
        <v>TX</v>
      </c>
      <c r="J43" s="185" t="str">
        <f t="shared" si="3"/>
        <v>TX</v>
      </c>
      <c r="K43" s="190" t="str">
        <f t="shared" si="2"/>
        <v>South Central</v>
      </c>
      <c r="L43" s="185" t="str">
        <f>INDEX('State '!$A$1:$C$62,MATCH($I43,'State '!$B:$B,0),3)</f>
        <v>South Central</v>
      </c>
      <c r="M43" s="185" t="str">
        <f>INDEX('State '!$A$1:$C$62,MATCH($J43,'State '!$B:$B,0),3)</f>
        <v>South Central</v>
      </c>
      <c r="N43" s="185"/>
      <c r="O43" s="192"/>
      <c r="P43" s="192">
        <v>80</v>
      </c>
      <c r="Q43" s="192">
        <v>1400</v>
      </c>
      <c r="R43" s="191" t="s">
        <v>2513</v>
      </c>
      <c r="S43" s="185" t="s">
        <v>139</v>
      </c>
      <c r="T43" s="185" t="s">
        <v>2694</v>
      </c>
      <c r="U43" s="185"/>
      <c r="V43" s="185" t="s">
        <v>2247</v>
      </c>
      <c r="W43" s="184" t="s">
        <v>2514</v>
      </c>
      <c r="X43" s="184"/>
      <c r="Y43" s="184" t="s">
        <v>2529</v>
      </c>
      <c r="Z43" s="96"/>
      <c r="AA43" s="96"/>
      <c r="AB43" s="96"/>
    </row>
    <row r="44" spans="1:263" s="110" customFormat="1" x14ac:dyDescent="0.2">
      <c r="A44" s="185">
        <v>43423</v>
      </c>
      <c r="B44" s="198" t="s">
        <v>2563</v>
      </c>
      <c r="C44" s="198" t="s">
        <v>2512</v>
      </c>
      <c r="D44" s="198" t="s">
        <v>137</v>
      </c>
      <c r="E44" s="198" t="s">
        <v>144</v>
      </c>
      <c r="F44" s="199">
        <v>43159</v>
      </c>
      <c r="G44" s="191">
        <v>2018</v>
      </c>
      <c r="H44" s="185" t="s">
        <v>7</v>
      </c>
      <c r="I44" s="185" t="str">
        <f t="shared" si="0"/>
        <v>PA</v>
      </c>
      <c r="J44" s="185" t="str">
        <f t="shared" si="3"/>
        <v>PA</v>
      </c>
      <c r="K44" s="190" t="str">
        <f t="shared" si="2"/>
        <v>Northeast</v>
      </c>
      <c r="L44" s="185" t="str">
        <f>INDEX('State '!$A$1:$C$62,MATCH($I44,'State '!$B:$B,0),3)</f>
        <v>Northeast</v>
      </c>
      <c r="M44" s="185" t="str">
        <f>INDEX('State '!$A$1:$C$62,MATCH($J44,'State '!$B:$B,0),3)</f>
        <v>Northeast</v>
      </c>
      <c r="N44" s="185"/>
      <c r="O44" s="192">
        <v>1500</v>
      </c>
      <c r="P44" s="192">
        <v>120</v>
      </c>
      <c r="Q44" s="192">
        <v>440</v>
      </c>
      <c r="R44" s="191" t="s">
        <v>1888</v>
      </c>
      <c r="S44" s="185" t="s">
        <v>139</v>
      </c>
      <c r="T44" s="185"/>
      <c r="U44" s="185" t="s">
        <v>391</v>
      </c>
      <c r="V44" s="185" t="s">
        <v>2247</v>
      </c>
      <c r="W44" s="184" t="s">
        <v>2564</v>
      </c>
      <c r="X44" s="184"/>
      <c r="Y44" s="184"/>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row>
    <row r="45" spans="1:263" x14ac:dyDescent="0.2">
      <c r="A45" s="185">
        <v>43252</v>
      </c>
      <c r="B45" s="198" t="s">
        <v>2254</v>
      </c>
      <c r="C45" s="198" t="s">
        <v>2021</v>
      </c>
      <c r="D45" s="198" t="s">
        <v>137</v>
      </c>
      <c r="E45" s="198" t="s">
        <v>144</v>
      </c>
      <c r="F45" s="199">
        <v>43252</v>
      </c>
      <c r="G45" s="191">
        <v>2018</v>
      </c>
      <c r="H45" s="185" t="s">
        <v>2411</v>
      </c>
      <c r="I45" s="185" t="str">
        <f t="shared" si="0"/>
        <v>PA</v>
      </c>
      <c r="J45" s="185" t="str">
        <f t="shared" si="3"/>
        <v>MI</v>
      </c>
      <c r="K45" s="190" t="str">
        <f t="shared" si="2"/>
        <v>Northeast, Midwest</v>
      </c>
      <c r="L45" s="185" t="str">
        <f>INDEX('State '!$A$1:$C$62,MATCH($I45,'State '!$B:$B,0),3)</f>
        <v>Northeast</v>
      </c>
      <c r="M45" s="185" t="str">
        <f>INDEX('State '!$A$1:$C$62,MATCH($J45,'State '!$B:$B,0),3)</f>
        <v>Midwest</v>
      </c>
      <c r="N45" s="185"/>
      <c r="O45" s="192">
        <v>1220</v>
      </c>
      <c r="P45" s="192"/>
      <c r="Q45" s="192">
        <v>1550</v>
      </c>
      <c r="R45" s="191"/>
      <c r="S45" s="185" t="s">
        <v>135</v>
      </c>
      <c r="T45" s="185" t="s">
        <v>390</v>
      </c>
      <c r="U45" s="185" t="s">
        <v>2081</v>
      </c>
      <c r="V45" s="185" t="s">
        <v>2250</v>
      </c>
      <c r="W45" s="184"/>
      <c r="X45" s="184"/>
      <c r="Y45" s="184"/>
      <c r="Z45" s="96"/>
      <c r="AA45" s="96"/>
      <c r="AB45" s="96"/>
    </row>
    <row r="46" spans="1:263" ht="25.5" x14ac:dyDescent="0.2">
      <c r="A46" s="185">
        <v>43454</v>
      </c>
      <c r="B46" s="198" t="s">
        <v>2791</v>
      </c>
      <c r="C46" s="186" t="s">
        <v>2432</v>
      </c>
      <c r="D46" s="198" t="s">
        <v>134</v>
      </c>
      <c r="E46" s="198" t="s">
        <v>144</v>
      </c>
      <c r="F46" s="199">
        <v>43445</v>
      </c>
      <c r="G46" s="191">
        <v>2018</v>
      </c>
      <c r="H46" s="185" t="s">
        <v>0</v>
      </c>
      <c r="I46" s="185" t="str">
        <f t="shared" si="0"/>
        <v>LA</v>
      </c>
      <c r="J46" s="185" t="str">
        <f t="shared" si="3"/>
        <v>LA</v>
      </c>
      <c r="K46" s="190" t="str">
        <f t="shared" si="2"/>
        <v>South Central</v>
      </c>
      <c r="L46" s="185" t="str">
        <f>INDEX('State '!$A$1:$C$62,MATCH($I46,'State '!$B:$B,0),3)</f>
        <v>South Central</v>
      </c>
      <c r="M46" s="185" t="str">
        <f>INDEX('State '!$A$1:$C$62,MATCH($J46,'State '!$B:$B,0),3)</f>
        <v>South Central</v>
      </c>
      <c r="N46" s="185"/>
      <c r="O46" s="192">
        <v>151</v>
      </c>
      <c r="P46" s="192"/>
      <c r="Q46" s="192">
        <v>600</v>
      </c>
      <c r="R46" s="191"/>
      <c r="S46" s="185" t="s">
        <v>139</v>
      </c>
      <c r="T46" s="185" t="s">
        <v>390</v>
      </c>
      <c r="U46" s="185" t="s">
        <v>2433</v>
      </c>
      <c r="V46" s="185" t="s">
        <v>2247</v>
      </c>
      <c r="W46" s="184" t="s">
        <v>2288</v>
      </c>
      <c r="X46" s="184"/>
      <c r="Y46" s="184"/>
      <c r="Z46" s="96"/>
      <c r="AA46" s="96"/>
      <c r="AB46" s="96"/>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row>
    <row r="47" spans="1:263" ht="25.5" x14ac:dyDescent="0.2">
      <c r="A47" s="185">
        <v>43124</v>
      </c>
      <c r="B47" s="198" t="s">
        <v>2122</v>
      </c>
      <c r="C47" s="198" t="s">
        <v>2061</v>
      </c>
      <c r="D47" s="198" t="s">
        <v>141</v>
      </c>
      <c r="E47" s="198" t="s">
        <v>2452</v>
      </c>
      <c r="F47" s="199"/>
      <c r="G47" s="191">
        <v>2018</v>
      </c>
      <c r="H47" s="185" t="s">
        <v>37</v>
      </c>
      <c r="I47" s="185" t="str">
        <f t="shared" si="0"/>
        <v>OK</v>
      </c>
      <c r="J47" s="185" t="str">
        <f t="shared" si="3"/>
        <v>OK</v>
      </c>
      <c r="K47" s="190" t="str">
        <f t="shared" si="2"/>
        <v>South Central</v>
      </c>
      <c r="L47" s="185" t="str">
        <f>INDEX('State '!$A$1:$C$62,MATCH($I47,'State '!$B:$B,0),3)</f>
        <v>South Central</v>
      </c>
      <c r="M47" s="185" t="str">
        <f>INDEX('State '!$A$1:$C$62,MATCH($J47,'State '!$B:$B,0),3)</f>
        <v>South Central</v>
      </c>
      <c r="N47" s="185"/>
      <c r="O47" s="201">
        <v>300</v>
      </c>
      <c r="P47" s="192">
        <v>247</v>
      </c>
      <c r="Q47" s="197">
        <v>1400</v>
      </c>
      <c r="R47" s="191">
        <v>36</v>
      </c>
      <c r="S47" s="185" t="s">
        <v>135</v>
      </c>
      <c r="T47" s="185" t="s">
        <v>390</v>
      </c>
      <c r="U47" s="185" t="s">
        <v>2258</v>
      </c>
      <c r="V47" s="185" t="s">
        <v>2247</v>
      </c>
      <c r="W47" s="184" t="s">
        <v>2269</v>
      </c>
      <c r="X47" s="184"/>
      <c r="Y47" s="184"/>
      <c r="Z47" s="96"/>
      <c r="AA47" s="96"/>
      <c r="AB47" s="96"/>
    </row>
    <row r="48" spans="1:263" ht="38.25" x14ac:dyDescent="0.2">
      <c r="A48" s="185">
        <v>43468</v>
      </c>
      <c r="B48" s="198" t="s">
        <v>2708</v>
      </c>
      <c r="C48" s="198" t="s">
        <v>237</v>
      </c>
      <c r="D48" s="198" t="s">
        <v>141</v>
      </c>
      <c r="E48" s="198" t="s">
        <v>144</v>
      </c>
      <c r="F48" s="199">
        <v>43430</v>
      </c>
      <c r="G48" s="191">
        <v>2018</v>
      </c>
      <c r="H48" s="185" t="s">
        <v>532</v>
      </c>
      <c r="I48" s="185" t="str">
        <f t="shared" si="0"/>
        <v>AL</v>
      </c>
      <c r="J48" s="185" t="str">
        <f t="shared" si="3"/>
        <v>FL</v>
      </c>
      <c r="K48" s="190" t="str">
        <f t="shared" si="2"/>
        <v>South Central, Southeast</v>
      </c>
      <c r="L48" s="185" t="str">
        <f>INDEX('State '!$A$1:$C$62,MATCH($I48,'State '!$B:$B,0),3)</f>
        <v>South Central</v>
      </c>
      <c r="M48" s="185" t="str">
        <f>INDEX('State '!$A$1:$C$62,MATCH($J48,'State '!$B:$B,0),3)</f>
        <v>Southeast</v>
      </c>
      <c r="N48" s="185"/>
      <c r="O48" s="192"/>
      <c r="P48" s="192"/>
      <c r="Q48" s="192">
        <v>60</v>
      </c>
      <c r="R48" s="191"/>
      <c r="S48" s="185" t="s">
        <v>135</v>
      </c>
      <c r="T48" s="185" t="s">
        <v>390</v>
      </c>
      <c r="U48" s="185" t="s">
        <v>2725</v>
      </c>
      <c r="V48" s="185" t="s">
        <v>2250</v>
      </c>
      <c r="W48" s="184" t="s">
        <v>2709</v>
      </c>
      <c r="X48" s="184"/>
      <c r="Y48" s="184"/>
      <c r="Z48" s="96"/>
      <c r="AA48" s="96"/>
      <c r="AB48" s="96"/>
    </row>
    <row r="49" spans="1:262" x14ac:dyDescent="0.2">
      <c r="A49" s="185">
        <v>43468</v>
      </c>
      <c r="B49" s="198" t="s">
        <v>2792</v>
      </c>
      <c r="C49" s="186" t="s">
        <v>2621</v>
      </c>
      <c r="D49" s="198" t="s">
        <v>137</v>
      </c>
      <c r="E49" s="187" t="s">
        <v>144</v>
      </c>
      <c r="F49" s="199">
        <v>43448</v>
      </c>
      <c r="G49" s="200">
        <v>2018</v>
      </c>
      <c r="H49" s="185" t="s">
        <v>2622</v>
      </c>
      <c r="I49" s="185" t="str">
        <f t="shared" si="0"/>
        <v>ND</v>
      </c>
      <c r="J49" s="185" t="str">
        <f t="shared" si="3"/>
        <v>SK</v>
      </c>
      <c r="K49" s="190" t="str">
        <f t="shared" si="2"/>
        <v>Mountain, Canada</v>
      </c>
      <c r="L49" s="185" t="str">
        <f>INDEX('State '!$A$1:$C$62,MATCH($I49,'State '!$B:$B,0),3)</f>
        <v>Mountain</v>
      </c>
      <c r="M49" s="185" t="str">
        <f>INDEX('State '!$A$1:$C$62,MATCH($J49,'State '!$B:$B,0),3)</f>
        <v>Canada</v>
      </c>
      <c r="N49" s="185"/>
      <c r="O49" s="192"/>
      <c r="P49" s="192">
        <v>2.2000000000000002</v>
      </c>
      <c r="Q49" s="192">
        <v>30</v>
      </c>
      <c r="R49" s="191">
        <v>10.75</v>
      </c>
      <c r="S49" s="185" t="s">
        <v>135</v>
      </c>
      <c r="T49" s="185" t="s">
        <v>390</v>
      </c>
      <c r="U49" s="185" t="s">
        <v>2623</v>
      </c>
      <c r="V49" s="185" t="s">
        <v>2250</v>
      </c>
      <c r="W49" s="184" t="s">
        <v>2624</v>
      </c>
      <c r="X49" s="184"/>
      <c r="Y49" s="184"/>
      <c r="Z49" s="96"/>
      <c r="AA49" s="96"/>
      <c r="AB49" s="96"/>
    </row>
    <row r="50" spans="1:262" ht="38.25" x14ac:dyDescent="0.2">
      <c r="A50" s="185">
        <v>43454</v>
      </c>
      <c r="B50" s="186" t="s">
        <v>2086</v>
      </c>
      <c r="C50" s="186" t="s">
        <v>220</v>
      </c>
      <c r="D50" s="186" t="s">
        <v>1944</v>
      </c>
      <c r="E50" s="187" t="s">
        <v>144</v>
      </c>
      <c r="F50" s="188">
        <v>43432</v>
      </c>
      <c r="G50" s="195">
        <v>2018</v>
      </c>
      <c r="H50" s="185" t="s">
        <v>6</v>
      </c>
      <c r="I50" s="185" t="str">
        <f t="shared" si="0"/>
        <v>TX</v>
      </c>
      <c r="J50" s="185" t="str">
        <f t="shared" si="3"/>
        <v>TX</v>
      </c>
      <c r="K50" s="190" t="str">
        <f t="shared" si="2"/>
        <v>South Central</v>
      </c>
      <c r="L50" s="185" t="str">
        <f>INDEX('State '!$A$1:$C$62,MATCH($I50,'State '!$B:$B,0),3)</f>
        <v>South Central</v>
      </c>
      <c r="M50" s="185" t="str">
        <f>INDEX('State '!$A$1:$C$62,MATCH($J50,'State '!$B:$B,0),3)</f>
        <v>South Central</v>
      </c>
      <c r="N50" s="185"/>
      <c r="O50" s="191">
        <v>137.30000000000001</v>
      </c>
      <c r="P50" s="191"/>
      <c r="Q50" s="191">
        <v>396</v>
      </c>
      <c r="R50" s="192"/>
      <c r="S50" s="193" t="s">
        <v>135</v>
      </c>
      <c r="T50" s="190" t="s">
        <v>390</v>
      </c>
      <c r="U50" s="194" t="s">
        <v>2087</v>
      </c>
      <c r="V50" s="185" t="s">
        <v>2247</v>
      </c>
      <c r="W50" s="184" t="s">
        <v>2795</v>
      </c>
      <c r="X50" s="184"/>
      <c r="Y50" s="184" t="s">
        <v>2597</v>
      </c>
      <c r="Z50" s="96"/>
      <c r="AA50" s="96"/>
      <c r="AB50" s="96"/>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row>
    <row r="51" spans="1:262" ht="25.5" x14ac:dyDescent="0.2">
      <c r="A51" s="185">
        <v>43194</v>
      </c>
      <c r="B51" s="198" t="s">
        <v>2159</v>
      </c>
      <c r="C51" s="186" t="s">
        <v>207</v>
      </c>
      <c r="D51" s="198" t="s">
        <v>1944</v>
      </c>
      <c r="E51" s="198" t="s">
        <v>144</v>
      </c>
      <c r="F51" s="199">
        <v>43168</v>
      </c>
      <c r="G51" s="191">
        <v>2018</v>
      </c>
      <c r="H51" s="185" t="s">
        <v>2506</v>
      </c>
      <c r="I51" s="185" t="str">
        <f t="shared" si="0"/>
        <v>KY</v>
      </c>
      <c r="J51" s="185" t="str">
        <f t="shared" si="3"/>
        <v>LA</v>
      </c>
      <c r="K51" s="190" t="str">
        <f t="shared" si="2"/>
        <v>Midwest, South Central</v>
      </c>
      <c r="L51" s="185" t="str">
        <f>INDEX('State '!$A$1:$C$62,MATCH($I51,'State '!$B:$B,0),3)</f>
        <v>Midwest</v>
      </c>
      <c r="M51" s="185" t="str">
        <f>INDEX('State '!$A$1:$C$62,MATCH($J51,'State '!$B:$B,0),3)</f>
        <v>South Central</v>
      </c>
      <c r="N51" s="185"/>
      <c r="O51" s="192">
        <v>170</v>
      </c>
      <c r="P51" s="192">
        <v>2.4</v>
      </c>
      <c r="Q51" s="192">
        <v>900</v>
      </c>
      <c r="R51" s="191"/>
      <c r="S51" s="185" t="s">
        <v>135</v>
      </c>
      <c r="T51" s="185" t="s">
        <v>390</v>
      </c>
      <c r="U51" s="185" t="s">
        <v>2160</v>
      </c>
      <c r="V51" s="185" t="s">
        <v>2250</v>
      </c>
      <c r="W51" s="184" t="s">
        <v>2531</v>
      </c>
      <c r="X51" s="184"/>
      <c r="Y51" s="184" t="s">
        <v>2599</v>
      </c>
      <c r="Z51" s="96"/>
      <c r="AA51" s="96"/>
      <c r="AB51" s="96"/>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row>
    <row r="52" spans="1:262" x14ac:dyDescent="0.2">
      <c r="A52" s="185">
        <v>43417</v>
      </c>
      <c r="B52" s="198" t="s">
        <v>2423</v>
      </c>
      <c r="C52" s="186" t="s">
        <v>241</v>
      </c>
      <c r="D52" s="198" t="s">
        <v>141</v>
      </c>
      <c r="E52" s="187" t="s">
        <v>144</v>
      </c>
      <c r="F52" s="199">
        <v>43404</v>
      </c>
      <c r="G52" s="200">
        <v>2018</v>
      </c>
      <c r="H52" s="185" t="s">
        <v>0</v>
      </c>
      <c r="I52" s="185" t="str">
        <f t="shared" si="0"/>
        <v>LA</v>
      </c>
      <c r="J52" s="185" t="str">
        <f t="shared" si="3"/>
        <v>LA</v>
      </c>
      <c r="K52" s="190" t="str">
        <f t="shared" si="2"/>
        <v>South Central</v>
      </c>
      <c r="L52" s="185" t="str">
        <f>INDEX('State '!$A$1:$C$62,MATCH($I52,'State '!$B:$B,0),3)</f>
        <v>South Central</v>
      </c>
      <c r="M52" s="185" t="str">
        <f>INDEX('State '!$A$1:$C$62,MATCH($J52,'State '!$B:$B,0),3)</f>
        <v>South Central</v>
      </c>
      <c r="N52" s="185"/>
      <c r="O52" s="192">
        <v>29.7</v>
      </c>
      <c r="P52" s="192">
        <v>1</v>
      </c>
      <c r="Q52" s="192">
        <v>133.33000000000001</v>
      </c>
      <c r="R52" s="191">
        <v>24</v>
      </c>
      <c r="S52" s="185" t="s">
        <v>139</v>
      </c>
      <c r="T52" s="185" t="s">
        <v>390</v>
      </c>
      <c r="U52" s="185" t="s">
        <v>2424</v>
      </c>
      <c r="V52" s="185" t="s">
        <v>2247</v>
      </c>
      <c r="W52" s="184" t="s">
        <v>2530</v>
      </c>
      <c r="X52" s="184"/>
      <c r="Y52" s="184" t="s">
        <v>2600</v>
      </c>
      <c r="Z52" s="96"/>
      <c r="AA52" s="96"/>
      <c r="AB52" s="96"/>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row>
    <row r="53" spans="1:262" ht="51" x14ac:dyDescent="0.2">
      <c r="A53" s="185">
        <v>43291</v>
      </c>
      <c r="B53" s="198" t="s">
        <v>2440</v>
      </c>
      <c r="C53" s="186" t="s">
        <v>207</v>
      </c>
      <c r="D53" s="198" t="s">
        <v>141</v>
      </c>
      <c r="E53" s="198" t="s">
        <v>144</v>
      </c>
      <c r="F53" s="199">
        <v>43286</v>
      </c>
      <c r="G53" s="191">
        <v>2018</v>
      </c>
      <c r="H53" s="185" t="s">
        <v>2396</v>
      </c>
      <c r="I53" s="185" t="str">
        <f t="shared" si="0"/>
        <v>TX</v>
      </c>
      <c r="J53" s="185" t="str">
        <f t="shared" si="3"/>
        <v>MX</v>
      </c>
      <c r="K53" s="190" t="str">
        <f t="shared" si="2"/>
        <v>South Central, Mexico</v>
      </c>
      <c r="L53" s="185" t="str">
        <f>INDEX('State '!$A$1:$C$62,MATCH($I53,'State '!$B:$B,0),3)</f>
        <v>South Central</v>
      </c>
      <c r="M53" s="185" t="str">
        <f>INDEX('State '!$A$1:$C$62,MATCH($J53,'State '!$B:$B,0),3)</f>
        <v>Mexico</v>
      </c>
      <c r="N53" s="185"/>
      <c r="O53" s="192"/>
      <c r="P53" s="192">
        <f>486/5280</f>
        <v>9.2045454545454541E-2</v>
      </c>
      <c r="Q53" s="192">
        <v>383</v>
      </c>
      <c r="R53" s="191">
        <v>24</v>
      </c>
      <c r="S53" s="185" t="s">
        <v>135</v>
      </c>
      <c r="T53" s="190" t="s">
        <v>390</v>
      </c>
      <c r="U53" s="185" t="s">
        <v>2542</v>
      </c>
      <c r="V53" s="185" t="s">
        <v>2250</v>
      </c>
      <c r="W53" s="184" t="s">
        <v>2662</v>
      </c>
      <c r="X53" s="184"/>
      <c r="Y53" s="184"/>
      <c r="Z53" s="96"/>
      <c r="AA53" s="96"/>
      <c r="AB53" s="96"/>
    </row>
    <row r="54" spans="1:262" ht="25.5" x14ac:dyDescent="0.2">
      <c r="A54" s="185">
        <v>43192</v>
      </c>
      <c r="B54" s="198" t="s">
        <v>2178</v>
      </c>
      <c r="C54" s="186" t="s">
        <v>2120</v>
      </c>
      <c r="D54" s="198" t="s">
        <v>141</v>
      </c>
      <c r="E54" s="198" t="s">
        <v>144</v>
      </c>
      <c r="F54" s="199">
        <v>43158</v>
      </c>
      <c r="G54" s="191">
        <v>2018</v>
      </c>
      <c r="H54" s="185" t="s">
        <v>53</v>
      </c>
      <c r="I54" s="185" t="str">
        <f t="shared" si="0"/>
        <v>SC</v>
      </c>
      <c r="J54" s="185" t="str">
        <f t="shared" si="3"/>
        <v>SC</v>
      </c>
      <c r="K54" s="190" t="str">
        <f t="shared" si="2"/>
        <v>Southeast</v>
      </c>
      <c r="L54" s="185" t="str">
        <f>INDEX('State '!$A$1:$C$62,MATCH($I54,'State '!$B:$B,0),3)</f>
        <v>Southeast</v>
      </c>
      <c r="M54" s="185" t="str">
        <f>INDEX('State '!$A$1:$C$62,MATCH($J54,'State '!$B:$B,0),3)</f>
        <v>Southeast</v>
      </c>
      <c r="N54" s="185"/>
      <c r="O54" s="192">
        <v>119</v>
      </c>
      <c r="P54" s="192">
        <v>55</v>
      </c>
      <c r="Q54" s="192">
        <v>80</v>
      </c>
      <c r="R54" s="191">
        <v>12</v>
      </c>
      <c r="S54" s="185" t="s">
        <v>135</v>
      </c>
      <c r="T54" s="185" t="s">
        <v>390</v>
      </c>
      <c r="U54" s="185" t="s">
        <v>2261</v>
      </c>
      <c r="V54" s="185" t="s">
        <v>2247</v>
      </c>
      <c r="W54" s="184" t="s">
        <v>2602</v>
      </c>
      <c r="X54" s="184"/>
      <c r="Y54" s="184"/>
      <c r="Z54" s="96"/>
      <c r="AA54" s="96"/>
      <c r="AB54" s="96"/>
    </row>
    <row r="55" spans="1:262" x14ac:dyDescent="0.2">
      <c r="A55" s="185">
        <v>43417</v>
      </c>
      <c r="B55" s="198" t="s">
        <v>2368</v>
      </c>
      <c r="C55" s="198" t="s">
        <v>2095</v>
      </c>
      <c r="D55" s="198" t="s">
        <v>141</v>
      </c>
      <c r="E55" s="198" t="s">
        <v>144</v>
      </c>
      <c r="F55" s="199">
        <v>43404</v>
      </c>
      <c r="G55" s="191">
        <v>2018</v>
      </c>
      <c r="H55" s="185" t="s">
        <v>700</v>
      </c>
      <c r="I55" s="185" t="str">
        <f t="shared" si="0"/>
        <v>MN</v>
      </c>
      <c r="J55" s="185" t="str">
        <f t="shared" si="3"/>
        <v>ND</v>
      </c>
      <c r="K55" s="190" t="str">
        <f t="shared" si="2"/>
        <v>Midwest, Mountain</v>
      </c>
      <c r="L55" s="185" t="str">
        <f>INDEX('State '!$A$1:$C$62,MATCH($I55,'State '!$B:$B,0),3)</f>
        <v>Midwest</v>
      </c>
      <c r="M55" s="185" t="str">
        <f>INDEX('State '!$A$1:$C$62,MATCH($J55,'State '!$B:$B,0),3)</f>
        <v>Mountain</v>
      </c>
      <c r="N55" s="185"/>
      <c r="O55" s="192">
        <v>57.3</v>
      </c>
      <c r="P55" s="192">
        <v>37.299999999999997</v>
      </c>
      <c r="Q55" s="192">
        <v>33</v>
      </c>
      <c r="R55" s="191">
        <v>16</v>
      </c>
      <c r="S55" s="185" t="s">
        <v>135</v>
      </c>
      <c r="T55" s="185" t="s">
        <v>390</v>
      </c>
      <c r="U55" s="185" t="s">
        <v>2369</v>
      </c>
      <c r="V55" s="185" t="s">
        <v>2250</v>
      </c>
      <c r="W55" s="184"/>
      <c r="X55" s="184"/>
      <c r="Y55" s="184"/>
      <c r="Z55" s="96"/>
      <c r="AA55" s="96"/>
      <c r="AB55" s="96"/>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row>
    <row r="56" spans="1:262" x14ac:dyDescent="0.2">
      <c r="A56" s="185">
        <v>43417</v>
      </c>
      <c r="B56" s="198" t="s">
        <v>2413</v>
      </c>
      <c r="C56" s="198" t="s">
        <v>263</v>
      </c>
      <c r="D56" s="198" t="s">
        <v>141</v>
      </c>
      <c r="E56" s="198" t="s">
        <v>144</v>
      </c>
      <c r="F56" s="199">
        <v>43419</v>
      </c>
      <c r="G56" s="191">
        <v>2018</v>
      </c>
      <c r="H56" s="185" t="s">
        <v>2414</v>
      </c>
      <c r="I56" s="185" t="str">
        <f t="shared" si="0"/>
        <v>WV</v>
      </c>
      <c r="J56" s="185" t="str">
        <f t="shared" si="3"/>
        <v>MD</v>
      </c>
      <c r="K56" s="190" t="str">
        <f t="shared" si="2"/>
        <v>Northeast</v>
      </c>
      <c r="L56" s="185" t="str">
        <f>INDEX('State '!$A$1:$C$62,MATCH($I56,'State '!$B:$B,0),3)</f>
        <v>Northeast</v>
      </c>
      <c r="M56" s="185" t="str">
        <f>INDEX('State '!$A$1:$C$62,MATCH($J56,'State '!$B:$B,0),3)</f>
        <v>Northeast</v>
      </c>
      <c r="N56" s="185"/>
      <c r="O56" s="192">
        <v>780</v>
      </c>
      <c r="P56" s="192">
        <v>29</v>
      </c>
      <c r="Q56" s="192">
        <v>500</v>
      </c>
      <c r="R56" s="191"/>
      <c r="S56" s="185" t="s">
        <v>135</v>
      </c>
      <c r="T56" s="185" t="s">
        <v>390</v>
      </c>
      <c r="U56" s="185" t="s">
        <v>2164</v>
      </c>
      <c r="V56" s="185" t="s">
        <v>2250</v>
      </c>
      <c r="W56" s="184" t="s">
        <v>2318</v>
      </c>
      <c r="X56" s="184"/>
      <c r="Y56" s="184"/>
      <c r="Z56" s="96"/>
      <c r="AA56" s="96"/>
      <c r="AB56" s="96"/>
    </row>
    <row r="57" spans="1:262" x14ac:dyDescent="0.2">
      <c r="A57" s="185">
        <v>43377</v>
      </c>
      <c r="B57" s="198" t="s">
        <v>2431</v>
      </c>
      <c r="C57" s="198" t="s">
        <v>263</v>
      </c>
      <c r="D57" s="198" t="s">
        <v>141</v>
      </c>
      <c r="E57" s="198" t="s">
        <v>144</v>
      </c>
      <c r="F57" s="199">
        <v>43377</v>
      </c>
      <c r="G57" s="191">
        <v>2018</v>
      </c>
      <c r="H57" s="185" t="s">
        <v>33</v>
      </c>
      <c r="I57" s="185" t="str">
        <f t="shared" si="0"/>
        <v>WV</v>
      </c>
      <c r="J57" s="185" t="str">
        <f t="shared" si="3"/>
        <v>WV</v>
      </c>
      <c r="K57" s="190" t="str">
        <f t="shared" si="2"/>
        <v>Northeast</v>
      </c>
      <c r="L57" s="185" t="str">
        <f>INDEX('State '!$A$1:$C$62,MATCH($I57,'State '!$B:$B,0),3)</f>
        <v>Northeast</v>
      </c>
      <c r="M57" s="185" t="str">
        <f>INDEX('State '!$A$1:$C$62,MATCH($J57,'State '!$B:$B,0),3)</f>
        <v>Northeast</v>
      </c>
      <c r="N57" s="185"/>
      <c r="O57" s="192">
        <v>780</v>
      </c>
      <c r="P57" s="192">
        <v>29</v>
      </c>
      <c r="Q57" s="192">
        <v>800</v>
      </c>
      <c r="R57" s="191"/>
      <c r="S57" s="185" t="s">
        <v>135</v>
      </c>
      <c r="T57" s="185" t="s">
        <v>390</v>
      </c>
      <c r="U57" s="185" t="s">
        <v>2164</v>
      </c>
      <c r="V57" s="185" t="s">
        <v>2247</v>
      </c>
      <c r="W57" s="184"/>
      <c r="X57" s="184"/>
      <c r="Y57" s="184"/>
      <c r="Z57" s="96"/>
      <c r="AA57" s="96"/>
      <c r="AB57" s="96"/>
    </row>
    <row r="58" spans="1:262" x14ac:dyDescent="0.2">
      <c r="A58" s="185">
        <v>43417</v>
      </c>
      <c r="B58" s="198" t="s">
        <v>2359</v>
      </c>
      <c r="C58" s="198" t="s">
        <v>1791</v>
      </c>
      <c r="D58" s="198" t="s">
        <v>141</v>
      </c>
      <c r="E58" s="198" t="s">
        <v>144</v>
      </c>
      <c r="F58" s="199">
        <v>43415</v>
      </c>
      <c r="G58" s="191">
        <v>2018</v>
      </c>
      <c r="H58" s="185" t="s">
        <v>1348</v>
      </c>
      <c r="I58" s="185" t="str">
        <f t="shared" si="0"/>
        <v>IL</v>
      </c>
      <c r="J58" s="185" t="str">
        <f t="shared" si="3"/>
        <v>WI</v>
      </c>
      <c r="K58" s="190" t="str">
        <f t="shared" si="2"/>
        <v>Midwest</v>
      </c>
      <c r="L58" s="185" t="str">
        <f>INDEX('State '!$A$1:$C$62,MATCH($I58,'State '!$B:$B,0),3)</f>
        <v>Midwest</v>
      </c>
      <c r="M58" s="185" t="str">
        <f>INDEX('State '!$A$1:$C$62,MATCH($J58,'State '!$B:$B,0),3)</f>
        <v>Midwest</v>
      </c>
      <c r="N58" s="185"/>
      <c r="O58" s="192">
        <v>57.7</v>
      </c>
      <c r="P58" s="192">
        <v>0.5</v>
      </c>
      <c r="Q58" s="192">
        <v>231</v>
      </c>
      <c r="R58" s="191">
        <v>24</v>
      </c>
      <c r="S58" s="193" t="s">
        <v>135</v>
      </c>
      <c r="T58" s="190" t="s">
        <v>390</v>
      </c>
      <c r="U58" s="185" t="s">
        <v>2360</v>
      </c>
      <c r="V58" s="185" t="s">
        <v>2356</v>
      </c>
      <c r="W58" s="195"/>
      <c r="X58" s="184"/>
      <c r="Y58" s="184"/>
      <c r="Z58" s="96"/>
      <c r="AA58" s="96"/>
      <c r="AB58" s="96"/>
    </row>
    <row r="59" spans="1:262" ht="25.5" x14ac:dyDescent="0.2">
      <c r="A59" s="185">
        <v>43068</v>
      </c>
      <c r="B59" s="198" t="s">
        <v>2026</v>
      </c>
      <c r="C59" s="198" t="s">
        <v>200</v>
      </c>
      <c r="D59" s="198" t="s">
        <v>1944</v>
      </c>
      <c r="E59" s="198" t="s">
        <v>144</v>
      </c>
      <c r="F59" s="199">
        <v>43039</v>
      </c>
      <c r="G59" s="200">
        <v>2017</v>
      </c>
      <c r="H59" s="185" t="s">
        <v>2438</v>
      </c>
      <c r="I59" s="185" t="str">
        <f t="shared" si="0"/>
        <v>PA</v>
      </c>
      <c r="J59" s="185" t="str">
        <f t="shared" si="3"/>
        <v>MS</v>
      </c>
      <c r="K59" s="190" t="str">
        <f t="shared" si="2"/>
        <v>Northeast, Midwest, South Central</v>
      </c>
      <c r="L59" s="185" t="str">
        <f>INDEX('State '!$A$1:$C$62,MATCH($I59,'State '!$B:$B,0),3)</f>
        <v>Northeast</v>
      </c>
      <c r="M59" s="185" t="str">
        <f>INDEX('State '!$A$1:$C$62,MATCH($J59,'State '!$B:$B,0),3)</f>
        <v>South Central</v>
      </c>
      <c r="N59" s="185" t="s">
        <v>9</v>
      </c>
      <c r="O59" s="192">
        <v>256</v>
      </c>
      <c r="P59" s="192"/>
      <c r="Q59" s="192">
        <v>320</v>
      </c>
      <c r="R59" s="191"/>
      <c r="S59" s="185" t="s">
        <v>135</v>
      </c>
      <c r="T59" s="185" t="s">
        <v>390</v>
      </c>
      <c r="U59" s="185" t="s">
        <v>2168</v>
      </c>
      <c r="V59" s="185" t="s">
        <v>2250</v>
      </c>
      <c r="W59" s="184"/>
      <c r="X59" s="184"/>
      <c r="Y59" s="184"/>
      <c r="Z59" s="96"/>
      <c r="AA59" s="96"/>
      <c r="AB59" s="96"/>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row>
    <row r="60" spans="1:262" x14ac:dyDescent="0.2">
      <c r="A60" s="185">
        <v>43068</v>
      </c>
      <c r="B60" s="198" t="s">
        <v>2024</v>
      </c>
      <c r="C60" s="198" t="s">
        <v>200</v>
      </c>
      <c r="D60" s="198" t="s">
        <v>1944</v>
      </c>
      <c r="E60" s="198" t="s">
        <v>144</v>
      </c>
      <c r="F60" s="199">
        <v>43039</v>
      </c>
      <c r="G60" s="200">
        <v>2017</v>
      </c>
      <c r="H60" s="185" t="s">
        <v>2025</v>
      </c>
      <c r="I60" s="185" t="str">
        <f t="shared" si="0"/>
        <v>PA</v>
      </c>
      <c r="J60" s="185" t="str">
        <f t="shared" si="3"/>
        <v>KY</v>
      </c>
      <c r="K60" s="190" t="str">
        <f t="shared" si="2"/>
        <v>Northeast, Midwest</v>
      </c>
      <c r="L60" s="185" t="str">
        <f>INDEX('State '!$A$1:$C$62,MATCH($I60,'State '!$B:$B,0),3)</f>
        <v>Northeast</v>
      </c>
      <c r="M60" s="185" t="str">
        <f>INDEX('State '!$A$1:$C$62,MATCH($J60,'State '!$B:$B,0),3)</f>
        <v>Midwest</v>
      </c>
      <c r="N60" s="185"/>
      <c r="O60" s="192">
        <v>127</v>
      </c>
      <c r="P60" s="192"/>
      <c r="Q60" s="192">
        <v>200</v>
      </c>
      <c r="R60" s="191"/>
      <c r="S60" s="185" t="s">
        <v>135</v>
      </c>
      <c r="T60" s="185" t="s">
        <v>390</v>
      </c>
      <c r="U60" s="185" t="s">
        <v>2168</v>
      </c>
      <c r="V60" s="185" t="s">
        <v>2250</v>
      </c>
      <c r="W60" s="184"/>
      <c r="X60" s="184"/>
      <c r="Y60" s="184"/>
      <c r="Z60" s="96"/>
      <c r="AA60" s="96"/>
      <c r="AB60" s="96"/>
    </row>
    <row r="61" spans="1:262" x14ac:dyDescent="0.2">
      <c r="A61" s="185">
        <v>43199</v>
      </c>
      <c r="B61" s="198" t="s">
        <v>2392</v>
      </c>
      <c r="C61" s="198" t="s">
        <v>1791</v>
      </c>
      <c r="D61" s="198" t="s">
        <v>141</v>
      </c>
      <c r="E61" s="198" t="s">
        <v>144</v>
      </c>
      <c r="F61" s="199">
        <v>43053</v>
      </c>
      <c r="G61" s="191">
        <v>2017</v>
      </c>
      <c r="H61" s="185" t="s">
        <v>52</v>
      </c>
      <c r="I61" s="185" t="str">
        <f t="shared" si="0"/>
        <v>TN</v>
      </c>
      <c r="J61" s="185" t="str">
        <f t="shared" si="3"/>
        <v>TN</v>
      </c>
      <c r="K61" s="190" t="str">
        <f t="shared" si="2"/>
        <v>Midwest</v>
      </c>
      <c r="L61" s="185" t="str">
        <f>INDEX('State '!$A$1:$C$62,MATCH($I61,'State '!$B:$B,0),3)</f>
        <v>Midwest</v>
      </c>
      <c r="M61" s="185" t="str">
        <f>INDEX('State '!$A$1:$C$62,MATCH($J61,'State '!$B:$B,0),3)</f>
        <v>Midwest</v>
      </c>
      <c r="N61" s="185"/>
      <c r="O61" s="192">
        <v>36.700000000000003</v>
      </c>
      <c r="P61" s="192"/>
      <c r="Q61" s="192">
        <v>200</v>
      </c>
      <c r="R61" s="191"/>
      <c r="S61" s="185" t="s">
        <v>139</v>
      </c>
      <c r="T61" s="185" t="s">
        <v>390</v>
      </c>
      <c r="U61" s="185" t="s">
        <v>2393</v>
      </c>
      <c r="V61" s="185" t="s">
        <v>2247</v>
      </c>
      <c r="W61" s="184"/>
      <c r="X61" s="184"/>
      <c r="Y61" s="184"/>
      <c r="Z61" s="96"/>
      <c r="AA61" s="96"/>
      <c r="AB61" s="96"/>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row>
    <row r="62" spans="1:262" x14ac:dyDescent="0.2">
      <c r="A62" s="185">
        <v>43675</v>
      </c>
      <c r="B62" s="198" t="s">
        <v>2540</v>
      </c>
      <c r="C62" s="198" t="s">
        <v>201</v>
      </c>
      <c r="D62" s="198" t="s">
        <v>141</v>
      </c>
      <c r="E62" s="187" t="s">
        <v>144</v>
      </c>
      <c r="F62" s="199">
        <v>43040</v>
      </c>
      <c r="G62" s="200">
        <v>2017</v>
      </c>
      <c r="H62" s="185" t="s">
        <v>1940</v>
      </c>
      <c r="I62" s="185" t="str">
        <f t="shared" si="0"/>
        <v>NJ</v>
      </c>
      <c r="J62" s="185" t="str">
        <f t="shared" si="3"/>
        <v>MA</v>
      </c>
      <c r="K62" s="190" t="str">
        <f t="shared" si="2"/>
        <v>Northeast</v>
      </c>
      <c r="L62" s="185" t="str">
        <f>INDEX('State '!$A$1:$C$62,MATCH($I62,'State '!$B:$B,0),3)</f>
        <v>Northeast</v>
      </c>
      <c r="M62" s="185" t="str">
        <f>INDEX('State '!$A$1:$C$62,MATCH($J62,'State '!$B:$B,0),3)</f>
        <v>Northeast</v>
      </c>
      <c r="N62" s="185"/>
      <c r="O62" s="192"/>
      <c r="P62" s="192">
        <v>0</v>
      </c>
      <c r="Q62" s="192">
        <v>40</v>
      </c>
      <c r="R62" s="191"/>
      <c r="S62" s="185" t="s">
        <v>135</v>
      </c>
      <c r="T62" s="185" t="s">
        <v>390</v>
      </c>
      <c r="U62" s="185" t="s">
        <v>2180</v>
      </c>
      <c r="V62" s="185" t="s">
        <v>2250</v>
      </c>
      <c r="W62" s="184"/>
      <c r="X62" s="184"/>
      <c r="Y62" s="184"/>
      <c r="Z62" s="96"/>
      <c r="AA62" s="96"/>
      <c r="AB62" s="96"/>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row>
    <row r="63" spans="1:262" ht="25.5" x14ac:dyDescent="0.2">
      <c r="A63" s="185">
        <v>43216</v>
      </c>
      <c r="B63" s="186" t="s">
        <v>2544</v>
      </c>
      <c r="C63" s="186" t="s">
        <v>1941</v>
      </c>
      <c r="D63" s="186" t="s">
        <v>1944</v>
      </c>
      <c r="E63" s="187" t="s">
        <v>144</v>
      </c>
      <c r="F63" s="188"/>
      <c r="G63" s="189">
        <v>2017</v>
      </c>
      <c r="H63" s="185" t="s">
        <v>2420</v>
      </c>
      <c r="I63" s="185" t="str">
        <f t="shared" si="0"/>
        <v>PA</v>
      </c>
      <c r="J63" s="185" t="str">
        <f t="shared" si="3"/>
        <v>AL</v>
      </c>
      <c r="K63" s="190" t="str">
        <f t="shared" si="2"/>
        <v>Northeast, Southeast, South Central</v>
      </c>
      <c r="L63" s="185" t="str">
        <f>INDEX('State '!$A$1:$C$62,MATCH($I63,'State '!$B:$B,0),3)</f>
        <v>Northeast</v>
      </c>
      <c r="M63" s="185" t="str">
        <f>INDEX('State '!$A$1:$C$62,MATCH($J63,'State '!$B:$B,0),3)</f>
        <v>South Central</v>
      </c>
      <c r="N63" s="185" t="s">
        <v>15</v>
      </c>
      <c r="O63" s="191">
        <v>2600</v>
      </c>
      <c r="P63" s="191"/>
      <c r="Q63" s="191">
        <v>400</v>
      </c>
      <c r="R63" s="192"/>
      <c r="S63" s="193" t="s">
        <v>135</v>
      </c>
      <c r="T63" s="190" t="s">
        <v>390</v>
      </c>
      <c r="U63" s="194" t="s">
        <v>2072</v>
      </c>
      <c r="V63" s="185" t="s">
        <v>2250</v>
      </c>
      <c r="W63" s="184" t="s">
        <v>2367</v>
      </c>
      <c r="X63" s="184"/>
      <c r="Y63" s="184"/>
      <c r="Z63" s="96"/>
      <c r="AA63" s="96"/>
      <c r="AB63" s="96"/>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row>
    <row r="64" spans="1:262" x14ac:dyDescent="0.2">
      <c r="A64" s="185">
        <v>43194</v>
      </c>
      <c r="B64" s="198" t="s">
        <v>2089</v>
      </c>
      <c r="C64" s="198" t="s">
        <v>2507</v>
      </c>
      <c r="D64" s="198" t="s">
        <v>1944</v>
      </c>
      <c r="E64" s="198" t="s">
        <v>144</v>
      </c>
      <c r="F64" s="199">
        <v>42822</v>
      </c>
      <c r="G64" s="200">
        <v>2017</v>
      </c>
      <c r="H64" s="185" t="s">
        <v>0</v>
      </c>
      <c r="I64" s="185" t="str">
        <f t="shared" si="0"/>
        <v>LA</v>
      </c>
      <c r="J64" s="185" t="str">
        <f t="shared" si="3"/>
        <v>LA</v>
      </c>
      <c r="K64" s="190" t="str">
        <f t="shared" si="2"/>
        <v>South Central</v>
      </c>
      <c r="L64" s="185" t="str">
        <f>INDEX('State '!$A$1:$C$62,MATCH($I64,'State '!$B:$B,0),3)</f>
        <v>South Central</v>
      </c>
      <c r="M64" s="185" t="str">
        <f>INDEX('State '!$A$1:$C$62,MATCH($J64,'State '!$B:$B,0),3)</f>
        <v>South Central</v>
      </c>
      <c r="N64" s="185"/>
      <c r="O64" s="192">
        <v>141</v>
      </c>
      <c r="P64" s="192">
        <v>3.58</v>
      </c>
      <c r="Q64" s="192">
        <v>1500</v>
      </c>
      <c r="R64" s="191">
        <v>36</v>
      </c>
      <c r="S64" s="185" t="s">
        <v>135</v>
      </c>
      <c r="T64" s="185" t="s">
        <v>390</v>
      </c>
      <c r="U64" s="185" t="s">
        <v>2270</v>
      </c>
      <c r="V64" s="185" t="s">
        <v>2247</v>
      </c>
      <c r="W64" s="184"/>
      <c r="X64" s="184"/>
      <c r="Y64" s="184"/>
      <c r="Z64" s="96"/>
      <c r="AA64" s="96"/>
      <c r="AB64" s="96"/>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row>
    <row r="65" spans="1:262" ht="25.5" x14ac:dyDescent="0.2">
      <c r="A65" s="185">
        <v>43468</v>
      </c>
      <c r="B65" s="198" t="s">
        <v>2337</v>
      </c>
      <c r="C65" s="198" t="s">
        <v>2338</v>
      </c>
      <c r="D65" s="198" t="s">
        <v>137</v>
      </c>
      <c r="E65" s="198" t="s">
        <v>144</v>
      </c>
      <c r="F65" s="199">
        <v>43070</v>
      </c>
      <c r="G65" s="200">
        <v>2017</v>
      </c>
      <c r="H65" s="185" t="s">
        <v>37</v>
      </c>
      <c r="I65" s="185" t="str">
        <f t="shared" si="0"/>
        <v>OK</v>
      </c>
      <c r="J65" s="185" t="str">
        <f t="shared" si="3"/>
        <v>OK</v>
      </c>
      <c r="K65" s="190" t="str">
        <f t="shared" si="2"/>
        <v>South Central</v>
      </c>
      <c r="L65" s="185" t="str">
        <f>INDEX('State '!$A$1:$C$62,MATCH($I65,'State '!$B:$B,0),3)</f>
        <v>South Central</v>
      </c>
      <c r="M65" s="185" t="str">
        <f>INDEX('State '!$A$1:$C$62,MATCH($J65,'State '!$B:$B,0),3)</f>
        <v>South Central</v>
      </c>
      <c r="N65" s="185"/>
      <c r="O65" s="192">
        <v>60</v>
      </c>
      <c r="P65" s="192">
        <v>50</v>
      </c>
      <c r="Q65" s="192">
        <v>200</v>
      </c>
      <c r="R65" s="191">
        <v>24</v>
      </c>
      <c r="S65" s="185" t="s">
        <v>139</v>
      </c>
      <c r="T65" s="185" t="s">
        <v>188</v>
      </c>
      <c r="U65" s="194" t="s">
        <v>391</v>
      </c>
      <c r="V65" s="185" t="s">
        <v>2247</v>
      </c>
      <c r="W65" s="184" t="s">
        <v>2568</v>
      </c>
      <c r="X65" s="184"/>
      <c r="Y65" s="184" t="s">
        <v>2811</v>
      </c>
      <c r="Z65" s="96"/>
      <c r="AA65" s="96"/>
      <c r="AB65" s="96"/>
    </row>
    <row r="66" spans="1:262" x14ac:dyDescent="0.2">
      <c r="A66" s="185">
        <v>42853</v>
      </c>
      <c r="B66" s="198" t="s">
        <v>2203</v>
      </c>
      <c r="C66" s="198" t="s">
        <v>2090</v>
      </c>
      <c r="D66" s="198" t="s">
        <v>137</v>
      </c>
      <c r="E66" s="187" t="s">
        <v>144</v>
      </c>
      <c r="F66" s="199">
        <v>42765</v>
      </c>
      <c r="G66" s="200">
        <v>2017</v>
      </c>
      <c r="H66" s="185" t="s">
        <v>419</v>
      </c>
      <c r="I66" s="185" t="str">
        <f t="shared" si="0"/>
        <v>TX</v>
      </c>
      <c r="J66" s="185" t="str">
        <f t="shared" si="3"/>
        <v>MX</v>
      </c>
      <c r="K66" s="190" t="str">
        <f t="shared" si="2"/>
        <v>South Central, Mexico</v>
      </c>
      <c r="L66" s="185" t="str">
        <f>INDEX('State '!$A$1:$C$62,MATCH($I66,'State '!$B:$B,0),3)</f>
        <v>South Central</v>
      </c>
      <c r="M66" s="185" t="str">
        <f>INDEX('State '!$A$1:$C$62,MATCH($J66,'State '!$B:$B,0),3)</f>
        <v>Mexico</v>
      </c>
      <c r="N66" s="185"/>
      <c r="O66" s="192">
        <v>2.5</v>
      </c>
      <c r="P66" s="192">
        <v>195</v>
      </c>
      <c r="Q66" s="192">
        <v>1100</v>
      </c>
      <c r="R66" s="191">
        <v>42</v>
      </c>
      <c r="S66" s="185" t="s">
        <v>135</v>
      </c>
      <c r="T66" s="185" t="s">
        <v>390</v>
      </c>
      <c r="U66" s="185" t="s">
        <v>2091</v>
      </c>
      <c r="V66" s="185" t="s">
        <v>2250</v>
      </c>
      <c r="W66" s="184"/>
      <c r="X66" s="184"/>
      <c r="Y66" s="184"/>
      <c r="Z66" s="96"/>
      <c r="AA66" s="96"/>
      <c r="AB66" s="96"/>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row>
    <row r="67" spans="1:262" x14ac:dyDescent="0.2">
      <c r="A67" s="185">
        <v>43068</v>
      </c>
      <c r="B67" s="198" t="s">
        <v>1886</v>
      </c>
      <c r="C67" s="186" t="s">
        <v>207</v>
      </c>
      <c r="D67" s="198" t="s">
        <v>141</v>
      </c>
      <c r="E67" s="198" t="s">
        <v>144</v>
      </c>
      <c r="F67" s="199">
        <v>43040</v>
      </c>
      <c r="G67" s="200">
        <v>2017</v>
      </c>
      <c r="H67" s="185" t="s">
        <v>792</v>
      </c>
      <c r="I67" s="185" t="str">
        <f t="shared" ref="I67:I130" si="4">LEFT($H67,2)</f>
        <v>NY</v>
      </c>
      <c r="J67" s="185" t="str">
        <f t="shared" ref="J67:J98" si="5">RIGHT($H67,2)</f>
        <v>CT</v>
      </c>
      <c r="K67" s="190" t="str">
        <f t="shared" ref="K67:K130" si="6">IF($L67=$M67,L67,CONCATENATE($L67,", ",IF(ISBLANK(N67),"",CONCATENATE(N67,", ")),$M67))</f>
        <v>Northeast</v>
      </c>
      <c r="L67" s="185" t="str">
        <f>INDEX('State '!$A$1:$C$62,MATCH($I67,'State '!$B:$B,0),3)</f>
        <v>Northeast</v>
      </c>
      <c r="M67" s="185" t="str">
        <f>INDEX('State '!$A$1:$C$62,MATCH($J67,'State '!$B:$B,0),3)</f>
        <v>Northeast</v>
      </c>
      <c r="N67" s="185"/>
      <c r="O67" s="192">
        <v>85.6</v>
      </c>
      <c r="P67" s="192">
        <v>13.3</v>
      </c>
      <c r="Q67" s="192">
        <v>72.099999999999994</v>
      </c>
      <c r="R67" s="191" t="s">
        <v>393</v>
      </c>
      <c r="S67" s="185" t="s">
        <v>135</v>
      </c>
      <c r="T67" s="185" t="s">
        <v>390</v>
      </c>
      <c r="U67" s="185" t="s">
        <v>2185</v>
      </c>
      <c r="V67" s="185" t="s">
        <v>2250</v>
      </c>
      <c r="W67" s="184"/>
      <c r="X67" s="184"/>
      <c r="Y67" s="184"/>
      <c r="Z67" s="96"/>
      <c r="AA67" s="96"/>
      <c r="AB67" s="96"/>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row>
    <row r="68" spans="1:262" x14ac:dyDescent="0.2">
      <c r="A68" s="185">
        <v>42921</v>
      </c>
      <c r="B68" s="198" t="s">
        <v>2378</v>
      </c>
      <c r="C68" s="198" t="s">
        <v>286</v>
      </c>
      <c r="D68" s="198" t="s">
        <v>141</v>
      </c>
      <c r="E68" s="198" t="s">
        <v>144</v>
      </c>
      <c r="F68" s="199">
        <v>42795</v>
      </c>
      <c r="G68" s="191">
        <v>2017</v>
      </c>
      <c r="H68" s="185" t="s">
        <v>993</v>
      </c>
      <c r="I68" s="185" t="str">
        <f t="shared" si="4"/>
        <v>VA</v>
      </c>
      <c r="J68" s="185" t="str">
        <f t="shared" si="5"/>
        <v>MD</v>
      </c>
      <c r="K68" s="190" t="str">
        <f t="shared" si="6"/>
        <v>Northeast</v>
      </c>
      <c r="L68" s="185" t="str">
        <f>INDEX('State '!$A$1:$C$62,MATCH($I68,'State '!$B:$B,0),3)</f>
        <v>Northeast</v>
      </c>
      <c r="M68" s="185" t="str">
        <f>INDEX('State '!$A$1:$C$62,MATCH($J68,'State '!$B:$B,0),3)</f>
        <v>Northeast</v>
      </c>
      <c r="N68" s="185"/>
      <c r="O68" s="192">
        <v>36.6</v>
      </c>
      <c r="P68" s="192"/>
      <c r="Q68" s="192">
        <v>107</v>
      </c>
      <c r="R68" s="191"/>
      <c r="S68" s="185" t="s">
        <v>135</v>
      </c>
      <c r="T68" s="185" t="s">
        <v>390</v>
      </c>
      <c r="U68" s="185" t="s">
        <v>2154</v>
      </c>
      <c r="V68" s="185" t="s">
        <v>2250</v>
      </c>
      <c r="W68" s="184" t="s">
        <v>2287</v>
      </c>
      <c r="X68" s="184"/>
      <c r="Y68" s="184"/>
      <c r="Z68" s="96"/>
      <c r="AA68" s="96"/>
      <c r="AB68" s="96"/>
    </row>
    <row r="69" spans="1:262" x14ac:dyDescent="0.2">
      <c r="A69" s="185">
        <v>42900</v>
      </c>
      <c r="B69" s="198" t="s">
        <v>2048</v>
      </c>
      <c r="C69" s="198" t="s">
        <v>2049</v>
      </c>
      <c r="D69" s="198" t="s">
        <v>137</v>
      </c>
      <c r="E69" s="198" t="s">
        <v>144</v>
      </c>
      <c r="F69" s="199">
        <v>42898</v>
      </c>
      <c r="G69" s="200">
        <v>2017</v>
      </c>
      <c r="H69" s="185" t="s">
        <v>18</v>
      </c>
      <c r="I69" s="185" t="str">
        <f t="shared" si="4"/>
        <v>FL</v>
      </c>
      <c r="J69" s="185" t="str">
        <f t="shared" si="5"/>
        <v>FL</v>
      </c>
      <c r="K69" s="190" t="str">
        <f t="shared" si="6"/>
        <v>Southeast</v>
      </c>
      <c r="L69" s="185" t="str">
        <f>INDEX('State '!$A$1:$C$62,MATCH($I69,'State '!$B:$B,0),3)</f>
        <v>Southeast</v>
      </c>
      <c r="M69" s="185" t="str">
        <f>INDEX('State '!$A$1:$C$62,MATCH($J69,'State '!$B:$B,0),3)</f>
        <v>Southeast</v>
      </c>
      <c r="N69" s="185"/>
      <c r="O69" s="192">
        <v>537.29999999999995</v>
      </c>
      <c r="P69" s="192">
        <v>126</v>
      </c>
      <c r="Q69" s="192">
        <v>640</v>
      </c>
      <c r="R69" s="191">
        <v>36</v>
      </c>
      <c r="S69" s="185" t="s">
        <v>1879</v>
      </c>
      <c r="T69" s="185" t="s">
        <v>390</v>
      </c>
      <c r="U69" s="185" t="s">
        <v>2181</v>
      </c>
      <c r="V69" s="185" t="s">
        <v>2247</v>
      </c>
      <c r="W69" s="184"/>
      <c r="X69" s="184"/>
      <c r="Y69" s="184"/>
      <c r="Z69" s="96"/>
      <c r="AA69" s="96"/>
      <c r="AB69" s="96"/>
    </row>
    <row r="70" spans="1:262" ht="25.5" x14ac:dyDescent="0.2">
      <c r="A70" s="185">
        <v>43124</v>
      </c>
      <c r="B70" s="198" t="s">
        <v>2453</v>
      </c>
      <c r="C70" s="198" t="s">
        <v>1969</v>
      </c>
      <c r="D70" s="198" t="s">
        <v>141</v>
      </c>
      <c r="E70" s="198" t="s">
        <v>144</v>
      </c>
      <c r="F70" s="199">
        <v>42887</v>
      </c>
      <c r="G70" s="200">
        <v>2017</v>
      </c>
      <c r="H70" s="185" t="s">
        <v>6</v>
      </c>
      <c r="I70" s="185" t="str">
        <f t="shared" si="4"/>
        <v>TX</v>
      </c>
      <c r="J70" s="185" t="str">
        <f t="shared" si="5"/>
        <v>TX</v>
      </c>
      <c r="K70" s="190" t="str">
        <f t="shared" si="6"/>
        <v>South Central</v>
      </c>
      <c r="L70" s="185" t="str">
        <f>INDEX('State '!$A$1:$C$62,MATCH($I70,'State '!$B:$B,0),3)</f>
        <v>South Central</v>
      </c>
      <c r="M70" s="185" t="str">
        <f>INDEX('State '!$A$1:$C$62,MATCH($J70,'State '!$B:$B,0),3)</f>
        <v>South Central</v>
      </c>
      <c r="N70" s="185"/>
      <c r="O70" s="192">
        <v>41</v>
      </c>
      <c r="P70" s="192"/>
      <c r="Q70" s="192">
        <v>210</v>
      </c>
      <c r="R70" s="191"/>
      <c r="S70" s="185" t="s">
        <v>135</v>
      </c>
      <c r="T70" s="185" t="s">
        <v>390</v>
      </c>
      <c r="U70" s="185" t="s">
        <v>2112</v>
      </c>
      <c r="V70" s="185" t="s">
        <v>2247</v>
      </c>
      <c r="W70" s="184"/>
      <c r="X70" s="184"/>
      <c r="Y70" s="184"/>
      <c r="Z70" s="96"/>
      <c r="AA70" s="96"/>
      <c r="AB70" s="96"/>
    </row>
    <row r="71" spans="1:262" x14ac:dyDescent="0.2">
      <c r="A71" s="185">
        <v>43068</v>
      </c>
      <c r="B71" s="186" t="s">
        <v>2436</v>
      </c>
      <c r="C71" s="186" t="s">
        <v>2103</v>
      </c>
      <c r="D71" s="186" t="s">
        <v>141</v>
      </c>
      <c r="E71" s="187" t="s">
        <v>144</v>
      </c>
      <c r="F71" s="188">
        <v>42987</v>
      </c>
      <c r="G71" s="189">
        <v>2017</v>
      </c>
      <c r="H71" s="185" t="s">
        <v>20</v>
      </c>
      <c r="I71" s="185" t="str">
        <f t="shared" si="4"/>
        <v>NJ</v>
      </c>
      <c r="J71" s="185" t="str">
        <f t="shared" si="5"/>
        <v>NJ</v>
      </c>
      <c r="K71" s="190" t="str">
        <f t="shared" si="6"/>
        <v>Northeast</v>
      </c>
      <c r="L71" s="185" t="str">
        <f>INDEX('State '!$A$1:$C$62,MATCH($I71,'State '!$B:$B,0),3)</f>
        <v>Northeast</v>
      </c>
      <c r="M71" s="185" t="str">
        <f>INDEX('State '!$A$1:$C$62,MATCH($J71,'State '!$B:$B,0),3)</f>
        <v>Northeast</v>
      </c>
      <c r="N71" s="185"/>
      <c r="O71" s="191">
        <v>26.7</v>
      </c>
      <c r="P71" s="191"/>
      <c r="Q71" s="191">
        <v>20</v>
      </c>
      <c r="R71" s="192"/>
      <c r="S71" s="193" t="s">
        <v>135</v>
      </c>
      <c r="T71" s="190" t="s">
        <v>390</v>
      </c>
      <c r="U71" s="194" t="s">
        <v>2104</v>
      </c>
      <c r="V71" s="185" t="s">
        <v>2247</v>
      </c>
      <c r="W71" s="184"/>
      <c r="X71" s="184"/>
      <c r="Y71" s="184"/>
      <c r="Z71" s="96"/>
      <c r="AA71" s="96"/>
      <c r="AB71" s="96"/>
    </row>
    <row r="72" spans="1:262" ht="25.5" x14ac:dyDescent="0.2">
      <c r="A72" s="185">
        <v>43068</v>
      </c>
      <c r="B72" s="198" t="s">
        <v>2230</v>
      </c>
      <c r="C72" s="198" t="s">
        <v>200</v>
      </c>
      <c r="D72" s="198" t="s">
        <v>1944</v>
      </c>
      <c r="E72" s="198" t="s">
        <v>144</v>
      </c>
      <c r="F72" s="199">
        <v>42948</v>
      </c>
      <c r="G72" s="200">
        <v>2017</v>
      </c>
      <c r="H72" s="185" t="s">
        <v>2231</v>
      </c>
      <c r="I72" s="185" t="str">
        <f t="shared" si="4"/>
        <v>PA</v>
      </c>
      <c r="J72" s="185" t="str">
        <f t="shared" si="5"/>
        <v>LA</v>
      </c>
      <c r="K72" s="190" t="str">
        <f t="shared" si="6"/>
        <v>Northeast, Midwest, South Central</v>
      </c>
      <c r="L72" s="185" t="str">
        <f>INDEX('State '!$A$1:$C$62,MATCH($I72,'State '!$B:$B,0),3)</f>
        <v>Northeast</v>
      </c>
      <c r="M72" s="185" t="str">
        <f>INDEX('State '!$A$1:$C$62,MATCH($J72,'State '!$B:$B,0),3)</f>
        <v>South Central</v>
      </c>
      <c r="N72" s="185" t="s">
        <v>9</v>
      </c>
      <c r="O72" s="192">
        <v>26.5</v>
      </c>
      <c r="P72" s="192"/>
      <c r="Q72" s="192">
        <v>400</v>
      </c>
      <c r="R72" s="191"/>
      <c r="S72" s="185" t="s">
        <v>135</v>
      </c>
      <c r="T72" s="185" t="s">
        <v>390</v>
      </c>
      <c r="U72" s="185" t="s">
        <v>2074</v>
      </c>
      <c r="V72" s="185" t="s">
        <v>2250</v>
      </c>
      <c r="W72" s="184"/>
      <c r="X72" s="184"/>
      <c r="Y72" s="184"/>
      <c r="Z72" s="96"/>
      <c r="AA72" s="96"/>
      <c r="AB72" s="96"/>
    </row>
    <row r="73" spans="1:262" x14ac:dyDescent="0.2">
      <c r="A73" s="185">
        <v>42619</v>
      </c>
      <c r="B73" s="198" t="s">
        <v>1999</v>
      </c>
      <c r="C73" s="198" t="s">
        <v>1941</v>
      </c>
      <c r="D73" s="198" t="s">
        <v>134</v>
      </c>
      <c r="E73" s="198" t="s">
        <v>144</v>
      </c>
      <c r="F73" s="199">
        <v>42736</v>
      </c>
      <c r="G73" s="200">
        <v>2017</v>
      </c>
      <c r="H73" s="185" t="s">
        <v>2419</v>
      </c>
      <c r="I73" s="185" t="str">
        <f t="shared" si="4"/>
        <v>MS</v>
      </c>
      <c r="J73" s="185" t="str">
        <f t="shared" si="5"/>
        <v>LA</v>
      </c>
      <c r="K73" s="190" t="str">
        <f t="shared" si="6"/>
        <v>South Central</v>
      </c>
      <c r="L73" s="185" t="str">
        <f>INDEX('State '!$A$1:$C$62,MATCH($I73,'State '!$B:$B,0),3)</f>
        <v>South Central</v>
      </c>
      <c r="M73" s="185" t="str">
        <f>INDEX('State '!$A$1:$C$62,MATCH($J73,'State '!$B:$B,0),3)</f>
        <v>South Central</v>
      </c>
      <c r="N73" s="185"/>
      <c r="O73" s="192">
        <v>278</v>
      </c>
      <c r="P73" s="192">
        <v>7</v>
      </c>
      <c r="Q73" s="192">
        <v>1200</v>
      </c>
      <c r="R73" s="191">
        <v>36</v>
      </c>
      <c r="S73" s="185" t="s">
        <v>135</v>
      </c>
      <c r="T73" s="185" t="s">
        <v>390</v>
      </c>
      <c r="U73" s="185" t="s">
        <v>2171</v>
      </c>
      <c r="V73" s="185" t="s">
        <v>2250</v>
      </c>
      <c r="W73" s="184" t="s">
        <v>2690</v>
      </c>
      <c r="X73" s="184"/>
      <c r="Y73" s="184"/>
      <c r="Z73" s="96"/>
      <c r="AA73" s="96"/>
      <c r="AB73" s="96"/>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c r="JA73" s="20"/>
      <c r="JB73" s="20"/>
    </row>
    <row r="74" spans="1:262" x14ac:dyDescent="0.2">
      <c r="A74" s="185">
        <v>42900</v>
      </c>
      <c r="B74" s="198" t="s">
        <v>1991</v>
      </c>
      <c r="C74" s="198" t="s">
        <v>1941</v>
      </c>
      <c r="D74" s="198" t="s">
        <v>141</v>
      </c>
      <c r="E74" s="198" t="s">
        <v>144</v>
      </c>
      <c r="F74" s="199">
        <v>42893</v>
      </c>
      <c r="G74" s="200">
        <v>2017</v>
      </c>
      <c r="H74" s="185" t="s">
        <v>17</v>
      </c>
      <c r="I74" s="185" t="str">
        <f t="shared" si="4"/>
        <v>AL</v>
      </c>
      <c r="J74" s="185" t="str">
        <f t="shared" si="5"/>
        <v>AL</v>
      </c>
      <c r="K74" s="190" t="str">
        <f t="shared" si="6"/>
        <v>South Central</v>
      </c>
      <c r="L74" s="185" t="str">
        <f>INDEX('State '!$A$1:$C$62,MATCH($I74,'State '!$B:$B,0),3)</f>
        <v>South Central</v>
      </c>
      <c r="M74" s="185" t="str">
        <f>INDEX('State '!$A$1:$C$62,MATCH($J74,'State '!$B:$B,0),3)</f>
        <v>South Central</v>
      </c>
      <c r="N74" s="185"/>
      <c r="O74" s="192">
        <v>300</v>
      </c>
      <c r="P74" s="192">
        <v>20</v>
      </c>
      <c r="Q74" s="192">
        <v>818</v>
      </c>
      <c r="R74" s="191" t="s">
        <v>1274</v>
      </c>
      <c r="S74" s="185" t="s">
        <v>135</v>
      </c>
      <c r="T74" s="185" t="s">
        <v>390</v>
      </c>
      <c r="U74" s="185" t="s">
        <v>1988</v>
      </c>
      <c r="V74" s="185" t="s">
        <v>2247</v>
      </c>
      <c r="W74" s="184"/>
      <c r="X74" s="184"/>
      <c r="Y74" s="184"/>
      <c r="Z74" s="96"/>
      <c r="AA74" s="96"/>
      <c r="AB74" s="96"/>
    </row>
    <row r="75" spans="1:262" ht="25.5" x14ac:dyDescent="0.2">
      <c r="A75" s="185">
        <v>43123</v>
      </c>
      <c r="B75" s="198" t="s">
        <v>2395</v>
      </c>
      <c r="C75" s="198" t="s">
        <v>2174</v>
      </c>
      <c r="D75" s="198" t="s">
        <v>137</v>
      </c>
      <c r="E75" s="187" t="s">
        <v>144</v>
      </c>
      <c r="F75" s="199">
        <v>43070</v>
      </c>
      <c r="G75" s="191">
        <v>2017</v>
      </c>
      <c r="H75" s="185" t="s">
        <v>6</v>
      </c>
      <c r="I75" s="185" t="str">
        <f t="shared" si="4"/>
        <v>TX</v>
      </c>
      <c r="J75" s="185" t="str">
        <f t="shared" si="5"/>
        <v>TX</v>
      </c>
      <c r="K75" s="190" t="str">
        <f t="shared" si="6"/>
        <v>South Central</v>
      </c>
      <c r="L75" s="185" t="str">
        <f>INDEX('State '!$A$1:$C$62,MATCH($I75,'State '!$B:$B,0),3)</f>
        <v>South Central</v>
      </c>
      <c r="M75" s="185" t="str">
        <f>INDEX('State '!$A$1:$C$62,MATCH($J75,'State '!$B:$B,0),3)</f>
        <v>South Central</v>
      </c>
      <c r="N75" s="185"/>
      <c r="O75" s="192"/>
      <c r="P75" s="192">
        <v>200</v>
      </c>
      <c r="Q75" s="192">
        <v>600</v>
      </c>
      <c r="R75" s="191">
        <v>30</v>
      </c>
      <c r="S75" s="185" t="s">
        <v>139</v>
      </c>
      <c r="T75" s="185" t="s">
        <v>390</v>
      </c>
      <c r="U75" s="185" t="s">
        <v>2146</v>
      </c>
      <c r="V75" s="185" t="s">
        <v>2247</v>
      </c>
      <c r="W75" s="184" t="s">
        <v>2816</v>
      </c>
      <c r="X75" s="184"/>
      <c r="Y75" s="184"/>
      <c r="Z75" s="96"/>
      <c r="AA75" s="96"/>
      <c r="AB75" s="96"/>
    </row>
    <row r="76" spans="1:262" x14ac:dyDescent="0.2">
      <c r="A76" s="185">
        <v>42921</v>
      </c>
      <c r="B76" s="198" t="s">
        <v>2100</v>
      </c>
      <c r="C76" s="186" t="s">
        <v>237</v>
      </c>
      <c r="D76" s="198" t="s">
        <v>141</v>
      </c>
      <c r="E76" s="198" t="s">
        <v>144</v>
      </c>
      <c r="F76" s="199">
        <v>42887</v>
      </c>
      <c r="G76" s="200">
        <v>2017</v>
      </c>
      <c r="H76" s="185" t="s">
        <v>18</v>
      </c>
      <c r="I76" s="185" t="str">
        <f t="shared" si="4"/>
        <v>FL</v>
      </c>
      <c r="J76" s="185" t="str">
        <f t="shared" si="5"/>
        <v>FL</v>
      </c>
      <c r="K76" s="190" t="str">
        <f t="shared" si="6"/>
        <v>Southeast</v>
      </c>
      <c r="L76" s="185" t="str">
        <f>INDEX('State '!$A$1:$C$62,MATCH($I76,'State '!$B:$B,0),3)</f>
        <v>Southeast</v>
      </c>
      <c r="M76" s="185" t="str">
        <f>INDEX('State '!$A$1:$C$62,MATCH($J76,'State '!$B:$B,0),3)</f>
        <v>Southeast</v>
      </c>
      <c r="N76" s="185"/>
      <c r="O76" s="192">
        <v>46.5</v>
      </c>
      <c r="P76" s="192">
        <v>9</v>
      </c>
      <c r="Q76" s="192">
        <v>15</v>
      </c>
      <c r="R76" s="191" t="s">
        <v>1828</v>
      </c>
      <c r="S76" s="185" t="s">
        <v>135</v>
      </c>
      <c r="T76" s="185" t="s">
        <v>390</v>
      </c>
      <c r="U76" s="185" t="s">
        <v>2101</v>
      </c>
      <c r="V76" s="185" t="s">
        <v>2247</v>
      </c>
      <c r="W76" s="184"/>
      <c r="X76" s="184"/>
      <c r="Y76" s="184"/>
      <c r="Z76" s="96"/>
      <c r="AA76" s="96"/>
      <c r="AB76" s="96"/>
    </row>
    <row r="77" spans="1:262" x14ac:dyDescent="0.2">
      <c r="A77" s="185">
        <v>43199</v>
      </c>
      <c r="B77" s="186" t="s">
        <v>2153</v>
      </c>
      <c r="C77" s="186" t="s">
        <v>286</v>
      </c>
      <c r="D77" s="186" t="s">
        <v>141</v>
      </c>
      <c r="E77" s="187" t="s">
        <v>144</v>
      </c>
      <c r="F77" s="188">
        <v>42815</v>
      </c>
      <c r="G77" s="200">
        <v>2017</v>
      </c>
      <c r="H77" s="185" t="s">
        <v>993</v>
      </c>
      <c r="I77" s="185" t="str">
        <f t="shared" si="4"/>
        <v>VA</v>
      </c>
      <c r="J77" s="185" t="str">
        <f t="shared" si="5"/>
        <v>MD</v>
      </c>
      <c r="K77" s="190" t="str">
        <f t="shared" si="6"/>
        <v>Northeast</v>
      </c>
      <c r="L77" s="185" t="str">
        <f>INDEX('State '!$A$1:$C$62,MATCH($I77,'State '!$B:$B,0),3)</f>
        <v>Northeast</v>
      </c>
      <c r="M77" s="185" t="str">
        <f>INDEX('State '!$A$1:$C$62,MATCH($J77,'State '!$B:$B,0),3)</f>
        <v>Northeast</v>
      </c>
      <c r="N77" s="185"/>
      <c r="O77" s="191">
        <v>37</v>
      </c>
      <c r="P77" s="191"/>
      <c r="Q77" s="191">
        <v>107</v>
      </c>
      <c r="R77" s="192"/>
      <c r="S77" s="193" t="s">
        <v>135</v>
      </c>
      <c r="T77" s="190" t="s">
        <v>390</v>
      </c>
      <c r="U77" s="194" t="s">
        <v>2154</v>
      </c>
      <c r="V77" s="185" t="s">
        <v>2250</v>
      </c>
      <c r="W77" s="184"/>
      <c r="X77" s="184"/>
      <c r="Y77" s="184"/>
      <c r="Z77" s="96"/>
      <c r="AA77" s="96"/>
      <c r="AB77" s="96"/>
    </row>
    <row r="78" spans="1:262" x14ac:dyDescent="0.2">
      <c r="A78" s="185">
        <v>42943</v>
      </c>
      <c r="B78" s="186" t="s">
        <v>2167</v>
      </c>
      <c r="C78" s="198" t="s">
        <v>200</v>
      </c>
      <c r="D78" s="186" t="s">
        <v>1944</v>
      </c>
      <c r="E78" s="187" t="s">
        <v>144</v>
      </c>
      <c r="F78" s="188">
        <v>42942</v>
      </c>
      <c r="G78" s="189">
        <v>2017</v>
      </c>
      <c r="H78" s="185" t="s">
        <v>1997</v>
      </c>
      <c r="I78" s="185" t="str">
        <f t="shared" si="4"/>
        <v>PA</v>
      </c>
      <c r="J78" s="185" t="str">
        <f t="shared" si="5"/>
        <v>OH</v>
      </c>
      <c r="K78" s="190" t="str">
        <f t="shared" si="6"/>
        <v>Northeast</v>
      </c>
      <c r="L78" s="185" t="str">
        <f>INDEX('State '!$A$1:$C$62,MATCH($I78,'State '!$B:$B,0),3)</f>
        <v>Northeast</v>
      </c>
      <c r="M78" s="185" t="str">
        <f>INDEX('State '!$A$1:$C$62,MATCH($J78,'State '!$B:$B,0),3)</f>
        <v>Northeast</v>
      </c>
      <c r="N78" s="185"/>
      <c r="O78" s="191"/>
      <c r="P78" s="191"/>
      <c r="Q78" s="191">
        <v>180</v>
      </c>
      <c r="R78" s="192"/>
      <c r="S78" s="193" t="s">
        <v>135</v>
      </c>
      <c r="T78" s="190" t="s">
        <v>390</v>
      </c>
      <c r="U78" s="194" t="s">
        <v>2168</v>
      </c>
      <c r="V78" s="185" t="s">
        <v>2250</v>
      </c>
      <c r="W78" s="184"/>
      <c r="X78" s="184"/>
      <c r="Y78" s="184"/>
      <c r="Z78" s="96"/>
      <c r="AA78" s="96"/>
      <c r="AB78" s="96"/>
    </row>
    <row r="79" spans="1:262" s="20" customFormat="1" x14ac:dyDescent="0.2">
      <c r="A79" s="185">
        <v>43068</v>
      </c>
      <c r="B79" s="198" t="s">
        <v>2169</v>
      </c>
      <c r="C79" s="198" t="s">
        <v>225</v>
      </c>
      <c r="D79" s="198" t="s">
        <v>141</v>
      </c>
      <c r="E79" s="187" t="s">
        <v>144</v>
      </c>
      <c r="F79" s="199">
        <v>43005</v>
      </c>
      <c r="G79" s="200">
        <v>2017</v>
      </c>
      <c r="H79" s="185" t="s">
        <v>1767</v>
      </c>
      <c r="I79" s="185" t="str">
        <f t="shared" si="4"/>
        <v>PA</v>
      </c>
      <c r="J79" s="185" t="str">
        <f t="shared" si="5"/>
        <v>VA</v>
      </c>
      <c r="K79" s="190" t="str">
        <f t="shared" si="6"/>
        <v>Northeast</v>
      </c>
      <c r="L79" s="185" t="str">
        <f>INDEX('State '!$A$1:$C$62,MATCH($I79,'State '!$B:$B,0),3)</f>
        <v>Northeast</v>
      </c>
      <c r="M79" s="185" t="str">
        <f>INDEX('State '!$A$1:$C$62,MATCH($J79,'State '!$B:$B,0),3)</f>
        <v>Northeast</v>
      </c>
      <c r="N79" s="185"/>
      <c r="O79" s="192">
        <v>210</v>
      </c>
      <c r="P79" s="192"/>
      <c r="Q79" s="192">
        <v>155</v>
      </c>
      <c r="R79" s="191"/>
      <c r="S79" s="185" t="s">
        <v>135</v>
      </c>
      <c r="T79" s="185" t="s">
        <v>390</v>
      </c>
      <c r="U79" s="185" t="s">
        <v>2170</v>
      </c>
      <c r="V79" s="185" t="s">
        <v>2250</v>
      </c>
      <c r="W79" s="184"/>
      <c r="X79" s="184"/>
      <c r="Y79" s="184"/>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c r="DS79" s="96"/>
      <c r="DT79" s="96"/>
      <c r="DU79" s="96"/>
      <c r="DV79" s="96"/>
      <c r="DW79" s="96"/>
      <c r="DX79" s="96"/>
      <c r="DY79" s="96"/>
      <c r="DZ79" s="96"/>
      <c r="EA79" s="96"/>
      <c r="EB79" s="96"/>
      <c r="EC79" s="96"/>
      <c r="ED79" s="96"/>
      <c r="EE79" s="96"/>
      <c r="EF79" s="96"/>
      <c r="EG79" s="96"/>
      <c r="EH79" s="96"/>
      <c r="EI79" s="96"/>
      <c r="EJ79" s="96"/>
      <c r="EK79" s="96"/>
      <c r="EL79" s="96"/>
      <c r="EM79" s="96"/>
      <c r="EN79" s="96"/>
      <c r="EO79" s="96"/>
      <c r="EP79" s="96"/>
      <c r="EQ79" s="96"/>
      <c r="ER79" s="96"/>
      <c r="ES79" s="96"/>
      <c r="ET79" s="96"/>
      <c r="EU79" s="96"/>
      <c r="EV79" s="96"/>
      <c r="EW79" s="96"/>
      <c r="EX79" s="96"/>
      <c r="EY79" s="96"/>
      <c r="EZ79" s="96"/>
      <c r="FA79" s="96"/>
      <c r="FB79" s="96"/>
      <c r="FC79" s="96"/>
      <c r="FD79" s="96"/>
      <c r="FE79" s="96"/>
      <c r="FF79" s="96"/>
      <c r="FG79" s="96"/>
      <c r="FH79" s="96"/>
      <c r="FI79" s="96"/>
      <c r="FJ79" s="96"/>
      <c r="FK79" s="96"/>
      <c r="FL79" s="96"/>
      <c r="FM79" s="96"/>
      <c r="FN79" s="96"/>
      <c r="FO79" s="96"/>
      <c r="FP79" s="96"/>
      <c r="FQ79" s="96"/>
      <c r="FR79" s="96"/>
      <c r="FS79" s="96"/>
      <c r="FT79" s="96"/>
      <c r="FU79" s="96"/>
      <c r="FV79" s="96"/>
      <c r="FW79" s="96"/>
      <c r="FX79" s="96"/>
      <c r="FY79" s="96"/>
      <c r="FZ79" s="96"/>
      <c r="GA79" s="96"/>
      <c r="GB79" s="96"/>
      <c r="GC79" s="96"/>
      <c r="GD79" s="96"/>
      <c r="GE79" s="96"/>
      <c r="GF79" s="96"/>
      <c r="GG79" s="96"/>
      <c r="GH79" s="96"/>
      <c r="GI79" s="96"/>
      <c r="GJ79" s="96"/>
      <c r="GK79" s="96"/>
      <c r="GL79" s="96"/>
      <c r="GM79" s="96"/>
      <c r="GN79" s="96"/>
      <c r="GO79" s="96"/>
      <c r="GP79" s="96"/>
      <c r="GQ79" s="96"/>
      <c r="GR79" s="96"/>
      <c r="GS79" s="96"/>
      <c r="GT79" s="96"/>
      <c r="GU79" s="96"/>
      <c r="GV79" s="96"/>
      <c r="GW79" s="96"/>
      <c r="GX79" s="96"/>
      <c r="GY79" s="96"/>
      <c r="GZ79" s="96"/>
      <c r="HA79" s="96"/>
      <c r="HB79" s="96"/>
      <c r="HC79" s="96"/>
      <c r="HD79" s="96"/>
      <c r="HE79" s="96"/>
      <c r="HF79" s="96"/>
      <c r="HG79" s="96"/>
      <c r="HH79" s="96"/>
      <c r="HI79" s="96"/>
      <c r="HJ79" s="96"/>
      <c r="HK79" s="96"/>
      <c r="HL79" s="96"/>
      <c r="HM79" s="96"/>
      <c r="HN79" s="96"/>
      <c r="HO79" s="96"/>
      <c r="HP79" s="96"/>
      <c r="HQ79" s="96"/>
      <c r="HR79" s="96"/>
      <c r="HS79" s="96"/>
      <c r="HT79" s="96"/>
      <c r="HU79" s="96"/>
      <c r="HV79" s="96"/>
      <c r="HW79" s="96"/>
      <c r="HX79" s="96"/>
      <c r="HY79" s="96"/>
      <c r="HZ79" s="96"/>
      <c r="IA79" s="96"/>
      <c r="IB79" s="96"/>
      <c r="IC79" s="96"/>
      <c r="ID79" s="96"/>
      <c r="IE79" s="96"/>
      <c r="IF79" s="96"/>
      <c r="IG79" s="96"/>
      <c r="IH79" s="96"/>
      <c r="II79" s="96"/>
      <c r="IJ79" s="96"/>
      <c r="IK79" s="96"/>
      <c r="IL79" s="96"/>
      <c r="IM79" s="96"/>
      <c r="IN79" s="96"/>
      <c r="IO79" s="96"/>
      <c r="IP79" s="96"/>
      <c r="IQ79" s="96"/>
      <c r="IR79" s="96"/>
      <c r="IS79" s="96"/>
      <c r="IT79" s="96"/>
      <c r="IU79" s="96"/>
      <c r="IV79" s="96"/>
      <c r="IW79" s="96"/>
      <c r="IX79" s="96"/>
      <c r="IY79" s="96"/>
      <c r="IZ79" s="96"/>
      <c r="JA79" s="96"/>
      <c r="JB79" s="96"/>
    </row>
    <row r="80" spans="1:262" s="20" customFormat="1" x14ac:dyDescent="0.2">
      <c r="A80" s="185">
        <v>42600</v>
      </c>
      <c r="B80" s="186" t="s">
        <v>2224</v>
      </c>
      <c r="C80" s="186" t="s">
        <v>2226</v>
      </c>
      <c r="D80" s="186" t="s">
        <v>137</v>
      </c>
      <c r="E80" s="187" t="s">
        <v>144</v>
      </c>
      <c r="F80" s="188">
        <v>42823</v>
      </c>
      <c r="G80" s="189">
        <v>2017</v>
      </c>
      <c r="H80" s="185" t="s">
        <v>0</v>
      </c>
      <c r="I80" s="185" t="str">
        <f t="shared" si="4"/>
        <v>LA</v>
      </c>
      <c r="J80" s="185" t="str">
        <f t="shared" si="5"/>
        <v>LA</v>
      </c>
      <c r="K80" s="190" t="str">
        <f t="shared" si="6"/>
        <v>South Central</v>
      </c>
      <c r="L80" s="185" t="str">
        <f>INDEX('State '!$A$1:$C$62,MATCH($I80,'State '!$B:$B,0),3)</f>
        <v>South Central</v>
      </c>
      <c r="M80" s="185" t="str">
        <f>INDEX('State '!$A$1:$C$62,MATCH($J80,'State '!$B:$B,0),3)</f>
        <v>South Central</v>
      </c>
      <c r="N80" s="185"/>
      <c r="O80" s="203">
        <v>66.2</v>
      </c>
      <c r="P80" s="191">
        <v>52</v>
      </c>
      <c r="Q80" s="191">
        <v>48</v>
      </c>
      <c r="R80" s="192">
        <v>12</v>
      </c>
      <c r="S80" s="193" t="s">
        <v>135</v>
      </c>
      <c r="T80" s="190" t="s">
        <v>390</v>
      </c>
      <c r="U80" s="194" t="s">
        <v>2225</v>
      </c>
      <c r="V80" s="185" t="s">
        <v>2247</v>
      </c>
      <c r="W80" s="184"/>
      <c r="X80" s="184"/>
      <c r="Y80" s="184"/>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c r="DS80" s="96"/>
      <c r="DT80" s="96"/>
      <c r="DU80" s="96"/>
      <c r="DV80" s="96"/>
      <c r="DW80" s="96"/>
      <c r="DX80" s="96"/>
      <c r="DY80" s="96"/>
      <c r="DZ80" s="96"/>
      <c r="EA80" s="96"/>
      <c r="EB80" s="96"/>
      <c r="EC80" s="96"/>
      <c r="ED80" s="96"/>
      <c r="EE80" s="96"/>
      <c r="EF80" s="96"/>
      <c r="EG80" s="96"/>
      <c r="EH80" s="96"/>
      <c r="EI80" s="96"/>
      <c r="EJ80" s="96"/>
      <c r="EK80" s="96"/>
      <c r="EL80" s="96"/>
      <c r="EM80" s="96"/>
      <c r="EN80" s="96"/>
      <c r="EO80" s="96"/>
      <c r="EP80" s="96"/>
      <c r="EQ80" s="96"/>
      <c r="ER80" s="96"/>
      <c r="ES80" s="96"/>
      <c r="ET80" s="96"/>
      <c r="EU80" s="96"/>
      <c r="EV80" s="96"/>
      <c r="EW80" s="96"/>
      <c r="EX80" s="96"/>
      <c r="EY80" s="96"/>
      <c r="EZ80" s="96"/>
      <c r="FA80" s="96"/>
      <c r="FB80" s="96"/>
      <c r="FC80" s="96"/>
      <c r="FD80" s="96"/>
      <c r="FE80" s="96"/>
      <c r="FF80" s="96"/>
      <c r="FG80" s="96"/>
      <c r="FH80" s="96"/>
      <c r="FI80" s="96"/>
      <c r="FJ80" s="96"/>
      <c r="FK80" s="96"/>
      <c r="FL80" s="96"/>
      <c r="FM80" s="96"/>
      <c r="FN80" s="96"/>
      <c r="FO80" s="96"/>
      <c r="FP80" s="96"/>
      <c r="FQ80" s="96"/>
      <c r="FR80" s="96"/>
      <c r="FS80" s="96"/>
      <c r="FT80" s="96"/>
      <c r="FU80" s="96"/>
      <c r="FV80" s="96"/>
      <c r="FW80" s="96"/>
      <c r="FX80" s="96"/>
      <c r="FY80" s="96"/>
      <c r="FZ80" s="96"/>
      <c r="GA80" s="96"/>
      <c r="GB80" s="96"/>
      <c r="GC80" s="96"/>
      <c r="GD80" s="96"/>
      <c r="GE80" s="96"/>
      <c r="GF80" s="96"/>
      <c r="GG80" s="96"/>
      <c r="GH80" s="96"/>
      <c r="GI80" s="96"/>
      <c r="GJ80" s="96"/>
      <c r="GK80" s="96"/>
      <c r="GL80" s="96"/>
      <c r="GM80" s="96"/>
      <c r="GN80" s="96"/>
      <c r="GO80" s="96"/>
      <c r="GP80" s="96"/>
      <c r="GQ80" s="96"/>
      <c r="GR80" s="96"/>
      <c r="GS80" s="96"/>
      <c r="GT80" s="96"/>
      <c r="GU80" s="96"/>
      <c r="GV80" s="96"/>
      <c r="GW80" s="96"/>
      <c r="GX80" s="96"/>
      <c r="GY80" s="96"/>
      <c r="GZ80" s="96"/>
      <c r="HA80" s="96"/>
      <c r="HB80" s="96"/>
      <c r="HC80" s="96"/>
      <c r="HD80" s="96"/>
      <c r="HE80" s="96"/>
      <c r="HF80" s="96"/>
      <c r="HG80" s="96"/>
      <c r="HH80" s="96"/>
      <c r="HI80" s="96"/>
      <c r="HJ80" s="96"/>
      <c r="HK80" s="96"/>
      <c r="HL80" s="96"/>
      <c r="HM80" s="96"/>
      <c r="HN80" s="96"/>
      <c r="HO80" s="96"/>
      <c r="HP80" s="96"/>
      <c r="HQ80" s="96"/>
      <c r="HR80" s="96"/>
      <c r="HS80" s="96"/>
      <c r="HT80" s="96"/>
      <c r="HU80" s="96"/>
      <c r="HV80" s="96"/>
      <c r="HW80" s="96"/>
      <c r="HX80" s="96"/>
      <c r="HY80" s="96"/>
      <c r="HZ80" s="96"/>
      <c r="IA80" s="96"/>
      <c r="IB80" s="96"/>
      <c r="IC80" s="96"/>
      <c r="ID80" s="96"/>
      <c r="IE80" s="96"/>
      <c r="IF80" s="96"/>
      <c r="IG80" s="96"/>
      <c r="IH80" s="96"/>
      <c r="II80" s="96"/>
      <c r="IJ80" s="96"/>
      <c r="IK80" s="96"/>
      <c r="IL80" s="96"/>
      <c r="IM80" s="96"/>
      <c r="IN80" s="96"/>
      <c r="IO80" s="96"/>
      <c r="IP80" s="96"/>
      <c r="IQ80" s="96"/>
      <c r="IR80" s="96"/>
      <c r="IS80" s="96"/>
      <c r="IT80" s="96"/>
      <c r="IU80" s="96"/>
      <c r="IV80" s="96"/>
      <c r="IW80" s="96"/>
      <c r="IX80" s="96"/>
      <c r="IY80" s="96"/>
      <c r="IZ80" s="96"/>
      <c r="JA80" s="96"/>
      <c r="JB80" s="96"/>
    </row>
    <row r="81" spans="1:262" s="20" customFormat="1" x14ac:dyDescent="0.2">
      <c r="A81" s="185">
        <v>42976</v>
      </c>
      <c r="B81" s="198" t="s">
        <v>2339</v>
      </c>
      <c r="C81" s="198" t="s">
        <v>2340</v>
      </c>
      <c r="D81" s="198" t="s">
        <v>137</v>
      </c>
      <c r="E81" s="198" t="s">
        <v>144</v>
      </c>
      <c r="F81" s="199">
        <v>42887</v>
      </c>
      <c r="G81" s="200">
        <v>2017</v>
      </c>
      <c r="H81" s="185" t="s">
        <v>6</v>
      </c>
      <c r="I81" s="185" t="str">
        <f t="shared" si="4"/>
        <v>TX</v>
      </c>
      <c r="J81" s="185" t="str">
        <f t="shared" si="5"/>
        <v>TX</v>
      </c>
      <c r="K81" s="190" t="str">
        <f t="shared" si="6"/>
        <v>South Central</v>
      </c>
      <c r="L81" s="185" t="str">
        <f>INDEX('State '!$A$1:$C$62,MATCH($I81,'State '!$B:$B,0),3)</f>
        <v>South Central</v>
      </c>
      <c r="M81" s="185" t="str">
        <f>INDEX('State '!$A$1:$C$62,MATCH($J81,'State '!$B:$B,0),3)</f>
        <v>South Central</v>
      </c>
      <c r="N81" s="185"/>
      <c r="O81" s="192"/>
      <c r="P81" s="192">
        <v>194</v>
      </c>
      <c r="Q81" s="192">
        <v>250</v>
      </c>
      <c r="R81" s="191"/>
      <c r="S81" s="185" t="s">
        <v>139</v>
      </c>
      <c r="T81" s="185" t="s">
        <v>188</v>
      </c>
      <c r="U81" s="185" t="s">
        <v>391</v>
      </c>
      <c r="V81" s="185" t="s">
        <v>2247</v>
      </c>
      <c r="W81" s="184" t="s">
        <v>2682</v>
      </c>
      <c r="X81" s="184"/>
      <c r="Y81" s="184"/>
    </row>
    <row r="82" spans="1:262" s="20" customFormat="1" x14ac:dyDescent="0.2">
      <c r="A82" s="185">
        <v>43068</v>
      </c>
      <c r="B82" s="198" t="s">
        <v>2382</v>
      </c>
      <c r="C82" s="198" t="s">
        <v>225</v>
      </c>
      <c r="D82" s="198" t="s">
        <v>141</v>
      </c>
      <c r="E82" s="187" t="s">
        <v>144</v>
      </c>
      <c r="F82" s="199">
        <v>43040</v>
      </c>
      <c r="G82" s="200">
        <v>2017</v>
      </c>
      <c r="H82" s="185" t="s">
        <v>397</v>
      </c>
      <c r="I82" s="185" t="str">
        <f t="shared" si="4"/>
        <v>PA</v>
      </c>
      <c r="J82" s="185" t="str">
        <f t="shared" si="5"/>
        <v>NY</v>
      </c>
      <c r="K82" s="190" t="str">
        <f t="shared" si="6"/>
        <v>Northeast</v>
      </c>
      <c r="L82" s="185" t="str">
        <f>INDEX('State '!$A$1:$C$62,MATCH($I82,'State '!$B:$B,0),3)</f>
        <v>Northeast</v>
      </c>
      <c r="M82" s="185" t="str">
        <f>INDEX('State '!$A$1:$C$62,MATCH($J82,'State '!$B:$B,0),3)</f>
        <v>Northeast</v>
      </c>
      <c r="N82" s="185"/>
      <c r="O82" s="192">
        <v>159</v>
      </c>
      <c r="P82" s="192">
        <v>0</v>
      </c>
      <c r="Q82" s="192">
        <v>112</v>
      </c>
      <c r="R82" s="191"/>
      <c r="S82" s="185" t="s">
        <v>135</v>
      </c>
      <c r="T82" s="185" t="s">
        <v>390</v>
      </c>
      <c r="U82" s="185" t="s">
        <v>2186</v>
      </c>
      <c r="V82" s="185" t="s">
        <v>2250</v>
      </c>
      <c r="W82" s="184"/>
      <c r="X82" s="184"/>
      <c r="Y82" s="184"/>
    </row>
    <row r="83" spans="1:262" s="20" customFormat="1" x14ac:dyDescent="0.2">
      <c r="A83" s="185">
        <v>43068</v>
      </c>
      <c r="B83" s="186" t="s">
        <v>2175</v>
      </c>
      <c r="C83" s="186" t="s">
        <v>1941</v>
      </c>
      <c r="D83" s="186" t="s">
        <v>141</v>
      </c>
      <c r="E83" s="187" t="s">
        <v>144</v>
      </c>
      <c r="F83" s="188">
        <v>43014</v>
      </c>
      <c r="G83" s="189">
        <v>2017</v>
      </c>
      <c r="H83" s="185" t="s">
        <v>412</v>
      </c>
      <c r="I83" s="185" t="str">
        <f t="shared" si="4"/>
        <v>PA</v>
      </c>
      <c r="J83" s="185" t="str">
        <f t="shared" si="5"/>
        <v>NY</v>
      </c>
      <c r="K83" s="190" t="str">
        <f t="shared" si="6"/>
        <v>Northeast</v>
      </c>
      <c r="L83" s="185" t="str">
        <f>INDEX('State '!$A$1:$C$62,MATCH($I83,'State '!$B:$B,0),3)</f>
        <v>Northeast</v>
      </c>
      <c r="M83" s="185" t="str">
        <f>INDEX('State '!$A$1:$C$62,MATCH($J83,'State '!$B:$B,0),3)</f>
        <v>Northeast</v>
      </c>
      <c r="N83" s="185"/>
      <c r="O83" s="191">
        <v>112</v>
      </c>
      <c r="P83" s="191"/>
      <c r="Q83" s="191">
        <v>115</v>
      </c>
      <c r="R83" s="192"/>
      <c r="S83" s="193" t="s">
        <v>135</v>
      </c>
      <c r="T83" s="190" t="s">
        <v>390</v>
      </c>
      <c r="U83" s="194" t="s">
        <v>2176</v>
      </c>
      <c r="V83" s="185" t="s">
        <v>2250</v>
      </c>
      <c r="W83" s="184"/>
      <c r="X83" s="184"/>
      <c r="Y83" s="184"/>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c r="DS83" s="96"/>
      <c r="DT83" s="96"/>
      <c r="DU83" s="96"/>
      <c r="DV83" s="96"/>
      <c r="DW83" s="96"/>
      <c r="DX83" s="96"/>
      <c r="DY83" s="96"/>
      <c r="DZ83" s="96"/>
      <c r="EA83" s="96"/>
      <c r="EB83" s="96"/>
      <c r="EC83" s="96"/>
      <c r="ED83" s="96"/>
      <c r="EE83" s="96"/>
      <c r="EF83" s="96"/>
      <c r="EG83" s="96"/>
      <c r="EH83" s="96"/>
      <c r="EI83" s="96"/>
      <c r="EJ83" s="96"/>
      <c r="EK83" s="96"/>
      <c r="EL83" s="96"/>
      <c r="EM83" s="96"/>
      <c r="EN83" s="96"/>
      <c r="EO83" s="96"/>
      <c r="EP83" s="96"/>
      <c r="EQ83" s="96"/>
      <c r="ER83" s="96"/>
      <c r="ES83" s="96"/>
      <c r="ET83" s="96"/>
      <c r="EU83" s="96"/>
      <c r="EV83" s="96"/>
      <c r="EW83" s="96"/>
      <c r="EX83" s="96"/>
      <c r="EY83" s="96"/>
      <c r="EZ83" s="96"/>
      <c r="FA83" s="96"/>
      <c r="FB83" s="96"/>
      <c r="FC83" s="96"/>
      <c r="FD83" s="96"/>
      <c r="FE83" s="96"/>
      <c r="FF83" s="96"/>
      <c r="FG83" s="96"/>
      <c r="FH83" s="96"/>
      <c r="FI83" s="96"/>
      <c r="FJ83" s="96"/>
      <c r="FK83" s="96"/>
      <c r="FL83" s="96"/>
      <c r="FM83" s="96"/>
      <c r="FN83" s="96"/>
      <c r="FO83" s="96"/>
      <c r="FP83" s="96"/>
      <c r="FQ83" s="96"/>
      <c r="FR83" s="96"/>
      <c r="FS83" s="96"/>
      <c r="FT83" s="96"/>
      <c r="FU83" s="96"/>
      <c r="FV83" s="96"/>
      <c r="FW83" s="96"/>
      <c r="FX83" s="96"/>
      <c r="FY83" s="96"/>
      <c r="FZ83" s="96"/>
      <c r="GA83" s="96"/>
      <c r="GB83" s="96"/>
      <c r="GC83" s="96"/>
      <c r="GD83" s="96"/>
      <c r="GE83" s="96"/>
      <c r="GF83" s="96"/>
      <c r="GG83" s="96"/>
      <c r="GH83" s="96"/>
      <c r="GI83" s="96"/>
      <c r="GJ83" s="96"/>
      <c r="GK83" s="96"/>
      <c r="GL83" s="96"/>
      <c r="GM83" s="96"/>
      <c r="GN83" s="96"/>
      <c r="GO83" s="96"/>
      <c r="GP83" s="96"/>
      <c r="GQ83" s="96"/>
      <c r="GR83" s="96"/>
      <c r="GS83" s="96"/>
      <c r="GT83" s="96"/>
      <c r="GU83" s="96"/>
      <c r="GV83" s="96"/>
      <c r="GW83" s="96"/>
      <c r="GX83" s="96"/>
      <c r="GY83" s="96"/>
      <c r="GZ83" s="96"/>
      <c r="HA83" s="96"/>
      <c r="HB83" s="96"/>
      <c r="HC83" s="96"/>
      <c r="HD83" s="96"/>
      <c r="HE83" s="96"/>
      <c r="HF83" s="96"/>
      <c r="HG83" s="96"/>
      <c r="HH83" s="96"/>
      <c r="HI83" s="96"/>
      <c r="HJ83" s="96"/>
      <c r="HK83" s="96"/>
      <c r="HL83" s="96"/>
      <c r="HM83" s="96"/>
      <c r="HN83" s="96"/>
      <c r="HO83" s="96"/>
      <c r="HP83" s="96"/>
      <c r="HQ83" s="96"/>
      <c r="HR83" s="96"/>
      <c r="HS83" s="96"/>
      <c r="HT83" s="96"/>
      <c r="HU83" s="96"/>
      <c r="HV83" s="96"/>
      <c r="HW83" s="96"/>
      <c r="HX83" s="96"/>
      <c r="HY83" s="96"/>
      <c r="HZ83" s="96"/>
      <c r="IA83" s="96"/>
      <c r="IB83" s="96"/>
      <c r="IC83" s="96"/>
      <c r="ID83" s="96"/>
      <c r="IE83" s="96"/>
      <c r="IF83" s="96"/>
      <c r="IG83" s="96"/>
      <c r="IH83" s="96"/>
      <c r="II83" s="96"/>
      <c r="IJ83" s="96"/>
      <c r="IK83" s="96"/>
      <c r="IL83" s="96"/>
      <c r="IM83" s="96"/>
      <c r="IN83" s="96"/>
      <c r="IO83" s="96"/>
      <c r="IP83" s="96"/>
      <c r="IQ83" s="96"/>
      <c r="IR83" s="96"/>
      <c r="IS83" s="96"/>
      <c r="IT83" s="96"/>
      <c r="IU83" s="96"/>
      <c r="IV83" s="96"/>
      <c r="IW83" s="96"/>
      <c r="IX83" s="96"/>
      <c r="IY83" s="96"/>
      <c r="IZ83" s="96"/>
      <c r="JA83" s="96"/>
      <c r="JB83" s="96"/>
    </row>
    <row r="84" spans="1:262" s="20" customFormat="1" x14ac:dyDescent="0.2">
      <c r="A84" s="185">
        <v>43124</v>
      </c>
      <c r="B84" s="198" t="s">
        <v>2179</v>
      </c>
      <c r="C84" s="198" t="s">
        <v>1969</v>
      </c>
      <c r="D84" s="198" t="s">
        <v>141</v>
      </c>
      <c r="E84" s="198" t="s">
        <v>144</v>
      </c>
      <c r="F84" s="199">
        <v>43040</v>
      </c>
      <c r="G84" s="191">
        <v>2017</v>
      </c>
      <c r="H84" s="185" t="s">
        <v>43</v>
      </c>
      <c r="I84" s="185" t="str">
        <f t="shared" si="4"/>
        <v>NM</v>
      </c>
      <c r="J84" s="185" t="str">
        <f t="shared" si="5"/>
        <v>NM</v>
      </c>
      <c r="K84" s="190" t="str">
        <f t="shared" si="6"/>
        <v>Mountain</v>
      </c>
      <c r="L84" s="185" t="str">
        <f>INDEX('State '!$A$1:$C$62,MATCH($I84,'State '!$B:$B,0),3)</f>
        <v>Mountain</v>
      </c>
      <c r="M84" s="185" t="str">
        <f>INDEX('State '!$A$1:$C$62,MATCH($J84,'State '!$B:$B,0),3)</f>
        <v>Mountain</v>
      </c>
      <c r="N84" s="185"/>
      <c r="O84" s="192">
        <v>44</v>
      </c>
      <c r="P84" s="192">
        <v>5</v>
      </c>
      <c r="Q84" s="192">
        <v>76</v>
      </c>
      <c r="R84" s="191" t="s">
        <v>2245</v>
      </c>
      <c r="S84" s="185" t="s">
        <v>135</v>
      </c>
      <c r="T84" s="185" t="s">
        <v>390</v>
      </c>
      <c r="U84" s="185" t="s">
        <v>2244</v>
      </c>
      <c r="V84" s="185" t="s">
        <v>2247</v>
      </c>
      <c r="W84" s="184"/>
      <c r="X84" s="184"/>
      <c r="Y84" s="184"/>
    </row>
    <row r="85" spans="1:262" s="61" customFormat="1" ht="25.5" x14ac:dyDescent="0.2">
      <c r="A85" s="185">
        <v>43068</v>
      </c>
      <c r="B85" s="198" t="s">
        <v>2093</v>
      </c>
      <c r="C85" s="198" t="s">
        <v>2007</v>
      </c>
      <c r="D85" s="198" t="s">
        <v>1944</v>
      </c>
      <c r="E85" s="187" t="s">
        <v>144</v>
      </c>
      <c r="F85" s="199">
        <v>42796</v>
      </c>
      <c r="G85" s="191">
        <v>2017</v>
      </c>
      <c r="H85" s="185" t="s">
        <v>2008</v>
      </c>
      <c r="I85" s="185" t="str">
        <f t="shared" si="4"/>
        <v>OH</v>
      </c>
      <c r="J85" s="185" t="str">
        <f t="shared" si="5"/>
        <v>LA</v>
      </c>
      <c r="K85" s="190" t="str">
        <f t="shared" si="6"/>
        <v>Northeast, Midwest, South Central</v>
      </c>
      <c r="L85" s="185" t="str">
        <f>INDEX('State '!$A$1:$C$62,MATCH($I85,'State '!$B:$B,0),3)</f>
        <v>Northeast</v>
      </c>
      <c r="M85" s="185" t="str">
        <f>INDEX('State '!$A$1:$C$62,MATCH($J85,'State '!$B:$B,0),3)</f>
        <v>South Central</v>
      </c>
      <c r="N85" s="185" t="s">
        <v>9</v>
      </c>
      <c r="O85" s="192">
        <v>230</v>
      </c>
      <c r="P85" s="192"/>
      <c r="Q85" s="192">
        <v>284</v>
      </c>
      <c r="R85" s="191"/>
      <c r="S85" s="185" t="s">
        <v>135</v>
      </c>
      <c r="T85" s="185" t="s">
        <v>390</v>
      </c>
      <c r="U85" s="185" t="s">
        <v>2094</v>
      </c>
      <c r="V85" s="185" t="s">
        <v>2250</v>
      </c>
      <c r="W85" s="184"/>
      <c r="X85" s="184"/>
      <c r="Y85" s="184"/>
    </row>
    <row r="86" spans="1:262" s="20" customFormat="1" x14ac:dyDescent="0.2">
      <c r="A86" s="185">
        <v>43124</v>
      </c>
      <c r="B86" s="198" t="s">
        <v>2161</v>
      </c>
      <c r="C86" s="186" t="s">
        <v>207</v>
      </c>
      <c r="D86" s="198" t="s">
        <v>141</v>
      </c>
      <c r="E86" s="187" t="s">
        <v>144</v>
      </c>
      <c r="F86" s="199">
        <v>43040</v>
      </c>
      <c r="G86" s="191">
        <v>2017</v>
      </c>
      <c r="H86" s="185" t="s">
        <v>7</v>
      </c>
      <c r="I86" s="185" t="str">
        <f t="shared" si="4"/>
        <v>PA</v>
      </c>
      <c r="J86" s="185" t="str">
        <f t="shared" si="5"/>
        <v>PA</v>
      </c>
      <c r="K86" s="190" t="str">
        <f t="shared" si="6"/>
        <v>Northeast</v>
      </c>
      <c r="L86" s="185" t="str">
        <f>INDEX('State '!$A$1:$C$62,MATCH($I86,'State '!$B:$B,0),3)</f>
        <v>Northeast</v>
      </c>
      <c r="M86" s="185" t="str">
        <f>INDEX('State '!$A$1:$C$62,MATCH($J86,'State '!$B:$B,0),3)</f>
        <v>Northeast</v>
      </c>
      <c r="N86" s="185"/>
      <c r="O86" s="192">
        <v>143</v>
      </c>
      <c r="P86" s="192">
        <v>13</v>
      </c>
      <c r="Q86" s="192">
        <v>135</v>
      </c>
      <c r="R86" s="191">
        <v>36</v>
      </c>
      <c r="S86" s="185" t="s">
        <v>135</v>
      </c>
      <c r="T86" s="185" t="s">
        <v>390</v>
      </c>
      <c r="U86" s="185" t="s">
        <v>2162</v>
      </c>
      <c r="V86" s="185" t="s">
        <v>2247</v>
      </c>
      <c r="W86" s="184"/>
      <c r="X86" s="184"/>
      <c r="Y86" s="184"/>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c r="DS86" s="96"/>
      <c r="DT86" s="96"/>
      <c r="DU86" s="96"/>
      <c r="DV86" s="96"/>
      <c r="DW86" s="96"/>
      <c r="DX86" s="96"/>
      <c r="DY86" s="96"/>
      <c r="DZ86" s="96"/>
      <c r="EA86" s="96"/>
      <c r="EB86" s="96"/>
      <c r="EC86" s="96"/>
      <c r="ED86" s="96"/>
      <c r="EE86" s="96"/>
      <c r="EF86" s="96"/>
      <c r="EG86" s="96"/>
      <c r="EH86" s="96"/>
      <c r="EI86" s="96"/>
      <c r="EJ86" s="96"/>
      <c r="EK86" s="96"/>
      <c r="EL86" s="96"/>
      <c r="EM86" s="96"/>
      <c r="EN86" s="96"/>
      <c r="EO86" s="96"/>
      <c r="EP86" s="96"/>
      <c r="EQ86" s="96"/>
      <c r="ER86" s="96"/>
      <c r="ES86" s="96"/>
      <c r="ET86" s="96"/>
      <c r="EU86" s="96"/>
      <c r="EV86" s="96"/>
      <c r="EW86" s="96"/>
      <c r="EX86" s="96"/>
      <c r="EY86" s="96"/>
      <c r="EZ86" s="96"/>
      <c r="FA86" s="96"/>
      <c r="FB86" s="96"/>
      <c r="FC86" s="96"/>
      <c r="FD86" s="96"/>
      <c r="FE86" s="96"/>
      <c r="FF86" s="96"/>
      <c r="FG86" s="96"/>
      <c r="FH86" s="96"/>
      <c r="FI86" s="96"/>
      <c r="FJ86" s="96"/>
      <c r="FK86" s="96"/>
      <c r="FL86" s="96"/>
      <c r="FM86" s="96"/>
      <c r="FN86" s="96"/>
      <c r="FO86" s="96"/>
      <c r="FP86" s="96"/>
      <c r="FQ86" s="96"/>
      <c r="FR86" s="96"/>
      <c r="FS86" s="96"/>
      <c r="FT86" s="96"/>
      <c r="FU86" s="96"/>
      <c r="FV86" s="96"/>
      <c r="FW86" s="96"/>
      <c r="FX86" s="96"/>
      <c r="FY86" s="96"/>
      <c r="FZ86" s="96"/>
      <c r="GA86" s="96"/>
      <c r="GB86" s="96"/>
      <c r="GC86" s="96"/>
      <c r="GD86" s="96"/>
      <c r="GE86" s="96"/>
      <c r="GF86" s="96"/>
      <c r="GG86" s="96"/>
      <c r="GH86" s="96"/>
      <c r="GI86" s="96"/>
      <c r="GJ86" s="96"/>
      <c r="GK86" s="96"/>
      <c r="GL86" s="96"/>
      <c r="GM86" s="96"/>
      <c r="GN86" s="96"/>
      <c r="GO86" s="96"/>
      <c r="GP86" s="96"/>
      <c r="GQ86" s="96"/>
      <c r="GR86" s="96"/>
      <c r="GS86" s="96"/>
      <c r="GT86" s="96"/>
      <c r="GU86" s="96"/>
      <c r="GV86" s="96"/>
      <c r="GW86" s="96"/>
      <c r="GX86" s="96"/>
      <c r="GY86" s="96"/>
      <c r="GZ86" s="96"/>
      <c r="HA86" s="96"/>
      <c r="HB86" s="96"/>
      <c r="HC86" s="96"/>
      <c r="HD86" s="96"/>
      <c r="HE86" s="96"/>
      <c r="HF86" s="96"/>
      <c r="HG86" s="96"/>
      <c r="HH86" s="96"/>
      <c r="HI86" s="96"/>
      <c r="HJ86" s="96"/>
      <c r="HK86" s="96"/>
      <c r="HL86" s="96"/>
      <c r="HM86" s="96"/>
      <c r="HN86" s="96"/>
      <c r="HO86" s="96"/>
      <c r="HP86" s="96"/>
      <c r="HQ86" s="96"/>
      <c r="HR86" s="96"/>
      <c r="HS86" s="96"/>
      <c r="HT86" s="96"/>
      <c r="HU86" s="96"/>
      <c r="HV86" s="96"/>
      <c r="HW86" s="96"/>
      <c r="HX86" s="96"/>
      <c r="HY86" s="96"/>
      <c r="HZ86" s="96"/>
      <c r="IA86" s="96"/>
      <c r="IB86" s="96"/>
      <c r="IC86" s="96"/>
      <c r="ID86" s="96"/>
      <c r="IE86" s="96"/>
      <c r="IF86" s="96"/>
      <c r="IG86" s="96"/>
      <c r="IH86" s="96"/>
      <c r="II86" s="96"/>
      <c r="IJ86" s="96"/>
      <c r="IK86" s="96"/>
      <c r="IL86" s="96"/>
      <c r="IM86" s="96"/>
      <c r="IN86" s="96"/>
      <c r="IO86" s="96"/>
      <c r="IP86" s="96"/>
      <c r="IQ86" s="96"/>
      <c r="IR86" s="96"/>
      <c r="IS86" s="96"/>
      <c r="IT86" s="96"/>
      <c r="IU86" s="96"/>
      <c r="IV86" s="96"/>
      <c r="IW86" s="96"/>
      <c r="IX86" s="96"/>
      <c r="IY86" s="96"/>
      <c r="IZ86" s="96"/>
      <c r="JA86" s="96"/>
      <c r="JB86" s="96"/>
    </row>
    <row r="87" spans="1:262" s="20" customFormat="1" x14ac:dyDescent="0.2">
      <c r="A87" s="185">
        <v>43326</v>
      </c>
      <c r="B87" s="198" t="s">
        <v>2079</v>
      </c>
      <c r="C87" s="198" t="s">
        <v>289</v>
      </c>
      <c r="D87" s="198" t="s">
        <v>1944</v>
      </c>
      <c r="E87" s="198" t="s">
        <v>144</v>
      </c>
      <c r="F87" s="199">
        <v>42978</v>
      </c>
      <c r="G87" s="191">
        <v>2017</v>
      </c>
      <c r="H87" s="185" t="s">
        <v>2080</v>
      </c>
      <c r="I87" s="185" t="str">
        <f t="shared" si="4"/>
        <v>OH</v>
      </c>
      <c r="J87" s="185" t="str">
        <f t="shared" si="5"/>
        <v>IL</v>
      </c>
      <c r="K87" s="190" t="str">
        <f t="shared" si="6"/>
        <v>Northeast, Midwest</v>
      </c>
      <c r="L87" s="185" t="str">
        <f>INDEX('State '!$A$1:$C$62,MATCH($I87,'State '!$B:$B,0),3)</f>
        <v>Northeast</v>
      </c>
      <c r="M87" s="185" t="str">
        <f>INDEX('State '!$A$1:$C$62,MATCH($J87,'State '!$B:$B,0),3)</f>
        <v>Midwest</v>
      </c>
      <c r="N87" s="185"/>
      <c r="O87" s="192">
        <v>58</v>
      </c>
      <c r="P87" s="192"/>
      <c r="Q87" s="192">
        <v>750</v>
      </c>
      <c r="R87" s="191"/>
      <c r="S87" s="185" t="s">
        <v>135</v>
      </c>
      <c r="T87" s="185" t="s">
        <v>390</v>
      </c>
      <c r="U87" s="185" t="s">
        <v>2078</v>
      </c>
      <c r="V87" s="185" t="s">
        <v>2250</v>
      </c>
      <c r="W87" s="184" t="s">
        <v>2523</v>
      </c>
      <c r="X87" s="184"/>
      <c r="Y87" s="184" t="s">
        <v>2592</v>
      </c>
    </row>
    <row r="88" spans="1:262" s="20" customFormat="1" ht="25.5" x14ac:dyDescent="0.2">
      <c r="A88" s="185">
        <v>43199</v>
      </c>
      <c r="B88" s="198" t="s">
        <v>2380</v>
      </c>
      <c r="C88" s="198" t="s">
        <v>1894</v>
      </c>
      <c r="D88" s="198" t="s">
        <v>141</v>
      </c>
      <c r="E88" s="198" t="s">
        <v>144</v>
      </c>
      <c r="F88" s="199">
        <v>43070</v>
      </c>
      <c r="G88" s="191">
        <v>2017</v>
      </c>
      <c r="H88" s="185" t="s">
        <v>2558</v>
      </c>
      <c r="I88" s="185" t="str">
        <f t="shared" si="4"/>
        <v>QU</v>
      </c>
      <c r="J88" s="185" t="str">
        <f t="shared" si="5"/>
        <v>ME</v>
      </c>
      <c r="K88" s="190" t="str">
        <f t="shared" si="6"/>
        <v>Canada, Northeast</v>
      </c>
      <c r="L88" s="185" t="str">
        <f>INDEX('State '!$A$1:$C$62,MATCH($I88,'State '!$B:$B,0),3)</f>
        <v>Canada</v>
      </c>
      <c r="M88" s="185" t="str">
        <f>INDEX('State '!$A$1:$C$62,MATCH($J88,'State '!$B:$B,0),3)</f>
        <v>Northeast</v>
      </c>
      <c r="N88" s="185"/>
      <c r="O88" s="192"/>
      <c r="P88" s="192"/>
      <c r="Q88" s="192">
        <v>48</v>
      </c>
      <c r="R88" s="191"/>
      <c r="S88" s="185" t="s">
        <v>135</v>
      </c>
      <c r="T88" s="185" t="s">
        <v>390</v>
      </c>
      <c r="U88" s="185" t="s">
        <v>2381</v>
      </c>
      <c r="V88" s="185" t="s">
        <v>2250</v>
      </c>
      <c r="W88" s="184" t="s">
        <v>2524</v>
      </c>
      <c r="X88" s="184"/>
      <c r="Y88" s="184" t="s">
        <v>2595</v>
      </c>
    </row>
    <row r="89" spans="1:262" x14ac:dyDescent="0.2">
      <c r="A89" s="185">
        <v>43201</v>
      </c>
      <c r="B89" s="198" t="s">
        <v>2066</v>
      </c>
      <c r="C89" s="198" t="s">
        <v>2023</v>
      </c>
      <c r="D89" s="198" t="s">
        <v>1944</v>
      </c>
      <c r="E89" s="187" t="s">
        <v>144</v>
      </c>
      <c r="F89" s="199">
        <v>43070</v>
      </c>
      <c r="G89" s="191">
        <v>2017</v>
      </c>
      <c r="H89" s="185" t="s">
        <v>2062</v>
      </c>
      <c r="I89" s="185" t="str">
        <f t="shared" si="4"/>
        <v>KY</v>
      </c>
      <c r="J89" s="185" t="str">
        <f t="shared" si="5"/>
        <v>LA</v>
      </c>
      <c r="K89" s="190" t="str">
        <f t="shared" si="6"/>
        <v>Midwest, South Central</v>
      </c>
      <c r="L89" s="185" t="str">
        <f>INDEX('State '!$A$1:$C$62,MATCH($I89,'State '!$B:$B,0),3)</f>
        <v>Midwest</v>
      </c>
      <c r="M89" s="185" t="str">
        <f>INDEX('State '!$A$1:$C$62,MATCH($J89,'State '!$B:$B,0),3)</f>
        <v>South Central</v>
      </c>
      <c r="N89" s="185"/>
      <c r="O89" s="192">
        <v>400</v>
      </c>
      <c r="P89" s="192"/>
      <c r="Q89" s="192">
        <v>1100</v>
      </c>
      <c r="R89" s="191"/>
      <c r="S89" s="185" t="s">
        <v>135</v>
      </c>
      <c r="T89" s="185" t="s">
        <v>390</v>
      </c>
      <c r="U89" s="185" t="s">
        <v>2115</v>
      </c>
      <c r="V89" s="185" t="s">
        <v>2250</v>
      </c>
      <c r="W89" s="184"/>
      <c r="X89" s="184"/>
      <c r="Y89" s="184"/>
      <c r="Z89" s="96"/>
      <c r="AA89" s="96"/>
      <c r="AB89" s="96"/>
    </row>
    <row r="90" spans="1:262" x14ac:dyDescent="0.2">
      <c r="A90" s="185">
        <v>42990</v>
      </c>
      <c r="B90" s="198" t="s">
        <v>2253</v>
      </c>
      <c r="C90" s="198" t="s">
        <v>2021</v>
      </c>
      <c r="D90" s="198" t="s">
        <v>137</v>
      </c>
      <c r="E90" s="198" t="s">
        <v>144</v>
      </c>
      <c r="F90" s="199">
        <v>42979</v>
      </c>
      <c r="G90" s="191">
        <v>2017</v>
      </c>
      <c r="H90" s="185" t="s">
        <v>2411</v>
      </c>
      <c r="I90" s="185" t="str">
        <f t="shared" si="4"/>
        <v>PA</v>
      </c>
      <c r="J90" s="185" t="str">
        <f t="shared" si="5"/>
        <v>MI</v>
      </c>
      <c r="K90" s="190" t="str">
        <f t="shared" si="6"/>
        <v>Northeast, Midwest</v>
      </c>
      <c r="L90" s="185" t="str">
        <f>INDEX('State '!$A$1:$C$62,MATCH($I90,'State '!$B:$B,0),3)</f>
        <v>Northeast</v>
      </c>
      <c r="M90" s="185" t="str">
        <f>INDEX('State '!$A$1:$C$62,MATCH($J90,'State '!$B:$B,0),3)</f>
        <v>Midwest</v>
      </c>
      <c r="N90" s="185"/>
      <c r="O90" s="192">
        <v>3000</v>
      </c>
      <c r="P90" s="192">
        <v>711</v>
      </c>
      <c r="Q90" s="192">
        <v>1700</v>
      </c>
      <c r="R90" s="191">
        <v>42</v>
      </c>
      <c r="S90" s="185" t="s">
        <v>135</v>
      </c>
      <c r="T90" s="185" t="s">
        <v>390</v>
      </c>
      <c r="U90" s="185" t="s">
        <v>2081</v>
      </c>
      <c r="V90" s="185" t="s">
        <v>2250</v>
      </c>
      <c r="W90" s="184"/>
      <c r="X90" s="184"/>
      <c r="Y90" s="184"/>
      <c r="Z90" s="96"/>
      <c r="AA90" s="96"/>
      <c r="AB90" s="96"/>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row>
    <row r="91" spans="1:262" ht="25.5" x14ac:dyDescent="0.2">
      <c r="A91" s="185">
        <v>42900</v>
      </c>
      <c r="B91" s="198" t="s">
        <v>2208</v>
      </c>
      <c r="C91" s="198" t="s">
        <v>2207</v>
      </c>
      <c r="D91" s="198" t="s">
        <v>137</v>
      </c>
      <c r="E91" s="198" t="s">
        <v>144</v>
      </c>
      <c r="F91" s="199">
        <v>42893</v>
      </c>
      <c r="G91" s="191">
        <v>2017</v>
      </c>
      <c r="H91" s="185" t="s">
        <v>2047</v>
      </c>
      <c r="I91" s="185" t="str">
        <f t="shared" si="4"/>
        <v>AL</v>
      </c>
      <c r="J91" s="185" t="str">
        <f t="shared" si="5"/>
        <v>FL</v>
      </c>
      <c r="K91" s="190" t="str">
        <f t="shared" si="6"/>
        <v>South Central, Southeast</v>
      </c>
      <c r="L91" s="185" t="str">
        <f>INDEX('State '!$A$1:$C$62,MATCH($I91,'State '!$B:$B,0),3)</f>
        <v>South Central</v>
      </c>
      <c r="M91" s="185" t="str">
        <f>INDEX('State '!$A$1:$C$62,MATCH($J91,'State '!$B:$B,0),3)</f>
        <v>Southeast</v>
      </c>
      <c r="N91" s="185"/>
      <c r="O91" s="192">
        <v>3200</v>
      </c>
      <c r="P91" s="192">
        <v>516.20000000000005</v>
      </c>
      <c r="Q91" s="192">
        <v>830</v>
      </c>
      <c r="R91" s="191">
        <v>36</v>
      </c>
      <c r="S91" s="185" t="s">
        <v>1879</v>
      </c>
      <c r="T91" s="185" t="s">
        <v>390</v>
      </c>
      <c r="U91" s="185" t="s">
        <v>2182</v>
      </c>
      <c r="V91" s="185" t="s">
        <v>2250</v>
      </c>
      <c r="W91" s="184"/>
      <c r="X91" s="184"/>
      <c r="Y91" s="184"/>
      <c r="Z91" s="96"/>
      <c r="AA91" s="96"/>
      <c r="AB91" s="96"/>
    </row>
    <row r="92" spans="1:262" x14ac:dyDescent="0.2">
      <c r="A92" s="185">
        <v>42978</v>
      </c>
      <c r="B92" s="198" t="s">
        <v>2113</v>
      </c>
      <c r="C92" s="186" t="s">
        <v>207</v>
      </c>
      <c r="D92" s="198" t="s">
        <v>1944</v>
      </c>
      <c r="E92" s="187" t="s">
        <v>144</v>
      </c>
      <c r="F92" s="199">
        <v>42977</v>
      </c>
      <c r="G92" s="191">
        <v>2017</v>
      </c>
      <c r="H92" s="185" t="s">
        <v>7</v>
      </c>
      <c r="I92" s="185" t="str">
        <f t="shared" si="4"/>
        <v>PA</v>
      </c>
      <c r="J92" s="185" t="str">
        <f t="shared" si="5"/>
        <v>PA</v>
      </c>
      <c r="K92" s="190" t="str">
        <f t="shared" si="6"/>
        <v>Northeast</v>
      </c>
      <c r="L92" s="185" t="str">
        <f>INDEX('State '!$A$1:$C$62,MATCH($I92,'State '!$B:$B,0),3)</f>
        <v>Northeast</v>
      </c>
      <c r="M92" s="185" t="str">
        <f>INDEX('State '!$A$1:$C$62,MATCH($J92,'State '!$B:$B,0),3)</f>
        <v>Northeast</v>
      </c>
      <c r="N92" s="185"/>
      <c r="O92" s="192">
        <v>156.4</v>
      </c>
      <c r="P92" s="192">
        <v>8</v>
      </c>
      <c r="Q92" s="192">
        <v>145</v>
      </c>
      <c r="R92" s="191">
        <v>36</v>
      </c>
      <c r="S92" s="185" t="s">
        <v>135</v>
      </c>
      <c r="T92" s="185" t="s">
        <v>390</v>
      </c>
      <c r="U92" s="185" t="s">
        <v>2114</v>
      </c>
      <c r="V92" s="185" t="s">
        <v>2247</v>
      </c>
      <c r="W92" s="184"/>
      <c r="X92" s="184"/>
      <c r="Y92" s="184"/>
      <c r="Z92" s="96"/>
      <c r="AA92" s="96"/>
      <c r="AB92" s="96"/>
    </row>
    <row r="93" spans="1:262" x14ac:dyDescent="0.2">
      <c r="A93" s="185">
        <v>43124</v>
      </c>
      <c r="B93" s="186" t="s">
        <v>2273</v>
      </c>
      <c r="C93" s="186" t="s">
        <v>219</v>
      </c>
      <c r="D93" s="186" t="s">
        <v>141</v>
      </c>
      <c r="E93" s="187" t="s">
        <v>144</v>
      </c>
      <c r="F93" s="199">
        <v>42901</v>
      </c>
      <c r="G93" s="191">
        <v>2017</v>
      </c>
      <c r="H93" s="185" t="s">
        <v>55</v>
      </c>
      <c r="I93" s="185" t="str">
        <f t="shared" si="4"/>
        <v>DE</v>
      </c>
      <c r="J93" s="185" t="str">
        <f t="shared" si="5"/>
        <v>DE</v>
      </c>
      <c r="K93" s="190" t="str">
        <f t="shared" si="6"/>
        <v>Northeast</v>
      </c>
      <c r="L93" s="185" t="str">
        <f>INDEX('State '!$A$1:$C$62,MATCH($I93,'State '!$B:$B,0),3)</f>
        <v>Northeast</v>
      </c>
      <c r="M93" s="185" t="str">
        <f>INDEX('State '!$A$1:$C$62,MATCH($J93,'State '!$B:$B,0),3)</f>
        <v>Northeast</v>
      </c>
      <c r="N93" s="185"/>
      <c r="O93" s="192">
        <v>32</v>
      </c>
      <c r="P93" s="192">
        <v>10</v>
      </c>
      <c r="Q93" s="191"/>
      <c r="R93" s="191">
        <v>16</v>
      </c>
      <c r="S93" s="193" t="s">
        <v>135</v>
      </c>
      <c r="T93" s="190" t="s">
        <v>390</v>
      </c>
      <c r="U93" s="185" t="s">
        <v>2272</v>
      </c>
      <c r="V93" s="185" t="s">
        <v>2247</v>
      </c>
      <c r="W93" s="184"/>
      <c r="X93" s="184"/>
      <c r="Y93" s="184"/>
      <c r="Z93" s="96"/>
      <c r="AA93" s="96"/>
      <c r="AB93" s="96"/>
    </row>
    <row r="94" spans="1:262" x14ac:dyDescent="0.2">
      <c r="A94" s="185">
        <v>42921</v>
      </c>
      <c r="B94" s="198" t="s">
        <v>2379</v>
      </c>
      <c r="C94" s="186" t="s">
        <v>1941</v>
      </c>
      <c r="D94" s="198" t="s">
        <v>134</v>
      </c>
      <c r="E94" s="198" t="s">
        <v>144</v>
      </c>
      <c r="F94" s="199">
        <v>42826</v>
      </c>
      <c r="G94" s="191">
        <v>2017</v>
      </c>
      <c r="H94" s="185" t="s">
        <v>22</v>
      </c>
      <c r="I94" s="185" t="str">
        <f t="shared" si="4"/>
        <v>GA</v>
      </c>
      <c r="J94" s="185" t="str">
        <f t="shared" si="5"/>
        <v>GA</v>
      </c>
      <c r="K94" s="190" t="str">
        <f t="shared" si="6"/>
        <v>Southeast</v>
      </c>
      <c r="L94" s="185" t="str">
        <f>INDEX('State '!$A$1:$C$62,MATCH($I94,'State '!$B:$B,0),3)</f>
        <v>Southeast</v>
      </c>
      <c r="M94" s="185" t="str">
        <f>INDEX('State '!$A$1:$C$62,MATCH($J94,'State '!$B:$B,0),3)</f>
        <v>Southeast</v>
      </c>
      <c r="N94" s="185"/>
      <c r="O94" s="192">
        <v>471.9</v>
      </c>
      <c r="P94" s="192">
        <v>115</v>
      </c>
      <c r="Q94" s="192">
        <v>448</v>
      </c>
      <c r="R94" s="191">
        <v>16</v>
      </c>
      <c r="S94" s="185" t="s">
        <v>135</v>
      </c>
      <c r="T94" s="190" t="s">
        <v>390</v>
      </c>
      <c r="U94" s="185" t="s">
        <v>2088</v>
      </c>
      <c r="V94" s="185" t="s">
        <v>2247</v>
      </c>
      <c r="W94" s="184"/>
      <c r="X94" s="184"/>
      <c r="Y94" s="184"/>
      <c r="Z94" s="96"/>
      <c r="AA94" s="96"/>
      <c r="AB94" s="96"/>
    </row>
    <row r="95" spans="1:262" x14ac:dyDescent="0.2">
      <c r="A95" s="185">
        <v>42853</v>
      </c>
      <c r="B95" s="198" t="s">
        <v>2319</v>
      </c>
      <c r="C95" s="198" t="s">
        <v>2098</v>
      </c>
      <c r="D95" s="198" t="s">
        <v>137</v>
      </c>
      <c r="E95" s="198" t="s">
        <v>144</v>
      </c>
      <c r="F95" s="199">
        <v>42825</v>
      </c>
      <c r="G95" s="191">
        <v>2017</v>
      </c>
      <c r="H95" s="185" t="s">
        <v>419</v>
      </c>
      <c r="I95" s="185" t="str">
        <f t="shared" si="4"/>
        <v>TX</v>
      </c>
      <c r="J95" s="185" t="str">
        <f t="shared" si="5"/>
        <v>MX</v>
      </c>
      <c r="K95" s="190" t="str">
        <f t="shared" si="6"/>
        <v>South Central, Mexico</v>
      </c>
      <c r="L95" s="185" t="str">
        <f>INDEX('State '!$A$1:$C$62,MATCH($I95,'State '!$B:$B,0),3)</f>
        <v>South Central</v>
      </c>
      <c r="M95" s="185" t="str">
        <f>INDEX('State '!$A$1:$C$62,MATCH($J95,'State '!$B:$B,0),3)</f>
        <v>Mexico</v>
      </c>
      <c r="N95" s="185"/>
      <c r="O95" s="192">
        <v>3.6</v>
      </c>
      <c r="P95" s="192">
        <v>148</v>
      </c>
      <c r="Q95" s="192">
        <v>1400</v>
      </c>
      <c r="R95" s="191">
        <v>42</v>
      </c>
      <c r="S95" s="185" t="s">
        <v>135</v>
      </c>
      <c r="T95" s="185" t="s">
        <v>390</v>
      </c>
      <c r="U95" s="185" t="s">
        <v>2263</v>
      </c>
      <c r="V95" s="185" t="s">
        <v>2250</v>
      </c>
      <c r="W95" s="184"/>
      <c r="X95" s="184"/>
      <c r="Y95" s="184"/>
      <c r="Z95" s="96"/>
      <c r="AA95" s="96"/>
      <c r="AB95" s="96"/>
    </row>
    <row r="96" spans="1:262" x14ac:dyDescent="0.2">
      <c r="A96" s="185">
        <v>43068</v>
      </c>
      <c r="B96" s="198" t="s">
        <v>2125</v>
      </c>
      <c r="C96" s="186" t="s">
        <v>207</v>
      </c>
      <c r="D96" s="198" t="s">
        <v>141</v>
      </c>
      <c r="E96" s="187" t="s">
        <v>144</v>
      </c>
      <c r="F96" s="199">
        <v>43040</v>
      </c>
      <c r="G96" s="191">
        <v>2017</v>
      </c>
      <c r="H96" s="185" t="s">
        <v>7</v>
      </c>
      <c r="I96" s="185" t="str">
        <f t="shared" si="4"/>
        <v>PA</v>
      </c>
      <c r="J96" s="185" t="str">
        <f t="shared" si="5"/>
        <v>PA</v>
      </c>
      <c r="K96" s="190" t="str">
        <f t="shared" si="6"/>
        <v>Northeast</v>
      </c>
      <c r="L96" s="185" t="str">
        <f>INDEX('State '!$A$1:$C$62,MATCH($I96,'State '!$B:$B,0),3)</f>
        <v>Northeast</v>
      </c>
      <c r="M96" s="185" t="str">
        <f>INDEX('State '!$A$1:$C$62,MATCH($J96,'State '!$B:$B,0),3)</f>
        <v>Northeast</v>
      </c>
      <c r="N96" s="185"/>
      <c r="O96" s="192">
        <v>87.4</v>
      </c>
      <c r="P96" s="192">
        <v>7</v>
      </c>
      <c r="Q96" s="192">
        <v>180</v>
      </c>
      <c r="R96" s="191">
        <v>36</v>
      </c>
      <c r="S96" s="185" t="s">
        <v>135</v>
      </c>
      <c r="T96" s="185" t="s">
        <v>390</v>
      </c>
      <c r="U96" s="185" t="s">
        <v>2126</v>
      </c>
      <c r="V96" s="185" t="s">
        <v>2247</v>
      </c>
      <c r="W96" s="184"/>
      <c r="X96" s="184"/>
      <c r="Y96" s="184"/>
      <c r="Z96" s="96"/>
      <c r="AA96" s="96"/>
      <c r="AB96" s="96"/>
    </row>
    <row r="97" spans="1:262" x14ac:dyDescent="0.2">
      <c r="A97" s="185">
        <v>43124</v>
      </c>
      <c r="B97" s="198" t="s">
        <v>2076</v>
      </c>
      <c r="C97" s="198" t="s">
        <v>291</v>
      </c>
      <c r="D97" s="198" t="s">
        <v>1944</v>
      </c>
      <c r="E97" s="198" t="s">
        <v>144</v>
      </c>
      <c r="F97" s="199">
        <v>42978</v>
      </c>
      <c r="G97" s="191">
        <v>2017</v>
      </c>
      <c r="H97" s="185" t="s">
        <v>2077</v>
      </c>
      <c r="I97" s="185" t="str">
        <f t="shared" si="4"/>
        <v>IL</v>
      </c>
      <c r="J97" s="185" t="str">
        <f t="shared" si="5"/>
        <v>MS</v>
      </c>
      <c r="K97" s="190" t="str">
        <f t="shared" si="6"/>
        <v>Midwest, South Central</v>
      </c>
      <c r="L97" s="185" t="str">
        <f>INDEX('State '!$A$1:$C$62,MATCH($I97,'State '!$B:$B,0),3)</f>
        <v>Midwest</v>
      </c>
      <c r="M97" s="185" t="str">
        <f>INDEX('State '!$A$1:$C$62,MATCH($J97,'State '!$B:$B,0),3)</f>
        <v>South Central</v>
      </c>
      <c r="N97" s="185"/>
      <c r="O97" s="192">
        <v>51</v>
      </c>
      <c r="P97" s="192"/>
      <c r="Q97" s="192">
        <v>800</v>
      </c>
      <c r="R97" s="191"/>
      <c r="S97" s="185" t="s">
        <v>135</v>
      </c>
      <c r="T97" s="185" t="s">
        <v>390</v>
      </c>
      <c r="U97" s="185" t="s">
        <v>2268</v>
      </c>
      <c r="V97" s="185" t="s">
        <v>2250</v>
      </c>
      <c r="W97" s="184"/>
      <c r="X97" s="184"/>
      <c r="Y97" s="184"/>
      <c r="Z97" s="96"/>
      <c r="AA97" s="96"/>
      <c r="AB97" s="96"/>
    </row>
    <row r="98" spans="1:262" s="113" customFormat="1" x14ac:dyDescent="0.2">
      <c r="A98" s="185">
        <v>43124</v>
      </c>
      <c r="B98" s="186" t="s">
        <v>2071</v>
      </c>
      <c r="C98" s="186" t="s">
        <v>1984</v>
      </c>
      <c r="D98" s="186" t="s">
        <v>134</v>
      </c>
      <c r="E98" s="187" t="s">
        <v>144</v>
      </c>
      <c r="F98" s="188">
        <v>42738</v>
      </c>
      <c r="G98" s="195">
        <v>2017</v>
      </c>
      <c r="H98" s="185" t="s">
        <v>7</v>
      </c>
      <c r="I98" s="185" t="str">
        <f t="shared" si="4"/>
        <v>PA</v>
      </c>
      <c r="J98" s="185" t="str">
        <f t="shared" si="5"/>
        <v>PA</v>
      </c>
      <c r="K98" s="190" t="str">
        <f t="shared" si="6"/>
        <v>Northeast</v>
      </c>
      <c r="L98" s="185" t="str">
        <f>INDEX('State '!$A$1:$C$62,MATCH($I98,'State '!$B:$B,0),3)</f>
        <v>Northeast</v>
      </c>
      <c r="M98" s="185" t="str">
        <f>INDEX('State '!$A$1:$C$62,MATCH($J98,'State '!$B:$B,0),3)</f>
        <v>Northeast</v>
      </c>
      <c r="N98" s="185"/>
      <c r="O98" s="191">
        <v>178</v>
      </c>
      <c r="P98" s="191">
        <v>35</v>
      </c>
      <c r="Q98" s="191">
        <v>200</v>
      </c>
      <c r="R98" s="192">
        <v>20</v>
      </c>
      <c r="S98" s="193" t="s">
        <v>135</v>
      </c>
      <c r="T98" s="190" t="s">
        <v>390</v>
      </c>
      <c r="U98" s="194" t="s">
        <v>2116</v>
      </c>
      <c r="V98" s="185" t="s">
        <v>2247</v>
      </c>
      <c r="W98" s="184"/>
      <c r="X98" s="184"/>
      <c r="Y98" s="184"/>
    </row>
    <row r="99" spans="1:262" s="20" customFormat="1" x14ac:dyDescent="0.2">
      <c r="A99" s="185">
        <v>43124</v>
      </c>
      <c r="B99" s="198" t="s">
        <v>2172</v>
      </c>
      <c r="C99" s="198" t="s">
        <v>1941</v>
      </c>
      <c r="D99" s="198" t="s">
        <v>134</v>
      </c>
      <c r="E99" s="187" t="s">
        <v>144</v>
      </c>
      <c r="F99" s="199">
        <v>43073</v>
      </c>
      <c r="G99" s="191">
        <v>2017</v>
      </c>
      <c r="H99" s="185" t="s">
        <v>19</v>
      </c>
      <c r="I99" s="185" t="str">
        <f t="shared" si="4"/>
        <v>VA</v>
      </c>
      <c r="J99" s="185" t="str">
        <f t="shared" ref="J99:J122" si="7">RIGHT($H99,2)</f>
        <v>VA</v>
      </c>
      <c r="K99" s="190" t="str">
        <f t="shared" si="6"/>
        <v>Northeast</v>
      </c>
      <c r="L99" s="185" t="str">
        <f>INDEX('State '!$A$1:$C$62,MATCH($I99,'State '!$B:$B,0),3)</f>
        <v>Northeast</v>
      </c>
      <c r="M99" s="185" t="str">
        <f>INDEX('State '!$A$1:$C$62,MATCH($J99,'State '!$B:$B,0),3)</f>
        <v>Northeast</v>
      </c>
      <c r="N99" s="185"/>
      <c r="O99" s="192">
        <v>190.8</v>
      </c>
      <c r="P99" s="192">
        <v>4.9000000000000004</v>
      </c>
      <c r="Q99" s="192">
        <v>250</v>
      </c>
      <c r="R99" s="191">
        <v>24</v>
      </c>
      <c r="S99" s="185" t="s">
        <v>135</v>
      </c>
      <c r="T99" s="185" t="s">
        <v>390</v>
      </c>
      <c r="U99" s="185" t="s">
        <v>2075</v>
      </c>
      <c r="V99" s="185" t="s">
        <v>2247</v>
      </c>
      <c r="W99" s="184"/>
      <c r="X99" s="184"/>
      <c r="Y99" s="184"/>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c r="DS99" s="96"/>
      <c r="DT99" s="96"/>
      <c r="DU99" s="96"/>
      <c r="DV99" s="96"/>
      <c r="DW99" s="96"/>
      <c r="DX99" s="96"/>
      <c r="DY99" s="96"/>
      <c r="DZ99" s="96"/>
      <c r="EA99" s="96"/>
      <c r="EB99" s="96"/>
      <c r="EC99" s="96"/>
      <c r="ED99" s="96"/>
      <c r="EE99" s="96"/>
      <c r="EF99" s="96"/>
      <c r="EG99" s="96"/>
      <c r="EH99" s="96"/>
      <c r="EI99" s="96"/>
      <c r="EJ99" s="96"/>
      <c r="EK99" s="96"/>
      <c r="EL99" s="96"/>
      <c r="EM99" s="96"/>
      <c r="EN99" s="96"/>
      <c r="EO99" s="96"/>
      <c r="EP99" s="96"/>
      <c r="EQ99" s="96"/>
      <c r="ER99" s="96"/>
      <c r="ES99" s="96"/>
      <c r="ET99" s="96"/>
      <c r="EU99" s="96"/>
      <c r="EV99" s="96"/>
      <c r="EW99" s="96"/>
      <c r="EX99" s="96"/>
      <c r="EY99" s="96"/>
      <c r="EZ99" s="96"/>
      <c r="FA99" s="96"/>
      <c r="FB99" s="96"/>
      <c r="FC99" s="96"/>
      <c r="FD99" s="96"/>
      <c r="FE99" s="96"/>
      <c r="FF99" s="96"/>
      <c r="FG99" s="96"/>
      <c r="FH99" s="96"/>
      <c r="FI99" s="96"/>
      <c r="FJ99" s="96"/>
      <c r="FK99" s="96"/>
      <c r="FL99" s="96"/>
      <c r="FM99" s="96"/>
      <c r="FN99" s="96"/>
      <c r="FO99" s="96"/>
      <c r="FP99" s="96"/>
      <c r="FQ99" s="96"/>
      <c r="FR99" s="96"/>
      <c r="FS99" s="96"/>
      <c r="FT99" s="96"/>
      <c r="FU99" s="96"/>
      <c r="FV99" s="96"/>
      <c r="FW99" s="96"/>
      <c r="FX99" s="96"/>
      <c r="FY99" s="96"/>
      <c r="FZ99" s="96"/>
      <c r="GA99" s="96"/>
      <c r="GB99" s="96"/>
      <c r="GC99" s="96"/>
      <c r="GD99" s="96"/>
      <c r="GE99" s="96"/>
      <c r="GF99" s="96"/>
      <c r="GG99" s="96"/>
      <c r="GH99" s="96"/>
      <c r="GI99" s="96"/>
      <c r="GJ99" s="96"/>
      <c r="GK99" s="96"/>
      <c r="GL99" s="96"/>
      <c r="GM99" s="96"/>
      <c r="GN99" s="96"/>
      <c r="GO99" s="96"/>
      <c r="GP99" s="96"/>
      <c r="GQ99" s="96"/>
      <c r="GR99" s="96"/>
      <c r="GS99" s="96"/>
      <c r="GT99" s="96"/>
      <c r="GU99" s="96"/>
      <c r="GV99" s="96"/>
      <c r="GW99" s="96"/>
      <c r="GX99" s="96"/>
      <c r="GY99" s="96"/>
      <c r="GZ99" s="96"/>
      <c r="HA99" s="96"/>
      <c r="HB99" s="96"/>
      <c r="HC99" s="96"/>
      <c r="HD99" s="96"/>
      <c r="HE99" s="96"/>
      <c r="HF99" s="96"/>
      <c r="HG99" s="96"/>
      <c r="HH99" s="96"/>
      <c r="HI99" s="96"/>
      <c r="HJ99" s="96"/>
      <c r="HK99" s="96"/>
      <c r="HL99" s="96"/>
      <c r="HM99" s="96"/>
      <c r="HN99" s="96"/>
      <c r="HO99" s="96"/>
      <c r="HP99" s="96"/>
      <c r="HQ99" s="96"/>
      <c r="HR99" s="96"/>
      <c r="HS99" s="96"/>
      <c r="HT99" s="96"/>
      <c r="HU99" s="96"/>
      <c r="HV99" s="96"/>
      <c r="HW99" s="96"/>
      <c r="HX99" s="96"/>
      <c r="HY99" s="96"/>
      <c r="HZ99" s="96"/>
      <c r="IA99" s="96"/>
      <c r="IB99" s="96"/>
      <c r="IC99" s="96"/>
      <c r="ID99" s="96"/>
      <c r="IE99" s="96"/>
      <c r="IF99" s="96"/>
      <c r="IG99" s="96"/>
      <c r="IH99" s="96"/>
      <c r="II99" s="96"/>
      <c r="IJ99" s="96"/>
      <c r="IK99" s="96"/>
      <c r="IL99" s="96"/>
      <c r="IM99" s="96"/>
      <c r="IN99" s="96"/>
      <c r="IO99" s="96"/>
      <c r="IP99" s="96"/>
      <c r="IQ99" s="96"/>
      <c r="IR99" s="96"/>
      <c r="IS99" s="96"/>
      <c r="IT99" s="96"/>
      <c r="IU99" s="96"/>
      <c r="IV99" s="96"/>
      <c r="IW99" s="96"/>
      <c r="IX99" s="96"/>
      <c r="IY99" s="96"/>
      <c r="IZ99" s="96"/>
      <c r="JA99" s="96"/>
      <c r="JB99" s="96"/>
    </row>
    <row r="100" spans="1:262" s="20" customFormat="1" x14ac:dyDescent="0.2">
      <c r="A100" s="185">
        <v>42613</v>
      </c>
      <c r="B100" s="186" t="s">
        <v>2183</v>
      </c>
      <c r="C100" s="186" t="s">
        <v>219</v>
      </c>
      <c r="D100" s="186" t="s">
        <v>141</v>
      </c>
      <c r="E100" s="187" t="s">
        <v>144</v>
      </c>
      <c r="F100" s="188">
        <v>42804</v>
      </c>
      <c r="G100" s="195">
        <v>2017</v>
      </c>
      <c r="H100" s="185" t="s">
        <v>832</v>
      </c>
      <c r="I100" s="185" t="str">
        <f t="shared" si="4"/>
        <v>PA</v>
      </c>
      <c r="J100" s="185" t="str">
        <f t="shared" si="7"/>
        <v>DE</v>
      </c>
      <c r="K100" s="190" t="str">
        <f t="shared" si="6"/>
        <v>Northeast</v>
      </c>
      <c r="L100" s="185" t="str">
        <f>INDEX('State '!$A$1:$C$62,MATCH($I100,'State '!$B:$B,0),3)</f>
        <v>Northeast</v>
      </c>
      <c r="M100" s="185" t="str">
        <f>INDEX('State '!$A$1:$C$62,MATCH($J100,'State '!$B:$B,0),3)</f>
        <v>Northeast</v>
      </c>
      <c r="N100" s="185"/>
      <c r="O100" s="203">
        <v>35.210999999999999</v>
      </c>
      <c r="P100" s="191">
        <v>7</v>
      </c>
      <c r="Q100" s="191">
        <v>45</v>
      </c>
      <c r="R100" s="192">
        <v>16</v>
      </c>
      <c r="S100" s="193" t="s">
        <v>135</v>
      </c>
      <c r="T100" s="190" t="s">
        <v>390</v>
      </c>
      <c r="U100" s="194" t="s">
        <v>2184</v>
      </c>
      <c r="V100" s="185" t="s">
        <v>2250</v>
      </c>
      <c r="W100" s="184"/>
      <c r="X100" s="184"/>
      <c r="Y100" s="184"/>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c r="DS100" s="96"/>
      <c r="DT100" s="96"/>
      <c r="DU100" s="96"/>
      <c r="DV100" s="96"/>
      <c r="DW100" s="96"/>
      <c r="DX100" s="96"/>
      <c r="DY100" s="96"/>
      <c r="DZ100" s="96"/>
      <c r="EA100" s="96"/>
      <c r="EB100" s="96"/>
      <c r="EC100" s="96"/>
      <c r="ED100" s="96"/>
      <c r="EE100" s="96"/>
      <c r="EF100" s="96"/>
      <c r="EG100" s="96"/>
      <c r="EH100" s="96"/>
      <c r="EI100" s="96"/>
      <c r="EJ100" s="96"/>
      <c r="EK100" s="96"/>
      <c r="EL100" s="96"/>
      <c r="EM100" s="96"/>
      <c r="EN100" s="96"/>
      <c r="EO100" s="96"/>
      <c r="EP100" s="96"/>
      <c r="EQ100" s="96"/>
      <c r="ER100" s="96"/>
      <c r="ES100" s="96"/>
      <c r="ET100" s="96"/>
      <c r="EU100" s="96"/>
      <c r="EV100" s="96"/>
      <c r="EW100" s="96"/>
      <c r="EX100" s="96"/>
      <c r="EY100" s="96"/>
      <c r="EZ100" s="96"/>
      <c r="FA100" s="96"/>
      <c r="FB100" s="96"/>
      <c r="FC100" s="96"/>
      <c r="FD100" s="96"/>
      <c r="FE100" s="96"/>
      <c r="FF100" s="96"/>
      <c r="FG100" s="96"/>
      <c r="FH100" s="96"/>
      <c r="FI100" s="96"/>
      <c r="FJ100" s="96"/>
      <c r="FK100" s="96"/>
      <c r="FL100" s="96"/>
      <c r="FM100" s="96"/>
      <c r="FN100" s="96"/>
      <c r="FO100" s="96"/>
      <c r="FP100" s="96"/>
      <c r="FQ100" s="96"/>
      <c r="FR100" s="96"/>
      <c r="FS100" s="96"/>
      <c r="FT100" s="96"/>
      <c r="FU100" s="96"/>
      <c r="FV100" s="96"/>
      <c r="FW100" s="96"/>
      <c r="FX100" s="96"/>
      <c r="FY100" s="96"/>
      <c r="FZ100" s="96"/>
      <c r="GA100" s="96"/>
      <c r="GB100" s="96"/>
      <c r="GC100" s="96"/>
      <c r="GD100" s="96"/>
      <c r="GE100" s="96"/>
      <c r="GF100" s="96"/>
      <c r="GG100" s="96"/>
      <c r="GH100" s="96"/>
      <c r="GI100" s="96"/>
      <c r="GJ100" s="96"/>
      <c r="GK100" s="96"/>
      <c r="GL100" s="96"/>
      <c r="GM100" s="96"/>
      <c r="GN100" s="96"/>
      <c r="GO100" s="96"/>
      <c r="GP100" s="96"/>
      <c r="GQ100" s="96"/>
      <c r="GR100" s="96"/>
      <c r="GS100" s="96"/>
      <c r="GT100" s="96"/>
      <c r="GU100" s="96"/>
      <c r="GV100" s="96"/>
      <c r="GW100" s="96"/>
      <c r="GX100" s="96"/>
      <c r="GY100" s="96"/>
      <c r="GZ100" s="96"/>
      <c r="HA100" s="96"/>
      <c r="HB100" s="96"/>
      <c r="HC100" s="96"/>
      <c r="HD100" s="96"/>
      <c r="HE100" s="96"/>
      <c r="HF100" s="96"/>
      <c r="HG100" s="96"/>
      <c r="HH100" s="96"/>
      <c r="HI100" s="96"/>
      <c r="HJ100" s="96"/>
      <c r="HK100" s="96"/>
      <c r="HL100" s="96"/>
      <c r="HM100" s="96"/>
      <c r="HN100" s="96"/>
      <c r="HO100" s="96"/>
      <c r="HP100" s="96"/>
      <c r="HQ100" s="96"/>
      <c r="HR100" s="96"/>
      <c r="HS100" s="96"/>
      <c r="HT100" s="96"/>
      <c r="HU100" s="96"/>
      <c r="HV100" s="96"/>
      <c r="HW100" s="96"/>
      <c r="HX100" s="96"/>
      <c r="HY100" s="96"/>
      <c r="HZ100" s="96"/>
      <c r="IA100" s="96"/>
      <c r="IB100" s="96"/>
      <c r="IC100" s="96"/>
      <c r="ID100" s="96"/>
      <c r="IE100" s="96"/>
      <c r="IF100" s="96"/>
      <c r="IG100" s="96"/>
      <c r="IH100" s="96"/>
      <c r="II100" s="96"/>
      <c r="IJ100" s="96"/>
      <c r="IK100" s="96"/>
      <c r="IL100" s="96"/>
      <c r="IM100" s="96"/>
      <c r="IN100" s="96"/>
      <c r="IO100" s="96"/>
      <c r="IP100" s="96"/>
      <c r="IQ100" s="96"/>
      <c r="IR100" s="96"/>
      <c r="IS100" s="96"/>
      <c r="IT100" s="96"/>
      <c r="IU100" s="96"/>
      <c r="IV100" s="96"/>
      <c r="IW100" s="96"/>
      <c r="IX100" s="96"/>
      <c r="IY100" s="96"/>
      <c r="IZ100" s="96"/>
      <c r="JA100" s="96"/>
      <c r="JB100" s="96"/>
    </row>
    <row r="101" spans="1:262" ht="38.25" x14ac:dyDescent="0.2">
      <c r="A101" s="185">
        <v>42604</v>
      </c>
      <c r="B101" s="198" t="s">
        <v>401</v>
      </c>
      <c r="C101" s="198" t="s">
        <v>201</v>
      </c>
      <c r="D101" s="198" t="s">
        <v>141</v>
      </c>
      <c r="E101" s="198" t="s">
        <v>144</v>
      </c>
      <c r="F101" s="199">
        <v>42734</v>
      </c>
      <c r="G101" s="200">
        <v>2016</v>
      </c>
      <c r="H101" s="185" t="s">
        <v>1940</v>
      </c>
      <c r="I101" s="185" t="str">
        <f t="shared" si="4"/>
        <v>NJ</v>
      </c>
      <c r="J101" s="185" t="str">
        <f t="shared" si="7"/>
        <v>MA</v>
      </c>
      <c r="K101" s="185" t="str">
        <f t="shared" si="6"/>
        <v>Northeast</v>
      </c>
      <c r="L101" s="185" t="str">
        <f>INDEX('State '!$A$1:$C$62,MATCH($I101,'State '!$B:$B,0),3)</f>
        <v>Northeast</v>
      </c>
      <c r="M101" s="185" t="str">
        <f>INDEX('State '!$A$1:$C$62,MATCH($J101,'State '!$B:$B,0),3)</f>
        <v>Northeast</v>
      </c>
      <c r="N101" s="185"/>
      <c r="O101" s="192">
        <v>972</v>
      </c>
      <c r="P101" s="192">
        <v>37</v>
      </c>
      <c r="Q101" s="192">
        <v>342</v>
      </c>
      <c r="R101" s="191">
        <v>42</v>
      </c>
      <c r="S101" s="185" t="s">
        <v>135</v>
      </c>
      <c r="T101" s="185" t="s">
        <v>390</v>
      </c>
      <c r="U101" s="185" t="s">
        <v>2055</v>
      </c>
      <c r="V101" s="185" t="s">
        <v>2250</v>
      </c>
      <c r="W101" s="184" t="s">
        <v>2323</v>
      </c>
      <c r="X101" s="184"/>
      <c r="Y101" s="184"/>
      <c r="Z101" s="96"/>
      <c r="AA101" s="96"/>
      <c r="AB101" s="96"/>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row>
    <row r="102" spans="1:262" s="20" customFormat="1" ht="25.5" x14ac:dyDescent="0.2">
      <c r="A102" s="185">
        <v>42611</v>
      </c>
      <c r="B102" s="186" t="s">
        <v>2248</v>
      </c>
      <c r="C102" s="198" t="s">
        <v>2137</v>
      </c>
      <c r="D102" s="186" t="s">
        <v>141</v>
      </c>
      <c r="E102" s="187" t="s">
        <v>144</v>
      </c>
      <c r="F102" s="199">
        <v>42675</v>
      </c>
      <c r="G102" s="200">
        <v>2016</v>
      </c>
      <c r="H102" s="185" t="s">
        <v>28</v>
      </c>
      <c r="I102" s="185" t="str">
        <f t="shared" si="4"/>
        <v>IL</v>
      </c>
      <c r="J102" s="185" t="str">
        <f t="shared" si="7"/>
        <v>IL</v>
      </c>
      <c r="K102" s="185" t="str">
        <f t="shared" si="6"/>
        <v>Midwest</v>
      </c>
      <c r="L102" s="185" t="str">
        <f>INDEX('State '!$A$1:$C$62,MATCH($I102,'State '!$B:$B,0),3)</f>
        <v>Midwest</v>
      </c>
      <c r="M102" s="185" t="str">
        <f>INDEX('State '!$A$1:$C$62,MATCH($J102,'State '!$B:$B,0),3)</f>
        <v>Midwest</v>
      </c>
      <c r="N102" s="185"/>
      <c r="O102" s="192">
        <v>50</v>
      </c>
      <c r="P102" s="192"/>
      <c r="Q102" s="191">
        <v>238</v>
      </c>
      <c r="R102" s="191"/>
      <c r="S102" s="185" t="s">
        <v>135</v>
      </c>
      <c r="T102" s="185" t="s">
        <v>390</v>
      </c>
      <c r="U102" s="185" t="s">
        <v>2117</v>
      </c>
      <c r="V102" s="185" t="s">
        <v>2247</v>
      </c>
      <c r="W102" s="184"/>
      <c r="X102" s="184"/>
      <c r="Y102" s="184"/>
    </row>
    <row r="103" spans="1:262" s="20" customFormat="1" x14ac:dyDescent="0.2">
      <c r="A103" s="185">
        <v>42612</v>
      </c>
      <c r="B103" s="198" t="s">
        <v>1959</v>
      </c>
      <c r="C103" s="198" t="s">
        <v>225</v>
      </c>
      <c r="D103" s="198" t="s">
        <v>141</v>
      </c>
      <c r="E103" s="198" t="s">
        <v>144</v>
      </c>
      <c r="F103" s="199">
        <v>42662</v>
      </c>
      <c r="G103" s="200">
        <v>2016</v>
      </c>
      <c r="H103" s="185" t="s">
        <v>2028</v>
      </c>
      <c r="I103" s="185" t="str">
        <f t="shared" si="4"/>
        <v>WV</v>
      </c>
      <c r="J103" s="185" t="str">
        <f t="shared" si="7"/>
        <v>OH</v>
      </c>
      <c r="K103" s="185" t="str">
        <f t="shared" si="6"/>
        <v>Northeast</v>
      </c>
      <c r="L103" s="185" t="str">
        <f>INDEX('State '!$A$1:$C$62,MATCH($I103,'State '!$B:$B,0),3)</f>
        <v>Northeast</v>
      </c>
      <c r="M103" s="185" t="str">
        <f>INDEX('State '!$A$1:$C$62,MATCH($J103,'State '!$B:$B,0),3)</f>
        <v>Northeast</v>
      </c>
      <c r="N103" s="185"/>
      <c r="O103" s="192">
        <v>77</v>
      </c>
      <c r="P103" s="192">
        <v>0</v>
      </c>
      <c r="Q103" s="192">
        <v>250</v>
      </c>
      <c r="R103" s="191"/>
      <c r="S103" s="185" t="s">
        <v>135</v>
      </c>
      <c r="T103" s="185" t="s">
        <v>390</v>
      </c>
      <c r="U103" s="185" t="s">
        <v>1960</v>
      </c>
      <c r="V103" s="185" t="s">
        <v>2250</v>
      </c>
      <c r="W103" s="184"/>
      <c r="X103" s="184"/>
      <c r="Y103" s="184"/>
    </row>
    <row r="104" spans="1:262" s="20" customFormat="1" ht="25.5" x14ac:dyDescent="0.2">
      <c r="A104" s="185">
        <v>43124</v>
      </c>
      <c r="B104" s="186" t="s">
        <v>2119</v>
      </c>
      <c r="C104" s="186" t="s">
        <v>2120</v>
      </c>
      <c r="D104" s="186" t="s">
        <v>137</v>
      </c>
      <c r="E104" s="187" t="s">
        <v>144</v>
      </c>
      <c r="F104" s="188">
        <v>42675</v>
      </c>
      <c r="G104" s="189">
        <v>2016</v>
      </c>
      <c r="H104" s="185" t="s">
        <v>53</v>
      </c>
      <c r="I104" s="185" t="str">
        <f t="shared" si="4"/>
        <v>SC</v>
      </c>
      <c r="J104" s="185" t="str">
        <f t="shared" si="7"/>
        <v>SC</v>
      </c>
      <c r="K104" s="185" t="str">
        <f t="shared" si="6"/>
        <v>Southeast</v>
      </c>
      <c r="L104" s="185" t="str">
        <f>INDEX('State '!$A$1:$C$62,MATCH($I104,'State '!$B:$B,0),3)</f>
        <v>Southeast</v>
      </c>
      <c r="M104" s="185" t="str">
        <f>INDEX('State '!$A$1:$C$62,MATCH($J104,'State '!$B:$B,0),3)</f>
        <v>Southeast</v>
      </c>
      <c r="N104" s="185"/>
      <c r="O104" s="191">
        <v>36</v>
      </c>
      <c r="P104" s="191">
        <v>29</v>
      </c>
      <c r="Q104" s="191">
        <v>18</v>
      </c>
      <c r="R104" s="192">
        <v>8</v>
      </c>
      <c r="S104" s="193" t="s">
        <v>135</v>
      </c>
      <c r="T104" s="190" t="s">
        <v>390</v>
      </c>
      <c r="U104" s="194" t="s">
        <v>2121</v>
      </c>
      <c r="V104" s="185" t="s">
        <v>2247</v>
      </c>
      <c r="W104" s="184"/>
      <c r="X104" s="184"/>
      <c r="Y104" s="184"/>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10"/>
      <c r="HY104" s="110"/>
      <c r="HZ104" s="110"/>
      <c r="IA104" s="110"/>
      <c r="IB104" s="110"/>
      <c r="IC104" s="110"/>
      <c r="ID104" s="110"/>
      <c r="IE104" s="110"/>
      <c r="IF104" s="110"/>
      <c r="IG104" s="110"/>
      <c r="IH104" s="110"/>
      <c r="II104" s="110"/>
      <c r="IJ104" s="110"/>
      <c r="IK104" s="110"/>
      <c r="IL104" s="110"/>
      <c r="IM104" s="110"/>
      <c r="IN104" s="110"/>
      <c r="IO104" s="110"/>
      <c r="IP104" s="110"/>
      <c r="IQ104" s="110"/>
      <c r="IR104" s="110"/>
      <c r="IS104" s="110"/>
      <c r="IT104" s="110"/>
      <c r="IU104" s="110"/>
      <c r="IV104" s="110"/>
      <c r="IW104" s="110"/>
      <c r="IX104" s="110"/>
      <c r="IY104" s="110"/>
      <c r="IZ104" s="110"/>
      <c r="JA104" s="110"/>
      <c r="JB104" s="110"/>
    </row>
    <row r="105" spans="1:262" ht="25.5" x14ac:dyDescent="0.2">
      <c r="A105" s="185">
        <v>42612</v>
      </c>
      <c r="B105" s="186" t="s">
        <v>2119</v>
      </c>
      <c r="C105" s="186" t="s">
        <v>2120</v>
      </c>
      <c r="D105" s="186" t="s">
        <v>137</v>
      </c>
      <c r="E105" s="187" t="s">
        <v>432</v>
      </c>
      <c r="F105" s="188"/>
      <c r="G105" s="189">
        <v>2016</v>
      </c>
      <c r="H105" s="185" t="s">
        <v>53</v>
      </c>
      <c r="I105" s="185" t="str">
        <f t="shared" si="4"/>
        <v>SC</v>
      </c>
      <c r="J105" s="185" t="str">
        <f t="shared" si="7"/>
        <v>SC</v>
      </c>
      <c r="K105" s="185" t="str">
        <f t="shared" si="6"/>
        <v>Southeast</v>
      </c>
      <c r="L105" s="185" t="str">
        <f>INDEX('State '!$A$1:$C$62,MATCH($I105,'State '!$B:$B,0),3)</f>
        <v>Southeast</v>
      </c>
      <c r="M105" s="185" t="str">
        <f>INDEX('State '!$A$1:$C$62,MATCH($J105,'State '!$B:$B,0),3)</f>
        <v>Southeast</v>
      </c>
      <c r="N105" s="185"/>
      <c r="O105" s="191">
        <v>36</v>
      </c>
      <c r="P105" s="191">
        <v>29</v>
      </c>
      <c r="Q105" s="191">
        <v>18</v>
      </c>
      <c r="R105" s="192">
        <v>8</v>
      </c>
      <c r="S105" s="193" t="s">
        <v>135</v>
      </c>
      <c r="T105" s="190" t="s">
        <v>390</v>
      </c>
      <c r="U105" s="194" t="s">
        <v>2121</v>
      </c>
      <c r="V105" s="185" t="s">
        <v>2247</v>
      </c>
      <c r="W105" s="184"/>
      <c r="X105" s="184"/>
      <c r="Y105" s="184"/>
      <c r="Z105" s="96"/>
      <c r="AA105" s="96"/>
      <c r="AB105" s="96"/>
    </row>
    <row r="106" spans="1:262" x14ac:dyDescent="0.2">
      <c r="A106" s="185">
        <v>42607</v>
      </c>
      <c r="B106" s="198" t="s">
        <v>2187</v>
      </c>
      <c r="C106" s="198" t="s">
        <v>1890</v>
      </c>
      <c r="D106" s="198" t="s">
        <v>1944</v>
      </c>
      <c r="E106" s="198" t="s">
        <v>398</v>
      </c>
      <c r="F106" s="199"/>
      <c r="G106" s="200">
        <v>2016</v>
      </c>
      <c r="H106" s="185" t="s">
        <v>0</v>
      </c>
      <c r="I106" s="185" t="str">
        <f t="shared" si="4"/>
        <v>LA</v>
      </c>
      <c r="J106" s="185" t="str">
        <f t="shared" si="7"/>
        <v>LA</v>
      </c>
      <c r="K106" s="185" t="str">
        <f t="shared" si="6"/>
        <v>South Central</v>
      </c>
      <c r="L106" s="185" t="str">
        <f>INDEX('State '!$A$1:$C$62,MATCH($I106,'State '!$B:$B,0),3)</f>
        <v>South Central</v>
      </c>
      <c r="M106" s="185" t="str">
        <f>INDEX('State '!$A$1:$C$62,MATCH($J106,'State '!$B:$B,0),3)</f>
        <v>South Central</v>
      </c>
      <c r="N106" s="185"/>
      <c r="O106" s="192">
        <v>610</v>
      </c>
      <c r="P106" s="192">
        <v>104.3</v>
      </c>
      <c r="Q106" s="192">
        <v>1500</v>
      </c>
      <c r="R106" s="191">
        <v>42</v>
      </c>
      <c r="S106" s="185" t="s">
        <v>135</v>
      </c>
      <c r="T106" s="185" t="s">
        <v>390</v>
      </c>
      <c r="U106" s="185" t="s">
        <v>2240</v>
      </c>
      <c r="V106" s="185" t="s">
        <v>2247</v>
      </c>
      <c r="W106" s="184"/>
      <c r="X106" s="184"/>
      <c r="Y106" s="184"/>
      <c r="Z106" s="96"/>
      <c r="AA106" s="96"/>
      <c r="AB106" s="96"/>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row>
    <row r="107" spans="1:262" s="20" customFormat="1" x14ac:dyDescent="0.2">
      <c r="A107" s="185">
        <v>42649</v>
      </c>
      <c r="B107" s="198" t="s">
        <v>2314</v>
      </c>
      <c r="C107" s="198" t="s">
        <v>2313</v>
      </c>
      <c r="D107" s="198" t="s">
        <v>141</v>
      </c>
      <c r="E107" s="198" t="s">
        <v>432</v>
      </c>
      <c r="F107" s="199"/>
      <c r="G107" s="200">
        <v>2016</v>
      </c>
      <c r="H107" s="185" t="s">
        <v>22</v>
      </c>
      <c r="I107" s="185" t="str">
        <f t="shared" si="4"/>
        <v>GA</v>
      </c>
      <c r="J107" s="185" t="str">
        <f t="shared" si="7"/>
        <v>GA</v>
      </c>
      <c r="K107" s="185" t="str">
        <f t="shared" si="6"/>
        <v>Southeast</v>
      </c>
      <c r="L107" s="185" t="str">
        <f>INDEX('State '!$A$1:$C$62,MATCH($I107,'State '!$B:$B,0),3)</f>
        <v>Southeast</v>
      </c>
      <c r="M107" s="185" t="str">
        <f>INDEX('State '!$A$1:$C$62,MATCH($J107,'State '!$B:$B,0),3)</f>
        <v>Southeast</v>
      </c>
      <c r="N107" s="185"/>
      <c r="O107" s="192">
        <v>114</v>
      </c>
      <c r="P107" s="192"/>
      <c r="Q107" s="192">
        <v>769</v>
      </c>
      <c r="R107" s="191"/>
      <c r="S107" s="185" t="s">
        <v>135</v>
      </c>
      <c r="T107" s="185" t="s">
        <v>390</v>
      </c>
      <c r="U107" s="185" t="s">
        <v>2312</v>
      </c>
      <c r="V107" s="185"/>
      <c r="W107" s="184"/>
      <c r="X107" s="184"/>
      <c r="Y107" s="184"/>
    </row>
    <row r="108" spans="1:262" ht="25.5" x14ac:dyDescent="0.2">
      <c r="A108" s="185">
        <v>42604</v>
      </c>
      <c r="B108" s="198" t="s">
        <v>2229</v>
      </c>
      <c r="C108" s="198" t="s">
        <v>200</v>
      </c>
      <c r="D108" s="198" t="s">
        <v>1944</v>
      </c>
      <c r="E108" s="198" t="s">
        <v>144</v>
      </c>
      <c r="F108" s="199">
        <v>42647</v>
      </c>
      <c r="G108" s="200">
        <v>2016</v>
      </c>
      <c r="H108" s="185" t="s">
        <v>2231</v>
      </c>
      <c r="I108" s="185" t="str">
        <f t="shared" si="4"/>
        <v>PA</v>
      </c>
      <c r="J108" s="185" t="str">
        <f t="shared" si="7"/>
        <v>LA</v>
      </c>
      <c r="K108" s="185" t="str">
        <f t="shared" si="6"/>
        <v>Northeast, Midwest, South Central</v>
      </c>
      <c r="L108" s="185" t="str">
        <f>INDEX('State '!$A$1:$C$62,MATCH($I108,'State '!$B:$B,0),3)</f>
        <v>Northeast</v>
      </c>
      <c r="M108" s="185" t="str">
        <f>INDEX('State '!$A$1:$C$62,MATCH($J108,'State '!$B:$B,0),3)</f>
        <v>South Central</v>
      </c>
      <c r="N108" s="185" t="s">
        <v>9</v>
      </c>
      <c r="O108" s="192">
        <v>149.1</v>
      </c>
      <c r="P108" s="192"/>
      <c r="Q108" s="192">
        <v>250</v>
      </c>
      <c r="R108" s="191"/>
      <c r="S108" s="185" t="s">
        <v>135</v>
      </c>
      <c r="T108" s="185" t="s">
        <v>390</v>
      </c>
      <c r="U108" s="185" t="s">
        <v>2074</v>
      </c>
      <c r="V108" s="185" t="s">
        <v>2250</v>
      </c>
      <c r="W108" s="184"/>
      <c r="X108" s="184"/>
      <c r="Y108" s="184"/>
      <c r="Z108" s="96"/>
      <c r="AA108" s="96"/>
      <c r="AB108" s="96"/>
    </row>
    <row r="109" spans="1:262" s="20" customFormat="1" x14ac:dyDescent="0.2">
      <c r="A109" s="185">
        <v>42612</v>
      </c>
      <c r="B109" s="198" t="s">
        <v>1996</v>
      </c>
      <c r="C109" s="198" t="s">
        <v>225</v>
      </c>
      <c r="D109" s="198" t="s">
        <v>141</v>
      </c>
      <c r="E109" s="198" t="s">
        <v>144</v>
      </c>
      <c r="F109" s="199">
        <v>42675</v>
      </c>
      <c r="G109" s="200">
        <v>2016</v>
      </c>
      <c r="H109" s="185" t="s">
        <v>1997</v>
      </c>
      <c r="I109" s="185" t="str">
        <f t="shared" si="4"/>
        <v>PA</v>
      </c>
      <c r="J109" s="185" t="str">
        <f t="shared" si="7"/>
        <v>OH</v>
      </c>
      <c r="K109" s="185" t="str">
        <f t="shared" si="6"/>
        <v>Northeast</v>
      </c>
      <c r="L109" s="185" t="str">
        <f>INDEX('State '!$A$1:$C$62,MATCH($I109,'State '!$B:$B,0),3)</f>
        <v>Northeast</v>
      </c>
      <c r="M109" s="185" t="str">
        <f>INDEX('State '!$A$1:$C$62,MATCH($J109,'State '!$B:$B,0),3)</f>
        <v>Northeast</v>
      </c>
      <c r="N109" s="185"/>
      <c r="O109" s="192">
        <v>111.8</v>
      </c>
      <c r="P109" s="192"/>
      <c r="Q109" s="192">
        <v>130</v>
      </c>
      <c r="R109" s="191"/>
      <c r="S109" s="185" t="s">
        <v>135</v>
      </c>
      <c r="T109" s="185" t="s">
        <v>390</v>
      </c>
      <c r="U109" s="185" t="s">
        <v>1998</v>
      </c>
      <c r="V109" s="185" t="s">
        <v>2250</v>
      </c>
      <c r="W109" s="184"/>
      <c r="X109" s="184"/>
      <c r="Y109" s="184"/>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c r="EJ109" s="96"/>
      <c r="EK109" s="96"/>
      <c r="EL109" s="96"/>
      <c r="EM109" s="96"/>
      <c r="EN109" s="96"/>
      <c r="EO109" s="96"/>
      <c r="EP109" s="96"/>
      <c r="EQ109" s="96"/>
      <c r="ER109" s="96"/>
      <c r="ES109" s="96"/>
      <c r="ET109" s="96"/>
      <c r="EU109" s="96"/>
      <c r="EV109" s="96"/>
      <c r="EW109" s="96"/>
      <c r="EX109" s="96"/>
      <c r="EY109" s="96"/>
      <c r="EZ109" s="96"/>
      <c r="FA109" s="96"/>
      <c r="FB109" s="96"/>
      <c r="FC109" s="96"/>
      <c r="FD109" s="96"/>
      <c r="FE109" s="96"/>
      <c r="FF109" s="96"/>
      <c r="FG109" s="96"/>
      <c r="FH109" s="96"/>
      <c r="FI109" s="96"/>
      <c r="FJ109" s="96"/>
      <c r="FK109" s="96"/>
      <c r="FL109" s="96"/>
      <c r="FM109" s="96"/>
      <c r="FN109" s="96"/>
      <c r="FO109" s="96"/>
      <c r="FP109" s="96"/>
      <c r="FQ109" s="96"/>
      <c r="FR109" s="96"/>
      <c r="FS109" s="96"/>
      <c r="FT109" s="96"/>
      <c r="FU109" s="96"/>
      <c r="FV109" s="96"/>
      <c r="FW109" s="96"/>
      <c r="FX109" s="96"/>
      <c r="FY109" s="96"/>
      <c r="FZ109" s="96"/>
      <c r="GA109" s="96"/>
      <c r="GB109" s="96"/>
      <c r="GC109" s="96"/>
      <c r="GD109" s="96"/>
      <c r="GE109" s="96"/>
      <c r="GF109" s="96"/>
      <c r="GG109" s="96"/>
      <c r="GH109" s="96"/>
      <c r="GI109" s="96"/>
      <c r="GJ109" s="96"/>
      <c r="GK109" s="96"/>
      <c r="GL109" s="96"/>
      <c r="GM109" s="96"/>
      <c r="GN109" s="96"/>
      <c r="GO109" s="96"/>
      <c r="GP109" s="96"/>
      <c r="GQ109" s="96"/>
      <c r="GR109" s="96"/>
      <c r="GS109" s="96"/>
      <c r="GT109" s="96"/>
      <c r="GU109" s="96"/>
      <c r="GV109" s="96"/>
      <c r="GW109" s="96"/>
      <c r="GX109" s="96"/>
      <c r="GY109" s="96"/>
      <c r="GZ109" s="96"/>
      <c r="HA109" s="96"/>
      <c r="HB109" s="96"/>
      <c r="HC109" s="96"/>
      <c r="HD109" s="96"/>
      <c r="HE109" s="96"/>
      <c r="HF109" s="96"/>
      <c r="HG109" s="96"/>
      <c r="HH109" s="96"/>
      <c r="HI109" s="96"/>
      <c r="HJ109" s="96"/>
      <c r="HK109" s="96"/>
      <c r="HL109" s="96"/>
      <c r="HM109" s="96"/>
      <c r="HN109" s="96"/>
      <c r="HO109" s="96"/>
      <c r="HP109" s="96"/>
      <c r="HQ109" s="96"/>
      <c r="HR109" s="96"/>
      <c r="HS109" s="96"/>
      <c r="HT109" s="96"/>
      <c r="HU109" s="96"/>
      <c r="HV109" s="96"/>
      <c r="HW109" s="96"/>
      <c r="HX109" s="96"/>
      <c r="HY109" s="96"/>
      <c r="HZ109" s="96"/>
      <c r="IA109" s="96"/>
      <c r="IB109" s="96"/>
      <c r="IC109" s="96"/>
      <c r="ID109" s="96"/>
      <c r="IE109" s="96"/>
      <c r="IF109" s="96"/>
      <c r="IG109" s="96"/>
      <c r="IH109" s="96"/>
      <c r="II109" s="96"/>
      <c r="IJ109" s="96"/>
      <c r="IK109" s="96"/>
      <c r="IL109" s="96"/>
      <c r="IM109" s="96"/>
      <c r="IN109" s="96"/>
      <c r="IO109" s="96"/>
      <c r="IP109" s="96"/>
      <c r="IQ109" s="96"/>
      <c r="IR109" s="96"/>
      <c r="IS109" s="96"/>
      <c r="IT109" s="96"/>
      <c r="IU109" s="96"/>
      <c r="IV109" s="96"/>
      <c r="IW109" s="96"/>
      <c r="IX109" s="96"/>
      <c r="IY109" s="96"/>
      <c r="IZ109" s="96"/>
      <c r="JA109" s="96"/>
      <c r="JB109" s="96"/>
    </row>
    <row r="110" spans="1:262" x14ac:dyDescent="0.2">
      <c r="A110" s="185">
        <v>42601</v>
      </c>
      <c r="B110" s="198" t="s">
        <v>2105</v>
      </c>
      <c r="C110" s="186" t="s">
        <v>233</v>
      </c>
      <c r="D110" s="198" t="s">
        <v>141</v>
      </c>
      <c r="E110" s="198" t="s">
        <v>144</v>
      </c>
      <c r="F110" s="199">
        <v>42614</v>
      </c>
      <c r="G110" s="200">
        <v>2016</v>
      </c>
      <c r="H110" s="185" t="s">
        <v>52</v>
      </c>
      <c r="I110" s="185" t="str">
        <f t="shared" si="4"/>
        <v>TN</v>
      </c>
      <c r="J110" s="185" t="str">
        <f t="shared" si="7"/>
        <v>TN</v>
      </c>
      <c r="K110" s="185" t="str">
        <f t="shared" si="6"/>
        <v>Midwest</v>
      </c>
      <c r="L110" s="185" t="str">
        <f>INDEX('State '!$A$1:$C$62,MATCH($I110,'State '!$B:$B,0),3)</f>
        <v>Midwest</v>
      </c>
      <c r="M110" s="185" t="str">
        <f>INDEX('State '!$A$1:$C$62,MATCH($J110,'State '!$B:$B,0),3)</f>
        <v>Midwest</v>
      </c>
      <c r="N110" s="185"/>
      <c r="O110" s="192">
        <v>53</v>
      </c>
      <c r="P110" s="192">
        <v>10</v>
      </c>
      <c r="Q110" s="192">
        <v>40</v>
      </c>
      <c r="R110" s="191">
        <v>12</v>
      </c>
      <c r="S110" s="185" t="s">
        <v>135</v>
      </c>
      <c r="T110" s="185" t="s">
        <v>390</v>
      </c>
      <c r="U110" s="185" t="s">
        <v>2106</v>
      </c>
      <c r="V110" s="185" t="s">
        <v>2247</v>
      </c>
      <c r="W110" s="184"/>
      <c r="X110" s="184"/>
      <c r="Y110" s="184"/>
      <c r="Z110" s="96"/>
      <c r="AA110" s="96"/>
      <c r="AB110" s="96"/>
    </row>
    <row r="111" spans="1:262" s="20" customFormat="1" x14ac:dyDescent="0.2">
      <c r="A111" s="185">
        <v>42612</v>
      </c>
      <c r="B111" s="198" t="s">
        <v>2189</v>
      </c>
      <c r="C111" s="198" t="s">
        <v>2190</v>
      </c>
      <c r="D111" s="198" t="s">
        <v>134</v>
      </c>
      <c r="E111" s="198" t="s">
        <v>144</v>
      </c>
      <c r="F111" s="199">
        <v>42477</v>
      </c>
      <c r="G111" s="200">
        <v>2016</v>
      </c>
      <c r="H111" s="185" t="s">
        <v>43</v>
      </c>
      <c r="I111" s="185" t="str">
        <f t="shared" si="4"/>
        <v>NM</v>
      </c>
      <c r="J111" s="185" t="str">
        <f t="shared" si="7"/>
        <v>NM</v>
      </c>
      <c r="K111" s="185" t="str">
        <f t="shared" si="6"/>
        <v>Mountain</v>
      </c>
      <c r="L111" s="185" t="str">
        <f>INDEX('State '!$A$1:$C$62,MATCH($I111,'State '!$B:$B,0),3)</f>
        <v>Mountain</v>
      </c>
      <c r="M111" s="185" t="str">
        <f>INDEX('State '!$A$1:$C$62,MATCH($J111,'State '!$B:$B,0),3)</f>
        <v>Mountain</v>
      </c>
      <c r="N111" s="185"/>
      <c r="O111" s="192">
        <v>23</v>
      </c>
      <c r="P111" s="192">
        <v>15</v>
      </c>
      <c r="Q111" s="192">
        <v>200</v>
      </c>
      <c r="R111" s="191"/>
      <c r="S111" s="185" t="s">
        <v>135</v>
      </c>
      <c r="T111" s="185" t="s">
        <v>390</v>
      </c>
      <c r="U111" s="185" t="s">
        <v>2191</v>
      </c>
      <c r="V111" s="185" t="s">
        <v>2247</v>
      </c>
      <c r="W111" s="184"/>
      <c r="X111" s="184"/>
      <c r="Y111" s="184"/>
    </row>
    <row r="112" spans="1:262" s="20" customFormat="1" x14ac:dyDescent="0.2">
      <c r="A112" s="185">
        <v>42612</v>
      </c>
      <c r="B112" s="198" t="s">
        <v>2027</v>
      </c>
      <c r="C112" s="198" t="s">
        <v>1787</v>
      </c>
      <c r="D112" s="198" t="s">
        <v>141</v>
      </c>
      <c r="E112" s="198" t="s">
        <v>144</v>
      </c>
      <c r="F112" s="199">
        <v>42644</v>
      </c>
      <c r="G112" s="191">
        <v>2016</v>
      </c>
      <c r="H112" s="185" t="s">
        <v>2028</v>
      </c>
      <c r="I112" s="185" t="str">
        <f t="shared" si="4"/>
        <v>WV</v>
      </c>
      <c r="J112" s="185" t="str">
        <f t="shared" si="7"/>
        <v>OH</v>
      </c>
      <c r="K112" s="185" t="str">
        <f t="shared" si="6"/>
        <v>Northeast</v>
      </c>
      <c r="L112" s="185" t="str">
        <f>INDEX('State '!$A$1:$C$62,MATCH($I112,'State '!$B:$B,0),3)</f>
        <v>Northeast</v>
      </c>
      <c r="M112" s="185" t="str">
        <f>INDEX('State '!$A$1:$C$62,MATCH($J112,'State '!$B:$B,0),3)</f>
        <v>Northeast</v>
      </c>
      <c r="N112" s="185"/>
      <c r="O112" s="192">
        <v>415</v>
      </c>
      <c r="P112" s="192">
        <v>50</v>
      </c>
      <c r="Q112" s="192">
        <v>850</v>
      </c>
      <c r="R112" s="191" t="s">
        <v>422</v>
      </c>
      <c r="S112" s="185" t="s">
        <v>135</v>
      </c>
      <c r="T112" s="185" t="s">
        <v>390</v>
      </c>
      <c r="U112" s="185" t="s">
        <v>2067</v>
      </c>
      <c r="V112" s="185" t="s">
        <v>2250</v>
      </c>
      <c r="W112" s="184"/>
      <c r="X112" s="184"/>
      <c r="Y112" s="184"/>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c r="DS112" s="96"/>
      <c r="DT112" s="96"/>
      <c r="DU112" s="96"/>
      <c r="DV112" s="96"/>
      <c r="DW112" s="96"/>
      <c r="DX112" s="96"/>
      <c r="DY112" s="96"/>
      <c r="DZ112" s="96"/>
      <c r="EA112" s="96"/>
      <c r="EB112" s="96"/>
      <c r="EC112" s="96"/>
      <c r="ED112" s="96"/>
      <c r="EE112" s="96"/>
      <c r="EF112" s="96"/>
      <c r="EG112" s="96"/>
      <c r="EH112" s="96"/>
      <c r="EI112" s="96"/>
      <c r="EJ112" s="96"/>
      <c r="EK112" s="96"/>
      <c r="EL112" s="96"/>
      <c r="EM112" s="96"/>
      <c r="EN112" s="96"/>
      <c r="EO112" s="96"/>
      <c r="EP112" s="96"/>
      <c r="EQ112" s="96"/>
      <c r="ER112" s="96"/>
      <c r="ES112" s="96"/>
      <c r="ET112" s="96"/>
      <c r="EU112" s="96"/>
      <c r="EV112" s="96"/>
      <c r="EW112" s="96"/>
      <c r="EX112" s="96"/>
      <c r="EY112" s="96"/>
      <c r="EZ112" s="96"/>
      <c r="FA112" s="96"/>
      <c r="FB112" s="96"/>
      <c r="FC112" s="96"/>
      <c r="FD112" s="96"/>
      <c r="FE112" s="96"/>
      <c r="FF112" s="96"/>
      <c r="FG112" s="96"/>
      <c r="FH112" s="96"/>
      <c r="FI112" s="96"/>
      <c r="FJ112" s="96"/>
      <c r="FK112" s="96"/>
      <c r="FL112" s="96"/>
      <c r="FM112" s="96"/>
      <c r="FN112" s="96"/>
      <c r="FO112" s="96"/>
      <c r="FP112" s="96"/>
      <c r="FQ112" s="96"/>
      <c r="FR112" s="96"/>
      <c r="FS112" s="96"/>
      <c r="FT112" s="96"/>
      <c r="FU112" s="96"/>
      <c r="FV112" s="96"/>
      <c r="FW112" s="96"/>
      <c r="FX112" s="96"/>
      <c r="FY112" s="96"/>
      <c r="FZ112" s="96"/>
      <c r="GA112" s="96"/>
      <c r="GB112" s="96"/>
      <c r="GC112" s="96"/>
      <c r="GD112" s="96"/>
      <c r="GE112" s="96"/>
      <c r="GF112" s="96"/>
      <c r="GG112" s="96"/>
      <c r="GH112" s="96"/>
      <c r="GI112" s="96"/>
      <c r="GJ112" s="96"/>
      <c r="GK112" s="96"/>
      <c r="GL112" s="96"/>
      <c r="GM112" s="96"/>
      <c r="GN112" s="96"/>
      <c r="GO112" s="96"/>
      <c r="GP112" s="96"/>
      <c r="GQ112" s="96"/>
      <c r="GR112" s="96"/>
      <c r="GS112" s="96"/>
      <c r="GT112" s="96"/>
      <c r="GU112" s="96"/>
      <c r="GV112" s="96"/>
      <c r="GW112" s="96"/>
      <c r="GX112" s="96"/>
      <c r="GY112" s="96"/>
      <c r="GZ112" s="96"/>
      <c r="HA112" s="96"/>
      <c r="HB112" s="96"/>
      <c r="HC112" s="96"/>
      <c r="HD112" s="96"/>
      <c r="HE112" s="96"/>
      <c r="HF112" s="96"/>
      <c r="HG112" s="96"/>
      <c r="HH112" s="96"/>
      <c r="HI112" s="96"/>
      <c r="HJ112" s="96"/>
      <c r="HK112" s="96"/>
      <c r="HL112" s="96"/>
      <c r="HM112" s="96"/>
      <c r="HN112" s="96"/>
      <c r="HO112" s="96"/>
      <c r="HP112" s="96"/>
      <c r="HQ112" s="96"/>
      <c r="HR112" s="96"/>
      <c r="HS112" s="96"/>
      <c r="HT112" s="96"/>
      <c r="HU112" s="96"/>
      <c r="HV112" s="96"/>
      <c r="HW112" s="96"/>
      <c r="HX112" s="96"/>
      <c r="HY112" s="96"/>
      <c r="HZ112" s="96"/>
      <c r="IA112" s="96"/>
      <c r="IB112" s="96"/>
      <c r="IC112" s="96"/>
      <c r="ID112" s="96"/>
      <c r="IE112" s="96"/>
      <c r="IF112" s="96"/>
      <c r="IG112" s="96"/>
      <c r="IH112" s="96"/>
      <c r="II112" s="96"/>
      <c r="IJ112" s="96"/>
      <c r="IK112" s="96"/>
      <c r="IL112" s="96"/>
      <c r="IM112" s="96"/>
      <c r="IN112" s="96"/>
      <c r="IO112" s="96"/>
      <c r="IP112" s="96"/>
      <c r="IQ112" s="96"/>
      <c r="IR112" s="96"/>
      <c r="IS112" s="96"/>
      <c r="IT112" s="96"/>
      <c r="IU112" s="96"/>
      <c r="IV112" s="96"/>
      <c r="IW112" s="96"/>
      <c r="IX112" s="96"/>
      <c r="IY112" s="96"/>
      <c r="IZ112" s="96"/>
      <c r="JA112" s="96"/>
      <c r="JB112" s="96"/>
    </row>
    <row r="113" spans="1:262" ht="25.5" x14ac:dyDescent="0.2">
      <c r="A113" s="185">
        <v>42605</v>
      </c>
      <c r="B113" s="198" t="s">
        <v>2006</v>
      </c>
      <c r="C113" s="198" t="s">
        <v>2007</v>
      </c>
      <c r="D113" s="198" t="s">
        <v>1944</v>
      </c>
      <c r="E113" s="198" t="s">
        <v>144</v>
      </c>
      <c r="F113" s="199">
        <v>42517</v>
      </c>
      <c r="G113" s="191">
        <v>2016</v>
      </c>
      <c r="H113" s="185" t="s">
        <v>2008</v>
      </c>
      <c r="I113" s="185" t="str">
        <f t="shared" si="4"/>
        <v>OH</v>
      </c>
      <c r="J113" s="185" t="str">
        <f t="shared" si="7"/>
        <v>LA</v>
      </c>
      <c r="K113" s="185" t="str">
        <f t="shared" si="6"/>
        <v>Northeast, Midwest, South Central</v>
      </c>
      <c r="L113" s="185" t="str">
        <f>INDEX('State '!$A$1:$C$62,MATCH($I113,'State '!$B:$B,0),3)</f>
        <v>Northeast</v>
      </c>
      <c r="M113" s="185" t="str">
        <f>INDEX('State '!$A$1:$C$62,MATCH($J113,'State '!$B:$B,0),3)</f>
        <v>South Central</v>
      </c>
      <c r="N113" s="185" t="s">
        <v>9</v>
      </c>
      <c r="O113" s="192">
        <v>115</v>
      </c>
      <c r="P113" s="192"/>
      <c r="Q113" s="192">
        <v>758</v>
      </c>
      <c r="R113" s="191"/>
      <c r="S113" s="185" t="s">
        <v>135</v>
      </c>
      <c r="T113" s="185" t="s">
        <v>390</v>
      </c>
      <c r="U113" s="185" t="s">
        <v>2009</v>
      </c>
      <c r="V113" s="185" t="s">
        <v>2250</v>
      </c>
      <c r="W113" s="184"/>
      <c r="X113" s="184"/>
      <c r="Y113" s="184"/>
      <c r="Z113" s="96"/>
      <c r="AA113" s="96"/>
      <c r="AB113" s="96"/>
    </row>
    <row r="114" spans="1:262" ht="38.25" x14ac:dyDescent="0.2">
      <c r="A114" s="185">
        <v>42612</v>
      </c>
      <c r="B114" s="186" t="s">
        <v>2297</v>
      </c>
      <c r="C114" s="186" t="s">
        <v>248</v>
      </c>
      <c r="D114" s="186" t="s">
        <v>1944</v>
      </c>
      <c r="E114" s="187" t="s">
        <v>144</v>
      </c>
      <c r="F114" s="188">
        <v>42734</v>
      </c>
      <c r="G114" s="195">
        <v>2016</v>
      </c>
      <c r="H114" s="185" t="s">
        <v>2321</v>
      </c>
      <c r="I114" s="185" t="str">
        <f t="shared" si="4"/>
        <v>OH</v>
      </c>
      <c r="J114" s="185" t="str">
        <f t="shared" si="7"/>
        <v>MO</v>
      </c>
      <c r="K114" s="185" t="str">
        <f t="shared" si="6"/>
        <v>Northeast, Midwest</v>
      </c>
      <c r="L114" s="185" t="str">
        <f>INDEX('State '!$A$1:$C$62,MATCH($I114,'State '!$B:$B,0),3)</f>
        <v>Northeast</v>
      </c>
      <c r="M114" s="185" t="str">
        <f>INDEX('State '!$A$1:$C$62,MATCH($J114,'State '!$B:$B,0),3)</f>
        <v>Midwest</v>
      </c>
      <c r="N114" s="185"/>
      <c r="O114" s="191">
        <v>532</v>
      </c>
      <c r="P114" s="191"/>
      <c r="Q114" s="191">
        <v>800</v>
      </c>
      <c r="R114" s="192"/>
      <c r="S114" s="193" t="s">
        <v>135</v>
      </c>
      <c r="T114" s="190" t="s">
        <v>390</v>
      </c>
      <c r="U114" s="194" t="s">
        <v>2188</v>
      </c>
      <c r="V114" s="185" t="s">
        <v>2250</v>
      </c>
      <c r="W114" s="184" t="s">
        <v>2324</v>
      </c>
      <c r="X114" s="184"/>
      <c r="Y114" s="184"/>
      <c r="Z114" s="96"/>
      <c r="AA114" s="96"/>
      <c r="AB114" s="96"/>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row>
    <row r="115" spans="1:262" s="20" customFormat="1" x14ac:dyDescent="0.2">
      <c r="A115" s="185">
        <v>42853</v>
      </c>
      <c r="B115" s="198" t="s">
        <v>2099</v>
      </c>
      <c r="C115" s="198" t="s">
        <v>2262</v>
      </c>
      <c r="D115" s="198" t="s">
        <v>137</v>
      </c>
      <c r="E115" s="198" t="s">
        <v>144</v>
      </c>
      <c r="F115" s="199">
        <v>42439</v>
      </c>
      <c r="G115" s="191">
        <v>2016</v>
      </c>
      <c r="H115" s="185" t="s">
        <v>419</v>
      </c>
      <c r="I115" s="185" t="str">
        <f t="shared" si="4"/>
        <v>TX</v>
      </c>
      <c r="J115" s="185" t="str">
        <f t="shared" si="7"/>
        <v>MX</v>
      </c>
      <c r="K115" s="185" t="str">
        <f t="shared" si="6"/>
        <v>South Central, Mexico</v>
      </c>
      <c r="L115" s="185" t="str">
        <f>INDEX('State '!$A$1:$C$62,MATCH($I115,'State '!$B:$B,0),3)</f>
        <v>South Central</v>
      </c>
      <c r="M115" s="185" t="str">
        <f>INDEX('State '!$A$1:$C$62,MATCH($J115,'State '!$B:$B,0),3)</f>
        <v>Mexico</v>
      </c>
      <c r="N115" s="185"/>
      <c r="O115" s="192">
        <v>133</v>
      </c>
      <c r="P115" s="192">
        <v>200</v>
      </c>
      <c r="Q115" s="192">
        <v>170</v>
      </c>
      <c r="R115" s="191">
        <v>30</v>
      </c>
      <c r="S115" s="185" t="s">
        <v>135</v>
      </c>
      <c r="T115" s="185" t="s">
        <v>390</v>
      </c>
      <c r="U115" s="185" t="s">
        <v>2123</v>
      </c>
      <c r="V115" s="185" t="s">
        <v>2250</v>
      </c>
      <c r="W115" s="184"/>
      <c r="X115" s="184"/>
      <c r="Y115" s="184"/>
    </row>
    <row r="116" spans="1:262" s="20" customFormat="1" x14ac:dyDescent="0.2">
      <c r="A116" s="185">
        <v>42853</v>
      </c>
      <c r="B116" s="198" t="s">
        <v>2097</v>
      </c>
      <c r="C116" s="198" t="s">
        <v>2262</v>
      </c>
      <c r="D116" s="198" t="s">
        <v>141</v>
      </c>
      <c r="E116" s="198" t="s">
        <v>144</v>
      </c>
      <c r="F116" s="199">
        <v>42644</v>
      </c>
      <c r="G116" s="191">
        <v>2016</v>
      </c>
      <c r="H116" s="185" t="s">
        <v>419</v>
      </c>
      <c r="I116" s="185" t="str">
        <f t="shared" si="4"/>
        <v>TX</v>
      </c>
      <c r="J116" s="185" t="str">
        <f t="shared" si="7"/>
        <v>MX</v>
      </c>
      <c r="K116" s="185" t="str">
        <f t="shared" si="6"/>
        <v>South Central, Mexico</v>
      </c>
      <c r="L116" s="185" t="str">
        <f>INDEX('State '!$A$1:$C$62,MATCH($I116,'State '!$B:$B,0),3)</f>
        <v>South Central</v>
      </c>
      <c r="M116" s="185" t="str">
        <f>INDEX('State '!$A$1:$C$62,MATCH($J116,'State '!$B:$B,0),3)</f>
        <v>Mexico</v>
      </c>
      <c r="N116" s="185"/>
      <c r="O116" s="192">
        <v>313</v>
      </c>
      <c r="P116" s="192"/>
      <c r="Q116" s="192">
        <v>400</v>
      </c>
      <c r="R116" s="191">
        <v>30</v>
      </c>
      <c r="S116" s="185" t="s">
        <v>135</v>
      </c>
      <c r="T116" s="185" t="s">
        <v>390</v>
      </c>
      <c r="U116" s="185" t="s">
        <v>391</v>
      </c>
      <c r="V116" s="185" t="s">
        <v>2250</v>
      </c>
      <c r="W116" s="184"/>
      <c r="X116" s="184"/>
      <c r="Y116" s="184"/>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c r="DS116" s="96"/>
      <c r="DT116" s="96"/>
      <c r="DU116" s="96"/>
      <c r="DV116" s="96"/>
      <c r="DW116" s="96"/>
      <c r="DX116" s="96"/>
      <c r="DY116" s="96"/>
      <c r="DZ116" s="96"/>
      <c r="EA116" s="96"/>
      <c r="EB116" s="96"/>
      <c r="EC116" s="96"/>
      <c r="ED116" s="96"/>
      <c r="EE116" s="96"/>
      <c r="EF116" s="96"/>
      <c r="EG116" s="96"/>
      <c r="EH116" s="96"/>
      <c r="EI116" s="96"/>
      <c r="EJ116" s="96"/>
      <c r="EK116" s="96"/>
      <c r="EL116" s="96"/>
      <c r="EM116" s="96"/>
      <c r="EN116" s="96"/>
      <c r="EO116" s="96"/>
      <c r="EP116" s="96"/>
      <c r="EQ116" s="96"/>
      <c r="ER116" s="96"/>
      <c r="ES116" s="96"/>
      <c r="ET116" s="96"/>
      <c r="EU116" s="96"/>
      <c r="EV116" s="96"/>
      <c r="EW116" s="96"/>
      <c r="EX116" s="96"/>
      <c r="EY116" s="96"/>
      <c r="EZ116" s="96"/>
      <c r="FA116" s="96"/>
      <c r="FB116" s="96"/>
      <c r="FC116" s="96"/>
      <c r="FD116" s="96"/>
      <c r="FE116" s="96"/>
      <c r="FF116" s="96"/>
      <c r="FG116" s="96"/>
      <c r="FH116" s="96"/>
      <c r="FI116" s="96"/>
      <c r="FJ116" s="96"/>
      <c r="FK116" s="96"/>
      <c r="FL116" s="96"/>
      <c r="FM116" s="96"/>
      <c r="FN116" s="96"/>
      <c r="FO116" s="96"/>
      <c r="FP116" s="96"/>
      <c r="FQ116" s="96"/>
      <c r="FR116" s="96"/>
      <c r="FS116" s="96"/>
      <c r="FT116" s="96"/>
      <c r="FU116" s="96"/>
      <c r="FV116" s="96"/>
      <c r="FW116" s="96"/>
      <c r="FX116" s="96"/>
      <c r="FY116" s="96"/>
      <c r="FZ116" s="96"/>
      <c r="GA116" s="96"/>
      <c r="GB116" s="96"/>
      <c r="GC116" s="96"/>
      <c r="GD116" s="96"/>
      <c r="GE116" s="96"/>
      <c r="GF116" s="96"/>
      <c r="GG116" s="96"/>
      <c r="GH116" s="96"/>
      <c r="GI116" s="96"/>
      <c r="GJ116" s="96"/>
      <c r="GK116" s="96"/>
      <c r="GL116" s="96"/>
      <c r="GM116" s="96"/>
      <c r="GN116" s="96"/>
      <c r="GO116" s="96"/>
      <c r="GP116" s="96"/>
      <c r="GQ116" s="96"/>
      <c r="GR116" s="96"/>
      <c r="GS116" s="96"/>
      <c r="GT116" s="96"/>
      <c r="GU116" s="96"/>
      <c r="GV116" s="96"/>
      <c r="GW116" s="96"/>
      <c r="GX116" s="96"/>
      <c r="GY116" s="96"/>
      <c r="GZ116" s="96"/>
      <c r="HA116" s="96"/>
      <c r="HB116" s="96"/>
      <c r="HC116" s="96"/>
      <c r="HD116" s="96"/>
      <c r="HE116" s="96"/>
      <c r="HF116" s="96"/>
      <c r="HG116" s="96"/>
      <c r="HH116" s="96"/>
      <c r="HI116" s="96"/>
      <c r="HJ116" s="96"/>
      <c r="HK116" s="96"/>
      <c r="HL116" s="96"/>
      <c r="HM116" s="96"/>
      <c r="HN116" s="96"/>
      <c r="HO116" s="96"/>
      <c r="HP116" s="96"/>
      <c r="HQ116" s="96"/>
      <c r="HR116" s="96"/>
      <c r="HS116" s="96"/>
      <c r="HT116" s="96"/>
      <c r="HU116" s="96"/>
      <c r="HV116" s="96"/>
      <c r="HW116" s="96"/>
      <c r="HX116" s="96"/>
      <c r="HY116" s="96"/>
      <c r="HZ116" s="96"/>
      <c r="IA116" s="96"/>
      <c r="IB116" s="96"/>
      <c r="IC116" s="96"/>
      <c r="ID116" s="96"/>
      <c r="IE116" s="96"/>
      <c r="IF116" s="96"/>
      <c r="IG116" s="96"/>
      <c r="IH116" s="96"/>
      <c r="II116" s="96"/>
      <c r="IJ116" s="96"/>
      <c r="IK116" s="96"/>
      <c r="IL116" s="96"/>
      <c r="IM116" s="96"/>
      <c r="IN116" s="96"/>
      <c r="IO116" s="96"/>
      <c r="IP116" s="96"/>
      <c r="IQ116" s="96"/>
      <c r="IR116" s="96"/>
      <c r="IS116" s="96"/>
      <c r="IT116" s="96"/>
      <c r="IU116" s="96"/>
      <c r="IV116" s="96"/>
      <c r="IW116" s="96"/>
      <c r="IX116" s="96"/>
      <c r="IY116" s="96"/>
      <c r="IZ116" s="96"/>
      <c r="JA116" s="96"/>
      <c r="JB116" s="96"/>
    </row>
    <row r="117" spans="1:262" x14ac:dyDescent="0.2">
      <c r="A117" s="185">
        <v>42601</v>
      </c>
      <c r="B117" s="198" t="s">
        <v>2043</v>
      </c>
      <c r="C117" s="198" t="s">
        <v>1941</v>
      </c>
      <c r="D117" s="198" t="s">
        <v>134</v>
      </c>
      <c r="E117" s="198" t="s">
        <v>144</v>
      </c>
      <c r="F117" s="199">
        <v>42583</v>
      </c>
      <c r="G117" s="191">
        <v>2016</v>
      </c>
      <c r="H117" s="185" t="s">
        <v>395</v>
      </c>
      <c r="I117" s="185" t="str">
        <f t="shared" si="4"/>
        <v>PA</v>
      </c>
      <c r="J117" s="185" t="str">
        <f t="shared" si="7"/>
        <v>MD</v>
      </c>
      <c r="K117" s="185" t="str">
        <f t="shared" si="6"/>
        <v>Northeast</v>
      </c>
      <c r="L117" s="185" t="str">
        <f>INDEX('State '!$A$1:$C$62,MATCH($I117,'State '!$B:$B,0),3)</f>
        <v>Northeast</v>
      </c>
      <c r="M117" s="185" t="str">
        <f>INDEX('State '!$A$1:$C$62,MATCH($J117,'State '!$B:$B,0),3)</f>
        <v>Northeast</v>
      </c>
      <c r="N117" s="185"/>
      <c r="O117" s="192">
        <v>80</v>
      </c>
      <c r="P117" s="192">
        <v>11</v>
      </c>
      <c r="Q117" s="192">
        <v>192</v>
      </c>
      <c r="R117" s="191">
        <v>20</v>
      </c>
      <c r="S117" s="185" t="s">
        <v>135</v>
      </c>
      <c r="T117" s="185" t="s">
        <v>390</v>
      </c>
      <c r="U117" s="185" t="s">
        <v>2118</v>
      </c>
      <c r="V117" s="185" t="s">
        <v>2250</v>
      </c>
      <c r="W117" s="184"/>
      <c r="X117" s="184"/>
      <c r="Y117" s="184"/>
      <c r="Z117" s="96"/>
      <c r="AA117" s="96"/>
      <c r="AB117" s="96"/>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row>
    <row r="118" spans="1:262" x14ac:dyDescent="0.2">
      <c r="A118" s="185">
        <v>42865</v>
      </c>
      <c r="B118" s="198" t="s">
        <v>2037</v>
      </c>
      <c r="C118" s="198" t="s">
        <v>201</v>
      </c>
      <c r="D118" s="198" t="s">
        <v>134</v>
      </c>
      <c r="E118" s="198" t="s">
        <v>144</v>
      </c>
      <c r="F118" s="199">
        <v>42704</v>
      </c>
      <c r="G118" s="191">
        <v>2016</v>
      </c>
      <c r="H118" s="185" t="s">
        <v>36</v>
      </c>
      <c r="I118" s="185" t="str">
        <f t="shared" si="4"/>
        <v>MA</v>
      </c>
      <c r="J118" s="185" t="str">
        <f t="shared" si="7"/>
        <v>MA</v>
      </c>
      <c r="K118" s="185" t="str">
        <f t="shared" si="6"/>
        <v>Northeast</v>
      </c>
      <c r="L118" s="185" t="str">
        <f>INDEX('State '!$A$1:$C$62,MATCH($I118,'State '!$B:$B,0),3)</f>
        <v>Northeast</v>
      </c>
      <c r="M118" s="185" t="str">
        <f>INDEX('State '!$A$1:$C$62,MATCH($J118,'State '!$B:$B,0),3)</f>
        <v>Northeast</v>
      </c>
      <c r="N118" s="185"/>
      <c r="O118" s="192">
        <v>63</v>
      </c>
      <c r="P118" s="192">
        <v>1.2</v>
      </c>
      <c r="Q118" s="192">
        <v>115</v>
      </c>
      <c r="R118" s="191">
        <v>16</v>
      </c>
      <c r="S118" s="185" t="s">
        <v>135</v>
      </c>
      <c r="T118" s="185" t="s">
        <v>390</v>
      </c>
      <c r="U118" s="185" t="s">
        <v>2038</v>
      </c>
      <c r="V118" s="185" t="s">
        <v>2247</v>
      </c>
      <c r="W118" s="184"/>
      <c r="X118" s="184"/>
      <c r="Y118" s="184"/>
      <c r="Z118" s="96"/>
      <c r="AA118" s="96"/>
      <c r="AB118" s="96"/>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row>
    <row r="119" spans="1:262" s="20" customFormat="1" x14ac:dyDescent="0.2">
      <c r="A119" s="185">
        <v>42604</v>
      </c>
      <c r="B119" s="198" t="s">
        <v>2147</v>
      </c>
      <c r="C119" s="198" t="s">
        <v>2148</v>
      </c>
      <c r="D119" s="198" t="s">
        <v>134</v>
      </c>
      <c r="E119" s="198" t="s">
        <v>144</v>
      </c>
      <c r="F119" s="199">
        <v>42544</v>
      </c>
      <c r="G119" s="191">
        <v>2016</v>
      </c>
      <c r="H119" s="185" t="s">
        <v>713</v>
      </c>
      <c r="I119" s="185" t="str">
        <f t="shared" si="4"/>
        <v>WY</v>
      </c>
      <c r="J119" s="185" t="str">
        <f t="shared" si="7"/>
        <v>CO</v>
      </c>
      <c r="K119" s="185" t="str">
        <f t="shared" si="6"/>
        <v>Mountain</v>
      </c>
      <c r="L119" s="185" t="str">
        <f>INDEX('State '!$A$1:$C$62,MATCH($I119,'State '!$B:$B,0),3)</f>
        <v>Mountain</v>
      </c>
      <c r="M119" s="185" t="str">
        <f>INDEX('State '!$A$1:$C$62,MATCH($J119,'State '!$B:$B,0),3)</f>
        <v>Mountain</v>
      </c>
      <c r="N119" s="185"/>
      <c r="O119" s="192">
        <v>31.9</v>
      </c>
      <c r="P119" s="192">
        <v>31</v>
      </c>
      <c r="Q119" s="192">
        <v>5</v>
      </c>
      <c r="R119" s="191">
        <v>6</v>
      </c>
      <c r="S119" s="185" t="s">
        <v>135</v>
      </c>
      <c r="T119" s="185" t="s">
        <v>390</v>
      </c>
      <c r="U119" s="185" t="s">
        <v>2149</v>
      </c>
      <c r="V119" s="185" t="s">
        <v>2247</v>
      </c>
      <c r="W119" s="184"/>
      <c r="X119" s="184"/>
      <c r="Y119" s="184"/>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c r="DS119" s="96"/>
      <c r="DT119" s="96"/>
      <c r="DU119" s="96"/>
      <c r="DV119" s="96"/>
      <c r="DW119" s="96"/>
      <c r="DX119" s="96"/>
      <c r="DY119" s="96"/>
      <c r="DZ119" s="96"/>
      <c r="EA119" s="96"/>
      <c r="EB119" s="96"/>
      <c r="EC119" s="96"/>
      <c r="ED119" s="96"/>
      <c r="EE119" s="96"/>
      <c r="EF119" s="96"/>
      <c r="EG119" s="96"/>
      <c r="EH119" s="96"/>
      <c r="EI119" s="96"/>
      <c r="EJ119" s="96"/>
      <c r="EK119" s="96"/>
      <c r="EL119" s="96"/>
      <c r="EM119" s="96"/>
      <c r="EN119" s="96"/>
      <c r="EO119" s="96"/>
      <c r="EP119" s="96"/>
      <c r="EQ119" s="96"/>
      <c r="ER119" s="96"/>
      <c r="ES119" s="96"/>
      <c r="ET119" s="96"/>
      <c r="EU119" s="96"/>
      <c r="EV119" s="96"/>
      <c r="EW119" s="96"/>
      <c r="EX119" s="96"/>
      <c r="EY119" s="96"/>
      <c r="EZ119" s="96"/>
      <c r="FA119" s="96"/>
      <c r="FB119" s="96"/>
      <c r="FC119" s="96"/>
      <c r="FD119" s="96"/>
      <c r="FE119" s="96"/>
      <c r="FF119" s="96"/>
      <c r="FG119" s="96"/>
      <c r="FH119" s="96"/>
      <c r="FI119" s="96"/>
      <c r="FJ119" s="96"/>
      <c r="FK119" s="96"/>
      <c r="FL119" s="96"/>
      <c r="FM119" s="96"/>
      <c r="FN119" s="96"/>
      <c r="FO119" s="96"/>
      <c r="FP119" s="96"/>
      <c r="FQ119" s="96"/>
      <c r="FR119" s="96"/>
      <c r="FS119" s="96"/>
      <c r="FT119" s="96"/>
      <c r="FU119" s="96"/>
      <c r="FV119" s="96"/>
      <c r="FW119" s="96"/>
      <c r="FX119" s="96"/>
      <c r="FY119" s="96"/>
      <c r="FZ119" s="96"/>
      <c r="GA119" s="96"/>
      <c r="GB119" s="96"/>
      <c r="GC119" s="96"/>
      <c r="GD119" s="96"/>
      <c r="GE119" s="96"/>
      <c r="GF119" s="96"/>
      <c r="GG119" s="96"/>
      <c r="GH119" s="96"/>
      <c r="GI119" s="96"/>
      <c r="GJ119" s="96"/>
      <c r="GK119" s="96"/>
      <c r="GL119" s="96"/>
      <c r="GM119" s="96"/>
      <c r="GN119" s="96"/>
      <c r="GO119" s="96"/>
      <c r="GP119" s="96"/>
      <c r="GQ119" s="96"/>
      <c r="GR119" s="96"/>
      <c r="GS119" s="96"/>
      <c r="GT119" s="96"/>
      <c r="GU119" s="96"/>
      <c r="GV119" s="96"/>
      <c r="GW119" s="96"/>
      <c r="GX119" s="96"/>
      <c r="GY119" s="96"/>
      <c r="GZ119" s="96"/>
      <c r="HA119" s="96"/>
      <c r="HB119" s="96"/>
      <c r="HC119" s="96"/>
      <c r="HD119" s="96"/>
      <c r="HE119" s="96"/>
      <c r="HF119" s="96"/>
      <c r="HG119" s="96"/>
      <c r="HH119" s="96"/>
      <c r="HI119" s="96"/>
      <c r="HJ119" s="96"/>
      <c r="HK119" s="96"/>
      <c r="HL119" s="96"/>
      <c r="HM119" s="96"/>
      <c r="HN119" s="96"/>
      <c r="HO119" s="96"/>
      <c r="HP119" s="96"/>
      <c r="HQ119" s="96"/>
      <c r="HR119" s="96"/>
      <c r="HS119" s="96"/>
      <c r="HT119" s="96"/>
      <c r="HU119" s="96"/>
      <c r="HV119" s="96"/>
      <c r="HW119" s="96"/>
      <c r="HX119" s="96"/>
      <c r="HY119" s="96"/>
      <c r="HZ119" s="96"/>
      <c r="IA119" s="96"/>
      <c r="IB119" s="96"/>
      <c r="IC119" s="96"/>
      <c r="ID119" s="96"/>
      <c r="IE119" s="96"/>
      <c r="IF119" s="96"/>
      <c r="IG119" s="96"/>
      <c r="IH119" s="96"/>
      <c r="II119" s="96"/>
      <c r="IJ119" s="96"/>
      <c r="IK119" s="96"/>
      <c r="IL119" s="96"/>
      <c r="IM119" s="96"/>
      <c r="IN119" s="96"/>
      <c r="IO119" s="96"/>
      <c r="IP119" s="96"/>
      <c r="IQ119" s="96"/>
      <c r="IR119" s="96"/>
      <c r="IS119" s="96"/>
      <c r="IT119" s="96"/>
      <c r="IU119" s="96"/>
      <c r="IV119" s="96"/>
      <c r="IW119" s="96"/>
      <c r="IX119" s="96"/>
      <c r="IY119" s="96"/>
      <c r="IZ119" s="96"/>
      <c r="JA119" s="96"/>
      <c r="JB119" s="96"/>
    </row>
    <row r="120" spans="1:262" x14ac:dyDescent="0.2">
      <c r="A120" s="185">
        <v>42605</v>
      </c>
      <c r="B120" s="198" t="s">
        <v>2193</v>
      </c>
      <c r="C120" s="198" t="s">
        <v>2007</v>
      </c>
      <c r="D120" s="198" t="s">
        <v>134</v>
      </c>
      <c r="E120" s="198" t="s">
        <v>144</v>
      </c>
      <c r="F120" s="199">
        <v>42538</v>
      </c>
      <c r="G120" s="191">
        <v>2016</v>
      </c>
      <c r="H120" s="185" t="s">
        <v>2084</v>
      </c>
      <c r="I120" s="185" t="str">
        <f t="shared" si="4"/>
        <v>KY</v>
      </c>
      <c r="J120" s="185" t="str">
        <f t="shared" si="7"/>
        <v>IN</v>
      </c>
      <c r="K120" s="185" t="str">
        <f t="shared" si="6"/>
        <v>Midwest</v>
      </c>
      <c r="L120" s="185" t="str">
        <f>INDEX('State '!$A$1:$C$62,MATCH($I120,'State '!$B:$B,0),3)</f>
        <v>Midwest</v>
      </c>
      <c r="M120" s="185" t="str">
        <f>INDEX('State '!$A$1:$C$62,MATCH($J120,'State '!$B:$B,0),3)</f>
        <v>Midwest</v>
      </c>
      <c r="N120" s="185"/>
      <c r="O120" s="192">
        <v>63</v>
      </c>
      <c r="P120" s="192">
        <v>30</v>
      </c>
      <c r="Q120" s="192">
        <v>53.5</v>
      </c>
      <c r="R120" s="191">
        <v>10</v>
      </c>
      <c r="S120" s="185" t="s">
        <v>135</v>
      </c>
      <c r="T120" s="185" t="s">
        <v>390</v>
      </c>
      <c r="U120" s="185" t="s">
        <v>2085</v>
      </c>
      <c r="V120" s="185" t="s">
        <v>2250</v>
      </c>
      <c r="W120" s="184"/>
      <c r="X120" s="184"/>
      <c r="Y120" s="184"/>
      <c r="Z120" s="96"/>
      <c r="AA120" s="96"/>
      <c r="AB120" s="96"/>
    </row>
    <row r="121" spans="1:262" s="20" customFormat="1" x14ac:dyDescent="0.2">
      <c r="A121" s="185">
        <v>42604</v>
      </c>
      <c r="B121" s="198" t="s">
        <v>2151</v>
      </c>
      <c r="C121" s="198" t="s">
        <v>286</v>
      </c>
      <c r="D121" s="198" t="s">
        <v>141</v>
      </c>
      <c r="E121" s="198" t="s">
        <v>144</v>
      </c>
      <c r="F121" s="199">
        <v>42517</v>
      </c>
      <c r="G121" s="191">
        <v>2016</v>
      </c>
      <c r="H121" s="185" t="s">
        <v>993</v>
      </c>
      <c r="I121" s="185" t="str">
        <f t="shared" si="4"/>
        <v>VA</v>
      </c>
      <c r="J121" s="185" t="str">
        <f t="shared" si="7"/>
        <v>MD</v>
      </c>
      <c r="K121" s="185" t="str">
        <f t="shared" si="6"/>
        <v>Northeast</v>
      </c>
      <c r="L121" s="185" t="str">
        <f>INDEX('State '!$A$1:$C$62,MATCH($I121,'State '!$B:$B,0),3)</f>
        <v>Northeast</v>
      </c>
      <c r="M121" s="185" t="str">
        <f>INDEX('State '!$A$1:$C$62,MATCH($J121,'State '!$B:$B,0),3)</f>
        <v>Northeast</v>
      </c>
      <c r="N121" s="185"/>
      <c r="O121" s="192">
        <v>31</v>
      </c>
      <c r="P121" s="192"/>
      <c r="Q121" s="192">
        <v>132</v>
      </c>
      <c r="R121" s="191"/>
      <c r="S121" s="185" t="s">
        <v>135</v>
      </c>
      <c r="T121" s="185" t="s">
        <v>390</v>
      </c>
      <c r="U121" s="185" t="s">
        <v>2152</v>
      </c>
      <c r="V121" s="185" t="s">
        <v>2250</v>
      </c>
      <c r="W121" s="184"/>
      <c r="X121" s="184"/>
      <c r="Y121" s="184"/>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c r="EJ121" s="96"/>
      <c r="EK121" s="96"/>
      <c r="EL121" s="96"/>
      <c r="EM121" s="96"/>
      <c r="EN121" s="96"/>
      <c r="EO121" s="96"/>
      <c r="EP121" s="96"/>
      <c r="EQ121" s="96"/>
      <c r="ER121" s="96"/>
      <c r="ES121" s="96"/>
      <c r="ET121" s="96"/>
      <c r="EU121" s="96"/>
      <c r="EV121" s="96"/>
      <c r="EW121" s="96"/>
      <c r="EX121" s="96"/>
      <c r="EY121" s="96"/>
      <c r="EZ121" s="96"/>
      <c r="FA121" s="96"/>
      <c r="FB121" s="96"/>
      <c r="FC121" s="96"/>
      <c r="FD121" s="96"/>
      <c r="FE121" s="96"/>
      <c r="FF121" s="96"/>
      <c r="FG121" s="96"/>
      <c r="FH121" s="96"/>
      <c r="FI121" s="96"/>
      <c r="FJ121" s="96"/>
      <c r="FK121" s="96"/>
      <c r="FL121" s="96"/>
      <c r="FM121" s="96"/>
      <c r="FN121" s="96"/>
      <c r="FO121" s="96"/>
      <c r="FP121" s="96"/>
      <c r="FQ121" s="96"/>
      <c r="FR121" s="96"/>
      <c r="FS121" s="96"/>
      <c r="FT121" s="96"/>
      <c r="FU121" s="96"/>
      <c r="FV121" s="96"/>
      <c r="FW121" s="96"/>
      <c r="FX121" s="96"/>
      <c r="FY121" s="96"/>
      <c r="FZ121" s="96"/>
      <c r="GA121" s="96"/>
      <c r="GB121" s="96"/>
      <c r="GC121" s="96"/>
      <c r="GD121" s="96"/>
      <c r="GE121" s="96"/>
      <c r="GF121" s="96"/>
      <c r="GG121" s="96"/>
      <c r="GH121" s="96"/>
      <c r="GI121" s="96"/>
      <c r="GJ121" s="96"/>
      <c r="GK121" s="96"/>
      <c r="GL121" s="96"/>
      <c r="GM121" s="96"/>
      <c r="GN121" s="96"/>
      <c r="GO121" s="96"/>
      <c r="GP121" s="96"/>
      <c r="GQ121" s="96"/>
      <c r="GR121" s="96"/>
      <c r="GS121" s="96"/>
      <c r="GT121" s="96"/>
      <c r="GU121" s="96"/>
      <c r="GV121" s="96"/>
      <c r="GW121" s="96"/>
      <c r="GX121" s="96"/>
      <c r="GY121" s="96"/>
      <c r="GZ121" s="96"/>
      <c r="HA121" s="96"/>
      <c r="HB121" s="96"/>
      <c r="HC121" s="96"/>
      <c r="HD121" s="96"/>
      <c r="HE121" s="96"/>
      <c r="HF121" s="96"/>
      <c r="HG121" s="96"/>
      <c r="HH121" s="96"/>
      <c r="HI121" s="96"/>
      <c r="HJ121" s="96"/>
      <c r="HK121" s="96"/>
      <c r="HL121" s="96"/>
      <c r="HM121" s="96"/>
      <c r="HN121" s="96"/>
      <c r="HO121" s="96"/>
      <c r="HP121" s="96"/>
      <c r="HQ121" s="96"/>
      <c r="HR121" s="96"/>
      <c r="HS121" s="96"/>
      <c r="HT121" s="96"/>
      <c r="HU121" s="96"/>
      <c r="HV121" s="96"/>
      <c r="HW121" s="96"/>
      <c r="HX121" s="96"/>
      <c r="HY121" s="96"/>
      <c r="HZ121" s="96"/>
      <c r="IA121" s="96"/>
      <c r="IB121" s="96"/>
      <c r="IC121" s="96"/>
      <c r="ID121" s="96"/>
      <c r="IE121" s="96"/>
      <c r="IF121" s="96"/>
      <c r="IG121" s="96"/>
      <c r="IH121" s="96"/>
      <c r="II121" s="96"/>
      <c r="IJ121" s="96"/>
      <c r="IK121" s="96"/>
      <c r="IL121" s="96"/>
      <c r="IM121" s="96"/>
      <c r="IN121" s="96"/>
      <c r="IO121" s="96"/>
      <c r="IP121" s="96"/>
      <c r="IQ121" s="96"/>
      <c r="IR121" s="96"/>
      <c r="IS121" s="96"/>
      <c r="IT121" s="96"/>
      <c r="IU121" s="96"/>
      <c r="IV121" s="96"/>
      <c r="IW121" s="96"/>
      <c r="IX121" s="96"/>
      <c r="IY121" s="96"/>
      <c r="IZ121" s="96"/>
      <c r="JA121" s="96"/>
      <c r="JB121" s="96"/>
    </row>
    <row r="122" spans="1:262" x14ac:dyDescent="0.2">
      <c r="A122" s="185">
        <v>42613</v>
      </c>
      <c r="B122" s="186" t="s">
        <v>2275</v>
      </c>
      <c r="C122" s="186" t="s">
        <v>219</v>
      </c>
      <c r="D122" s="186" t="s">
        <v>141</v>
      </c>
      <c r="E122" s="187" t="s">
        <v>138</v>
      </c>
      <c r="F122" s="199"/>
      <c r="G122" s="191">
        <v>2016</v>
      </c>
      <c r="H122" s="185" t="s">
        <v>7</v>
      </c>
      <c r="I122" s="185" t="str">
        <f t="shared" si="4"/>
        <v>PA</v>
      </c>
      <c r="J122" s="185" t="str">
        <f t="shared" si="7"/>
        <v>PA</v>
      </c>
      <c r="K122" s="185" t="str">
        <f t="shared" si="6"/>
        <v>Northeast</v>
      </c>
      <c r="L122" s="185" t="str">
        <f>INDEX('State '!$A$1:$C$62,MATCH($I122,'State '!$B:$B,0),3)</f>
        <v>Northeast</v>
      </c>
      <c r="M122" s="185" t="str">
        <f>INDEX('State '!$A$1:$C$62,MATCH($J122,'State '!$B:$B,0),3)</f>
        <v>Northeast</v>
      </c>
      <c r="N122" s="185"/>
      <c r="O122" s="192">
        <v>1.3</v>
      </c>
      <c r="P122" s="192">
        <v>8</v>
      </c>
      <c r="Q122" s="191">
        <v>160</v>
      </c>
      <c r="R122" s="191">
        <v>16</v>
      </c>
      <c r="S122" s="185" t="s">
        <v>135</v>
      </c>
      <c r="T122" s="185" t="s">
        <v>390</v>
      </c>
      <c r="U122" s="185" t="s">
        <v>2276</v>
      </c>
      <c r="V122" s="185" t="s">
        <v>2247</v>
      </c>
      <c r="W122" s="184"/>
      <c r="X122" s="184"/>
      <c r="Y122" s="184"/>
      <c r="Z122" s="96"/>
      <c r="AA122" s="96"/>
      <c r="AB122" s="96"/>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c r="IV122" s="20"/>
      <c r="IW122" s="20"/>
      <c r="IX122" s="20"/>
      <c r="IY122" s="20"/>
      <c r="IZ122" s="20"/>
      <c r="JA122" s="20"/>
      <c r="JB122" s="20"/>
    </row>
    <row r="123" spans="1:262" x14ac:dyDescent="0.2">
      <c r="A123" s="185">
        <v>43124</v>
      </c>
      <c r="B123" s="186" t="s">
        <v>2275</v>
      </c>
      <c r="C123" s="186" t="s">
        <v>219</v>
      </c>
      <c r="D123" s="186" t="s">
        <v>141</v>
      </c>
      <c r="E123" s="187" t="s">
        <v>144</v>
      </c>
      <c r="F123" s="199">
        <v>42552</v>
      </c>
      <c r="G123" s="191">
        <v>2016</v>
      </c>
      <c r="H123" s="185" t="s">
        <v>7</v>
      </c>
      <c r="I123" s="185" t="str">
        <f t="shared" si="4"/>
        <v>PA</v>
      </c>
      <c r="J123" s="185" t="s">
        <v>55</v>
      </c>
      <c r="K123" s="185" t="str">
        <f t="shared" si="6"/>
        <v>Northeast</v>
      </c>
      <c r="L123" s="185" t="str">
        <f>INDEX('State '!$A$1:$C$62,MATCH($I123,'State '!$B:$B,0),3)</f>
        <v>Northeast</v>
      </c>
      <c r="M123" s="185" t="str">
        <f>INDEX('State '!$A$1:$C$62,MATCH($J123,'State '!$B:$B,0),3)</f>
        <v>Northeast</v>
      </c>
      <c r="N123" s="185"/>
      <c r="O123" s="192">
        <v>1.3</v>
      </c>
      <c r="P123" s="192">
        <v>8</v>
      </c>
      <c r="Q123" s="191">
        <v>53</v>
      </c>
      <c r="R123" s="191">
        <v>16</v>
      </c>
      <c r="S123" s="185" t="s">
        <v>135</v>
      </c>
      <c r="T123" s="185" t="s">
        <v>390</v>
      </c>
      <c r="U123" s="185" t="s">
        <v>2450</v>
      </c>
      <c r="V123" s="185" t="s">
        <v>2250</v>
      </c>
      <c r="W123" s="184"/>
      <c r="X123" s="184"/>
      <c r="Y123" s="184"/>
      <c r="Z123" s="96"/>
      <c r="AA123" s="96"/>
      <c r="AB123" s="96"/>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row>
    <row r="124" spans="1:262" s="20" customFormat="1" x14ac:dyDescent="0.2">
      <c r="A124" s="185">
        <v>42612</v>
      </c>
      <c r="B124" s="186" t="s">
        <v>2130</v>
      </c>
      <c r="C124" s="186" t="s">
        <v>263</v>
      </c>
      <c r="D124" s="186" t="s">
        <v>134</v>
      </c>
      <c r="E124" s="187" t="s">
        <v>144</v>
      </c>
      <c r="F124" s="188">
        <v>42643</v>
      </c>
      <c r="G124" s="195">
        <v>2016</v>
      </c>
      <c r="H124" s="185" t="s">
        <v>33</v>
      </c>
      <c r="I124" s="185" t="str">
        <f t="shared" si="4"/>
        <v>WV</v>
      </c>
      <c r="J124" s="185" t="str">
        <f t="shared" ref="J124:J187" si="8">RIGHT($H124,2)</f>
        <v>WV</v>
      </c>
      <c r="K124" s="185" t="str">
        <f t="shared" si="6"/>
        <v>Northeast</v>
      </c>
      <c r="L124" s="185" t="str">
        <f>INDEX('State '!$A$1:$C$62,MATCH($I124,'State '!$B:$B,0),3)</f>
        <v>Northeast</v>
      </c>
      <c r="M124" s="185" t="str">
        <f>INDEX('State '!$A$1:$C$62,MATCH($J124,'State '!$B:$B,0),3)</f>
        <v>Northeast</v>
      </c>
      <c r="N124" s="185"/>
      <c r="O124" s="191">
        <v>45</v>
      </c>
      <c r="P124" s="191">
        <v>5</v>
      </c>
      <c r="Q124" s="191">
        <v>205</v>
      </c>
      <c r="R124" s="192"/>
      <c r="S124" s="193" t="s">
        <v>135</v>
      </c>
      <c r="T124" s="190" t="s">
        <v>390</v>
      </c>
      <c r="U124" s="194" t="s">
        <v>2102</v>
      </c>
      <c r="V124" s="185" t="s">
        <v>2247</v>
      </c>
      <c r="W124" s="184"/>
      <c r="X124" s="184"/>
      <c r="Y124" s="184"/>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c r="DS124" s="96"/>
      <c r="DT124" s="96"/>
      <c r="DU124" s="96"/>
      <c r="DV124" s="96"/>
      <c r="DW124" s="96"/>
      <c r="DX124" s="96"/>
      <c r="DY124" s="96"/>
      <c r="DZ124" s="96"/>
      <c r="EA124" s="96"/>
      <c r="EB124" s="96"/>
      <c r="EC124" s="96"/>
      <c r="ED124" s="96"/>
      <c r="EE124" s="96"/>
      <c r="EF124" s="96"/>
      <c r="EG124" s="96"/>
      <c r="EH124" s="96"/>
      <c r="EI124" s="96"/>
      <c r="EJ124" s="96"/>
      <c r="EK124" s="96"/>
      <c r="EL124" s="96"/>
      <c r="EM124" s="96"/>
      <c r="EN124" s="96"/>
      <c r="EO124" s="96"/>
      <c r="EP124" s="96"/>
      <c r="EQ124" s="96"/>
      <c r="ER124" s="96"/>
      <c r="ES124" s="96"/>
      <c r="ET124" s="96"/>
      <c r="EU124" s="96"/>
      <c r="EV124" s="96"/>
      <c r="EW124" s="96"/>
      <c r="EX124" s="96"/>
      <c r="EY124" s="96"/>
      <c r="EZ124" s="96"/>
      <c r="FA124" s="96"/>
      <c r="FB124" s="96"/>
      <c r="FC124" s="96"/>
      <c r="FD124" s="96"/>
      <c r="FE124" s="96"/>
      <c r="FF124" s="96"/>
      <c r="FG124" s="96"/>
      <c r="FH124" s="96"/>
      <c r="FI124" s="96"/>
      <c r="FJ124" s="96"/>
      <c r="FK124" s="96"/>
      <c r="FL124" s="96"/>
      <c r="FM124" s="96"/>
      <c r="FN124" s="96"/>
      <c r="FO124" s="96"/>
      <c r="FP124" s="96"/>
      <c r="FQ124" s="96"/>
      <c r="FR124" s="96"/>
      <c r="FS124" s="96"/>
      <c r="FT124" s="96"/>
      <c r="FU124" s="96"/>
      <c r="FV124" s="96"/>
      <c r="FW124" s="96"/>
      <c r="FX124" s="96"/>
      <c r="FY124" s="96"/>
      <c r="FZ124" s="96"/>
      <c r="GA124" s="96"/>
      <c r="GB124" s="96"/>
      <c r="GC124" s="96"/>
      <c r="GD124" s="96"/>
      <c r="GE124" s="96"/>
      <c r="GF124" s="96"/>
      <c r="GG124" s="96"/>
      <c r="GH124" s="96"/>
      <c r="GI124" s="96"/>
      <c r="GJ124" s="96"/>
      <c r="GK124" s="96"/>
      <c r="GL124" s="96"/>
      <c r="GM124" s="96"/>
      <c r="GN124" s="96"/>
      <c r="GO124" s="96"/>
      <c r="GP124" s="96"/>
      <c r="GQ124" s="96"/>
      <c r="GR124" s="96"/>
      <c r="GS124" s="96"/>
      <c r="GT124" s="96"/>
      <c r="GU124" s="96"/>
      <c r="GV124" s="96"/>
      <c r="GW124" s="96"/>
      <c r="GX124" s="96"/>
      <c r="GY124" s="96"/>
      <c r="GZ124" s="96"/>
      <c r="HA124" s="96"/>
      <c r="HB124" s="96"/>
      <c r="HC124" s="96"/>
      <c r="HD124" s="96"/>
      <c r="HE124" s="96"/>
      <c r="HF124" s="96"/>
      <c r="HG124" s="96"/>
      <c r="HH124" s="96"/>
      <c r="HI124" s="96"/>
      <c r="HJ124" s="96"/>
      <c r="HK124" s="96"/>
      <c r="HL124" s="96"/>
      <c r="HM124" s="96"/>
      <c r="HN124" s="96"/>
      <c r="HO124" s="96"/>
      <c r="HP124" s="96"/>
      <c r="HQ124" s="96"/>
      <c r="HR124" s="96"/>
      <c r="HS124" s="96"/>
      <c r="HT124" s="96"/>
      <c r="HU124" s="96"/>
      <c r="HV124" s="96"/>
      <c r="HW124" s="96"/>
      <c r="HX124" s="96"/>
      <c r="HY124" s="96"/>
      <c r="HZ124" s="96"/>
      <c r="IA124" s="96"/>
      <c r="IB124" s="96"/>
      <c r="IC124" s="96"/>
      <c r="ID124" s="96"/>
      <c r="IE124" s="96"/>
      <c r="IF124" s="96"/>
      <c r="IG124" s="96"/>
      <c r="IH124" s="96"/>
      <c r="II124" s="96"/>
      <c r="IJ124" s="96"/>
      <c r="IK124" s="96"/>
      <c r="IL124" s="96"/>
      <c r="IM124" s="96"/>
      <c r="IN124" s="96"/>
      <c r="IO124" s="96"/>
      <c r="IP124" s="96"/>
      <c r="IQ124" s="96"/>
      <c r="IR124" s="96"/>
      <c r="IS124" s="96"/>
      <c r="IT124" s="96"/>
      <c r="IU124" s="96"/>
      <c r="IV124" s="96"/>
      <c r="IW124" s="96"/>
      <c r="IX124" s="96"/>
      <c r="IY124" s="96"/>
      <c r="IZ124" s="96"/>
      <c r="JA124" s="96"/>
      <c r="JB124" s="96"/>
    </row>
    <row r="125" spans="1:262" s="20" customFormat="1" x14ac:dyDescent="0.2">
      <c r="A125" s="185">
        <v>42612</v>
      </c>
      <c r="B125" s="198" t="s">
        <v>2082</v>
      </c>
      <c r="C125" s="186" t="s">
        <v>2007</v>
      </c>
      <c r="D125" s="186" t="s">
        <v>134</v>
      </c>
      <c r="E125" s="187" t="s">
        <v>144</v>
      </c>
      <c r="F125" s="188">
        <v>42608</v>
      </c>
      <c r="G125" s="195">
        <v>2016</v>
      </c>
      <c r="H125" s="185" t="s">
        <v>23</v>
      </c>
      <c r="I125" s="185" t="str">
        <f t="shared" si="4"/>
        <v>KY</v>
      </c>
      <c r="J125" s="185" t="str">
        <f t="shared" si="8"/>
        <v>KY</v>
      </c>
      <c r="K125" s="185" t="str">
        <f t="shared" si="6"/>
        <v>Midwest</v>
      </c>
      <c r="L125" s="185" t="str">
        <f>INDEX('State '!$A$1:$C$62,MATCH($I125,'State '!$B:$B,0),3)</f>
        <v>Midwest</v>
      </c>
      <c r="M125" s="185" t="str">
        <f>INDEX('State '!$A$1:$C$62,MATCH($J125,'State '!$B:$B,0),3)</f>
        <v>Midwest</v>
      </c>
      <c r="N125" s="185"/>
      <c r="O125" s="191">
        <v>81</v>
      </c>
      <c r="P125" s="191">
        <v>22.5</v>
      </c>
      <c r="Q125" s="191">
        <v>230</v>
      </c>
      <c r="R125" s="192">
        <v>24</v>
      </c>
      <c r="S125" s="193" t="s">
        <v>135</v>
      </c>
      <c r="T125" s="190" t="s">
        <v>390</v>
      </c>
      <c r="U125" s="194" t="s">
        <v>2083</v>
      </c>
      <c r="V125" s="185" t="s">
        <v>2247</v>
      </c>
      <c r="W125" s="184"/>
      <c r="X125" s="184"/>
      <c r="Y125" s="184"/>
    </row>
    <row r="126" spans="1:262" x14ac:dyDescent="0.2">
      <c r="A126" s="185">
        <v>42853</v>
      </c>
      <c r="B126" s="186" t="s">
        <v>2315</v>
      </c>
      <c r="C126" s="186" t="s">
        <v>2316</v>
      </c>
      <c r="D126" s="186" t="s">
        <v>141</v>
      </c>
      <c r="E126" s="187" t="s">
        <v>144</v>
      </c>
      <c r="F126" s="188">
        <v>42644</v>
      </c>
      <c r="G126" s="195">
        <v>2016</v>
      </c>
      <c r="H126" s="185" t="s">
        <v>6</v>
      </c>
      <c r="I126" s="185" t="str">
        <f t="shared" si="4"/>
        <v>TX</v>
      </c>
      <c r="J126" s="185" t="str">
        <f t="shared" si="8"/>
        <v>TX</v>
      </c>
      <c r="K126" s="185" t="str">
        <f t="shared" si="6"/>
        <v>South Central</v>
      </c>
      <c r="L126" s="185" t="str">
        <f>INDEX('State '!$A$1:$C$62,MATCH($I126,'State '!$B:$B,0),3)</f>
        <v>South Central</v>
      </c>
      <c r="M126" s="185" t="str">
        <f>INDEX('State '!$A$1:$C$62,MATCH($J126,'State '!$B:$B,0),3)</f>
        <v>South Central</v>
      </c>
      <c r="N126" s="185"/>
      <c r="O126" s="191" t="s">
        <v>2317</v>
      </c>
      <c r="P126" s="191"/>
      <c r="Q126" s="191">
        <v>260</v>
      </c>
      <c r="R126" s="192"/>
      <c r="S126" s="193" t="s">
        <v>139</v>
      </c>
      <c r="T126" s="185" t="s">
        <v>390</v>
      </c>
      <c r="U126" s="194"/>
      <c r="V126" s="185" t="s">
        <v>2247</v>
      </c>
      <c r="W126" s="184"/>
      <c r="X126" s="184"/>
      <c r="Y126" s="184"/>
      <c r="Z126" s="96"/>
      <c r="AA126" s="96"/>
      <c r="AB126" s="96"/>
    </row>
    <row r="127" spans="1:262" x14ac:dyDescent="0.2">
      <c r="A127" s="185">
        <v>42619</v>
      </c>
      <c r="B127" s="186" t="s">
        <v>2286</v>
      </c>
      <c r="C127" s="186" t="s">
        <v>216</v>
      </c>
      <c r="D127" s="186" t="s">
        <v>141</v>
      </c>
      <c r="E127" s="187" t="s">
        <v>144</v>
      </c>
      <c r="F127" s="188">
        <v>42615</v>
      </c>
      <c r="G127" s="195">
        <v>2016</v>
      </c>
      <c r="H127" s="185" t="s">
        <v>991</v>
      </c>
      <c r="I127" s="185" t="str">
        <f t="shared" si="4"/>
        <v>GA</v>
      </c>
      <c r="J127" s="185" t="str">
        <f t="shared" si="8"/>
        <v>FL</v>
      </c>
      <c r="K127" s="185" t="str">
        <f t="shared" si="6"/>
        <v>Southeast</v>
      </c>
      <c r="L127" s="185" t="str">
        <f>INDEX('State '!$A$1:$C$62,MATCH($I127,'State '!$B:$B,0),3)</f>
        <v>Southeast</v>
      </c>
      <c r="M127" s="185" t="str">
        <f>INDEX('State '!$A$1:$C$62,MATCH($J127,'State '!$B:$B,0),3)</f>
        <v>Southeast</v>
      </c>
      <c r="N127" s="185"/>
      <c r="O127" s="191">
        <v>300</v>
      </c>
      <c r="P127" s="191"/>
      <c r="Q127" s="191">
        <v>235</v>
      </c>
      <c r="R127" s="192"/>
      <c r="S127" s="193" t="s">
        <v>135</v>
      </c>
      <c r="T127" s="190" t="s">
        <v>390</v>
      </c>
      <c r="U127" s="194" t="s">
        <v>2320</v>
      </c>
      <c r="V127" s="185" t="s">
        <v>2250</v>
      </c>
      <c r="W127" s="184"/>
      <c r="X127" s="184"/>
      <c r="Y127" s="184"/>
      <c r="Z127" s="96"/>
      <c r="AA127" s="96"/>
      <c r="AB127" s="96"/>
    </row>
    <row r="128" spans="1:262" s="20" customFormat="1" ht="25.5" x14ac:dyDescent="0.2">
      <c r="A128" s="185">
        <v>42614</v>
      </c>
      <c r="B128" s="186" t="s">
        <v>2150</v>
      </c>
      <c r="C128" s="186" t="s">
        <v>1791</v>
      </c>
      <c r="D128" s="186" t="s">
        <v>1944</v>
      </c>
      <c r="E128" s="187" t="s">
        <v>140</v>
      </c>
      <c r="F128" s="188">
        <v>42339</v>
      </c>
      <c r="G128" s="200">
        <v>2015</v>
      </c>
      <c r="H128" s="185" t="s">
        <v>2039</v>
      </c>
      <c r="I128" s="185" t="str">
        <f t="shared" si="4"/>
        <v>IN</v>
      </c>
      <c r="J128" s="185" t="str">
        <f t="shared" si="8"/>
        <v>LA</v>
      </c>
      <c r="K128" s="185" t="str">
        <f t="shared" si="6"/>
        <v>Midwest, South Central</v>
      </c>
      <c r="L128" s="185" t="str">
        <f>INDEX('State '!$A$1:$C$62,MATCH($I128,'State '!$B:$B,0),3)</f>
        <v>Midwest</v>
      </c>
      <c r="M128" s="185" t="str">
        <f>INDEX('State '!$A$1:$C$62,MATCH($J128,'State '!$B:$B,0),3)</f>
        <v>South Central</v>
      </c>
      <c r="N128" s="185"/>
      <c r="O128" s="191">
        <v>50</v>
      </c>
      <c r="P128" s="191"/>
      <c r="Q128" s="191">
        <v>750</v>
      </c>
      <c r="R128" s="192"/>
      <c r="S128" s="193" t="s">
        <v>135</v>
      </c>
      <c r="T128" s="190" t="s">
        <v>390</v>
      </c>
      <c r="U128" s="194" t="s">
        <v>391</v>
      </c>
      <c r="V128" s="185" t="s">
        <v>2250</v>
      </c>
      <c r="W128" s="184"/>
      <c r="X128" s="184"/>
      <c r="Y128" s="184"/>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c r="DS128" s="96"/>
      <c r="DT128" s="96"/>
      <c r="DU128" s="96"/>
      <c r="DV128" s="96"/>
      <c r="DW128" s="96"/>
      <c r="DX128" s="96"/>
      <c r="DY128" s="96"/>
      <c r="DZ128" s="96"/>
      <c r="EA128" s="96"/>
      <c r="EB128" s="96"/>
      <c r="EC128" s="96"/>
      <c r="ED128" s="96"/>
      <c r="EE128" s="96"/>
      <c r="EF128" s="96"/>
      <c r="EG128" s="96"/>
      <c r="EH128" s="96"/>
      <c r="EI128" s="96"/>
      <c r="EJ128" s="96"/>
      <c r="EK128" s="96"/>
      <c r="EL128" s="96"/>
      <c r="EM128" s="96"/>
      <c r="EN128" s="96"/>
      <c r="EO128" s="96"/>
      <c r="EP128" s="96"/>
      <c r="EQ128" s="96"/>
      <c r="ER128" s="96"/>
      <c r="ES128" s="96"/>
      <c r="ET128" s="96"/>
      <c r="EU128" s="96"/>
      <c r="EV128" s="96"/>
      <c r="EW128" s="96"/>
      <c r="EX128" s="96"/>
      <c r="EY128" s="96"/>
      <c r="EZ128" s="96"/>
      <c r="FA128" s="96"/>
      <c r="FB128" s="96"/>
      <c r="FC128" s="96"/>
      <c r="FD128" s="96"/>
      <c r="FE128" s="96"/>
      <c r="FF128" s="96"/>
      <c r="FG128" s="96"/>
      <c r="FH128" s="96"/>
      <c r="FI128" s="96"/>
      <c r="FJ128" s="96"/>
      <c r="FK128" s="96"/>
      <c r="FL128" s="96"/>
      <c r="FM128" s="96"/>
      <c r="FN128" s="96"/>
      <c r="FO128" s="96"/>
      <c r="FP128" s="96"/>
      <c r="FQ128" s="96"/>
      <c r="FR128" s="96"/>
      <c r="FS128" s="96"/>
      <c r="FT128" s="96"/>
      <c r="FU128" s="96"/>
      <c r="FV128" s="96"/>
      <c r="FW128" s="96"/>
      <c r="FX128" s="96"/>
      <c r="FY128" s="96"/>
      <c r="FZ128" s="96"/>
      <c r="GA128" s="96"/>
      <c r="GB128" s="96"/>
      <c r="GC128" s="96"/>
      <c r="GD128" s="96"/>
      <c r="GE128" s="96"/>
      <c r="GF128" s="96"/>
      <c r="GG128" s="96"/>
      <c r="GH128" s="96"/>
      <c r="GI128" s="96"/>
      <c r="GJ128" s="96"/>
      <c r="GK128" s="96"/>
      <c r="GL128" s="96"/>
      <c r="GM128" s="96"/>
      <c r="GN128" s="96"/>
      <c r="GO128" s="96"/>
      <c r="GP128" s="96"/>
      <c r="GQ128" s="96"/>
      <c r="GR128" s="96"/>
      <c r="GS128" s="96"/>
      <c r="GT128" s="96"/>
      <c r="GU128" s="96"/>
      <c r="GV128" s="96"/>
      <c r="GW128" s="96"/>
      <c r="GX128" s="96"/>
      <c r="GY128" s="96"/>
      <c r="GZ128" s="96"/>
      <c r="HA128" s="96"/>
      <c r="HB128" s="96"/>
      <c r="HC128" s="96"/>
      <c r="HD128" s="96"/>
      <c r="HE128" s="96"/>
      <c r="HF128" s="96"/>
      <c r="HG128" s="96"/>
      <c r="HH128" s="96"/>
      <c r="HI128" s="96"/>
      <c r="HJ128" s="96"/>
      <c r="HK128" s="96"/>
      <c r="HL128" s="96"/>
      <c r="HM128" s="96"/>
      <c r="HN128" s="96"/>
      <c r="HO128" s="96"/>
      <c r="HP128" s="96"/>
      <c r="HQ128" s="96"/>
      <c r="HR128" s="96"/>
      <c r="HS128" s="96"/>
      <c r="HT128" s="96"/>
      <c r="HU128" s="96"/>
      <c r="HV128" s="96"/>
      <c r="HW128" s="96"/>
      <c r="HX128" s="96"/>
      <c r="HY128" s="96"/>
      <c r="HZ128" s="96"/>
      <c r="IA128" s="96"/>
      <c r="IB128" s="96"/>
      <c r="IC128" s="96"/>
      <c r="ID128" s="96"/>
      <c r="IE128" s="96"/>
      <c r="IF128" s="96"/>
      <c r="IG128" s="96"/>
      <c r="IH128" s="96"/>
      <c r="II128" s="96"/>
      <c r="IJ128" s="96"/>
      <c r="IK128" s="96"/>
      <c r="IL128" s="96"/>
      <c r="IM128" s="96"/>
      <c r="IN128" s="96"/>
      <c r="IO128" s="96"/>
      <c r="IP128" s="96"/>
      <c r="IQ128" s="96"/>
      <c r="IR128" s="96"/>
      <c r="IS128" s="96"/>
      <c r="IT128" s="96"/>
      <c r="IU128" s="96"/>
      <c r="IV128" s="96"/>
      <c r="IW128" s="96"/>
      <c r="IX128" s="96"/>
      <c r="IY128" s="96"/>
      <c r="IZ128" s="96"/>
      <c r="JA128" s="96"/>
      <c r="JB128" s="96"/>
    </row>
    <row r="129" spans="1:262" x14ac:dyDescent="0.2">
      <c r="A129" s="185">
        <v>42273</v>
      </c>
      <c r="B129" s="198" t="s">
        <v>2044</v>
      </c>
      <c r="C129" s="198" t="s">
        <v>230</v>
      </c>
      <c r="D129" s="198" t="s">
        <v>134</v>
      </c>
      <c r="E129" s="198" t="s">
        <v>144</v>
      </c>
      <c r="F129" s="199">
        <v>42284</v>
      </c>
      <c r="G129" s="200">
        <v>2015</v>
      </c>
      <c r="H129" s="185" t="s">
        <v>31</v>
      </c>
      <c r="I129" s="185" t="str">
        <f t="shared" si="4"/>
        <v>NV</v>
      </c>
      <c r="J129" s="185" t="str">
        <f t="shared" si="8"/>
        <v>NV</v>
      </c>
      <c r="K129" s="185" t="str">
        <f t="shared" si="6"/>
        <v>Mountain</v>
      </c>
      <c r="L129" s="185" t="str">
        <f>INDEX('State '!$A$1:$C$62,MATCH($I129,'State '!$B:$B,0),3)</f>
        <v>Mountain</v>
      </c>
      <c r="M129" s="185" t="str">
        <f>INDEX('State '!$A$1:$C$62,MATCH($J129,'State '!$B:$B,0),3)</f>
        <v>Mountain</v>
      </c>
      <c r="N129" s="185"/>
      <c r="O129" s="192"/>
      <c r="P129" s="192">
        <v>35</v>
      </c>
      <c r="Q129" s="192">
        <v>22</v>
      </c>
      <c r="R129" s="191"/>
      <c r="S129" s="185" t="s">
        <v>135</v>
      </c>
      <c r="T129" s="185" t="s">
        <v>390</v>
      </c>
      <c r="U129" s="185" t="s">
        <v>2108</v>
      </c>
      <c r="V129" s="185" t="s">
        <v>2247</v>
      </c>
      <c r="W129" s="184"/>
      <c r="X129" s="184"/>
      <c r="Y129" s="184"/>
      <c r="Z129" s="96"/>
      <c r="AA129" s="96"/>
      <c r="AB129" s="96"/>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c r="IV129" s="20"/>
      <c r="IW129" s="20"/>
      <c r="IX129" s="20"/>
      <c r="IY129" s="20"/>
      <c r="IZ129" s="20"/>
      <c r="JA129" s="20"/>
      <c r="JB129" s="20"/>
    </row>
    <row r="130" spans="1:262" s="20" customFormat="1" x14ac:dyDescent="0.2">
      <c r="A130" s="185">
        <v>42612</v>
      </c>
      <c r="B130" s="198" t="s">
        <v>2010</v>
      </c>
      <c r="C130" s="186" t="s">
        <v>207</v>
      </c>
      <c r="D130" s="198" t="s">
        <v>1944</v>
      </c>
      <c r="E130" s="198" t="s">
        <v>144</v>
      </c>
      <c r="F130" s="199">
        <v>42309</v>
      </c>
      <c r="G130" s="200">
        <v>2015</v>
      </c>
      <c r="H130" s="185" t="s">
        <v>2256</v>
      </c>
      <c r="I130" s="185" t="str">
        <f t="shared" si="4"/>
        <v>WV</v>
      </c>
      <c r="J130" s="185" t="str">
        <f t="shared" si="8"/>
        <v>KY</v>
      </c>
      <c r="K130" s="185" t="str">
        <f t="shared" si="6"/>
        <v>Northeast, Midwest</v>
      </c>
      <c r="L130" s="185" t="str">
        <f>INDEX('State '!$A$1:$C$62,MATCH($I130,'State '!$B:$B,0),3)</f>
        <v>Northeast</v>
      </c>
      <c r="M130" s="185" t="str">
        <f>INDEX('State '!$A$1:$C$62,MATCH($J130,'State '!$B:$B,0),3)</f>
        <v>Midwest</v>
      </c>
      <c r="N130" s="185"/>
      <c r="O130" s="192">
        <v>407</v>
      </c>
      <c r="P130" s="192"/>
      <c r="Q130" s="192">
        <v>590</v>
      </c>
      <c r="R130" s="191"/>
      <c r="S130" s="185" t="s">
        <v>135</v>
      </c>
      <c r="T130" s="185" t="s">
        <v>390</v>
      </c>
      <c r="U130" s="185" t="s">
        <v>391</v>
      </c>
      <c r="V130" s="185" t="s">
        <v>2250</v>
      </c>
      <c r="W130" s="184"/>
      <c r="X130" s="184"/>
      <c r="Y130" s="184"/>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c r="DS130" s="96"/>
      <c r="DT130" s="96"/>
      <c r="DU130" s="96"/>
      <c r="DV130" s="96"/>
      <c r="DW130" s="96"/>
      <c r="DX130" s="96"/>
      <c r="DY130" s="96"/>
      <c r="DZ130" s="96"/>
      <c r="EA130" s="96"/>
      <c r="EB130" s="96"/>
      <c r="EC130" s="96"/>
      <c r="ED130" s="96"/>
      <c r="EE130" s="96"/>
      <c r="EF130" s="96"/>
      <c r="EG130" s="96"/>
      <c r="EH130" s="96"/>
      <c r="EI130" s="96"/>
      <c r="EJ130" s="96"/>
      <c r="EK130" s="96"/>
      <c r="EL130" s="96"/>
      <c r="EM130" s="96"/>
      <c r="EN130" s="96"/>
      <c r="EO130" s="96"/>
      <c r="EP130" s="96"/>
      <c r="EQ130" s="96"/>
      <c r="ER130" s="96"/>
      <c r="ES130" s="96"/>
      <c r="ET130" s="96"/>
      <c r="EU130" s="96"/>
      <c r="EV130" s="96"/>
      <c r="EW130" s="96"/>
      <c r="EX130" s="96"/>
      <c r="EY130" s="96"/>
      <c r="EZ130" s="96"/>
      <c r="FA130" s="96"/>
      <c r="FB130" s="96"/>
      <c r="FC130" s="96"/>
      <c r="FD130" s="96"/>
      <c r="FE130" s="96"/>
      <c r="FF130" s="96"/>
      <c r="FG130" s="96"/>
      <c r="FH130" s="96"/>
      <c r="FI130" s="96"/>
      <c r="FJ130" s="96"/>
      <c r="FK130" s="96"/>
      <c r="FL130" s="96"/>
      <c r="FM130" s="96"/>
      <c r="FN130" s="96"/>
      <c r="FO130" s="96"/>
      <c r="FP130" s="96"/>
      <c r="FQ130" s="96"/>
      <c r="FR130" s="96"/>
      <c r="FS130" s="96"/>
      <c r="FT130" s="96"/>
      <c r="FU130" s="96"/>
      <c r="FV130" s="96"/>
      <c r="FW130" s="96"/>
      <c r="FX130" s="96"/>
      <c r="FY130" s="96"/>
      <c r="FZ130" s="96"/>
      <c r="GA130" s="96"/>
      <c r="GB130" s="96"/>
      <c r="GC130" s="96"/>
      <c r="GD130" s="96"/>
      <c r="GE130" s="96"/>
      <c r="GF130" s="96"/>
      <c r="GG130" s="96"/>
      <c r="GH130" s="96"/>
      <c r="GI130" s="96"/>
      <c r="GJ130" s="96"/>
      <c r="GK130" s="96"/>
      <c r="GL130" s="96"/>
      <c r="GM130" s="96"/>
      <c r="GN130" s="96"/>
      <c r="GO130" s="96"/>
      <c r="GP130" s="96"/>
      <c r="GQ130" s="96"/>
      <c r="GR130" s="96"/>
      <c r="GS130" s="96"/>
      <c r="GT130" s="96"/>
      <c r="GU130" s="96"/>
      <c r="GV130" s="96"/>
      <c r="GW130" s="96"/>
      <c r="GX130" s="96"/>
      <c r="GY130" s="96"/>
      <c r="GZ130" s="96"/>
      <c r="HA130" s="96"/>
      <c r="HB130" s="96"/>
      <c r="HC130" s="96"/>
      <c r="HD130" s="96"/>
      <c r="HE130" s="96"/>
      <c r="HF130" s="96"/>
      <c r="HG130" s="96"/>
      <c r="HH130" s="96"/>
      <c r="HI130" s="96"/>
      <c r="HJ130" s="96"/>
      <c r="HK130" s="96"/>
      <c r="HL130" s="96"/>
      <c r="HM130" s="96"/>
      <c r="HN130" s="96"/>
      <c r="HO130" s="96"/>
      <c r="HP130" s="96"/>
      <c r="HQ130" s="96"/>
      <c r="HR130" s="96"/>
      <c r="HS130" s="96"/>
      <c r="HT130" s="96"/>
      <c r="HU130" s="96"/>
      <c r="HV130" s="96"/>
      <c r="HW130" s="96"/>
      <c r="HX130" s="96"/>
      <c r="HY130" s="96"/>
      <c r="HZ130" s="96"/>
      <c r="IA130" s="96"/>
      <c r="IB130" s="96"/>
      <c r="IC130" s="96"/>
      <c r="ID130" s="96"/>
      <c r="IE130" s="96"/>
      <c r="IF130" s="96"/>
      <c r="IG130" s="96"/>
      <c r="IH130" s="96"/>
      <c r="II130" s="96"/>
      <c r="IJ130" s="96"/>
      <c r="IK130" s="96"/>
      <c r="IL130" s="96"/>
      <c r="IM130" s="96"/>
      <c r="IN130" s="96"/>
      <c r="IO130" s="96"/>
      <c r="IP130" s="96"/>
      <c r="IQ130" s="96"/>
      <c r="IR130" s="96"/>
      <c r="IS130" s="96"/>
      <c r="IT130" s="96"/>
      <c r="IU130" s="96"/>
      <c r="IV130" s="96"/>
      <c r="IW130" s="96"/>
      <c r="IX130" s="96"/>
      <c r="IY130" s="96"/>
      <c r="IZ130" s="96"/>
      <c r="JA130" s="96"/>
      <c r="JB130" s="96"/>
    </row>
    <row r="131" spans="1:262" x14ac:dyDescent="0.2">
      <c r="A131" s="185">
        <v>42289</v>
      </c>
      <c r="B131" s="198" t="s">
        <v>1859</v>
      </c>
      <c r="C131" s="198" t="s">
        <v>2298</v>
      </c>
      <c r="D131" s="198" t="s">
        <v>134</v>
      </c>
      <c r="E131" s="198" t="s">
        <v>144</v>
      </c>
      <c r="F131" s="199">
        <v>42312</v>
      </c>
      <c r="G131" s="200">
        <v>2015</v>
      </c>
      <c r="H131" s="185" t="s">
        <v>2</v>
      </c>
      <c r="I131" s="185" t="str">
        <f t="shared" ref="I131:I194" si="9">LEFT($H131,2)</f>
        <v>OR</v>
      </c>
      <c r="J131" s="185" t="str">
        <f t="shared" si="8"/>
        <v>OR</v>
      </c>
      <c r="K131" s="185" t="str">
        <f t="shared" ref="K131:K194" si="10">IF($L131=$M131,L131,CONCATENATE($L131,", ",IF(ISBLANK(N131),"",CONCATENATE(N131,", ")),$M131))</f>
        <v>Pacific</v>
      </c>
      <c r="L131" s="185" t="str">
        <f>INDEX('State '!$A$1:$C$62,MATCH($I131,'State '!$B:$B,0),3)</f>
        <v>Pacific</v>
      </c>
      <c r="M131" s="185" t="str">
        <f>INDEX('State '!$A$1:$C$62,MATCH($J131,'State '!$B:$B,0),3)</f>
        <v>Pacific</v>
      </c>
      <c r="N131" s="185"/>
      <c r="O131" s="192">
        <v>54.3</v>
      </c>
      <c r="P131" s="192">
        <v>24.4</v>
      </c>
      <c r="Q131" s="192">
        <v>175</v>
      </c>
      <c r="R131" s="191">
        <v>20</v>
      </c>
      <c r="S131" s="185" t="s">
        <v>135</v>
      </c>
      <c r="T131" s="185" t="s">
        <v>390</v>
      </c>
      <c r="U131" s="185" t="s">
        <v>1860</v>
      </c>
      <c r="V131" s="185" t="s">
        <v>2247</v>
      </c>
      <c r="W131" s="184"/>
      <c r="X131" s="184"/>
      <c r="Y131" s="184"/>
      <c r="Z131" s="96"/>
      <c r="AA131" s="96"/>
      <c r="AB131" s="96"/>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c r="IV131" s="20"/>
      <c r="IW131" s="20"/>
      <c r="IX131" s="20"/>
      <c r="IY131" s="20"/>
      <c r="IZ131" s="20"/>
      <c r="JA131" s="20"/>
      <c r="JB131" s="20"/>
    </row>
    <row r="132" spans="1:262" x14ac:dyDescent="0.2">
      <c r="A132" s="185">
        <v>42161</v>
      </c>
      <c r="B132" s="198" t="s">
        <v>2198</v>
      </c>
      <c r="C132" s="198" t="s">
        <v>1890</v>
      </c>
      <c r="D132" s="198" t="s">
        <v>1944</v>
      </c>
      <c r="E132" s="198" t="s">
        <v>144</v>
      </c>
      <c r="F132" s="199">
        <v>42121</v>
      </c>
      <c r="G132" s="200">
        <v>2015</v>
      </c>
      <c r="H132" s="185" t="s">
        <v>0</v>
      </c>
      <c r="I132" s="185" t="str">
        <f t="shared" si="9"/>
        <v>LA</v>
      </c>
      <c r="J132" s="185" t="str">
        <f t="shared" si="8"/>
        <v>LA</v>
      </c>
      <c r="K132" s="185" t="str">
        <f t="shared" si="10"/>
        <v>South Central</v>
      </c>
      <c r="L132" s="185" t="str">
        <f>INDEX('State '!$A$1:$C$62,MATCH($I132,'State '!$B:$B,0),3)</f>
        <v>South Central</v>
      </c>
      <c r="M132" s="185" t="str">
        <f>INDEX('State '!$A$1:$C$62,MATCH($J132,'State '!$B:$B,0),3)</f>
        <v>South Central</v>
      </c>
      <c r="N132" s="185"/>
      <c r="O132" s="192">
        <v>100</v>
      </c>
      <c r="P132" s="192">
        <v>0.04</v>
      </c>
      <c r="Q132" s="192">
        <v>1500</v>
      </c>
      <c r="R132" s="191">
        <v>42</v>
      </c>
      <c r="S132" s="185" t="s">
        <v>135</v>
      </c>
      <c r="T132" s="185" t="s">
        <v>390</v>
      </c>
      <c r="U132" s="185" t="s">
        <v>1891</v>
      </c>
      <c r="V132" s="185" t="s">
        <v>2247</v>
      </c>
      <c r="W132" s="184"/>
      <c r="X132" s="184"/>
      <c r="Y132" s="184"/>
      <c r="Z132" s="96"/>
      <c r="AA132" s="96"/>
      <c r="AB132" s="96"/>
    </row>
    <row r="133" spans="1:262" s="20" customFormat="1" x14ac:dyDescent="0.2">
      <c r="A133" s="185">
        <v>42279</v>
      </c>
      <c r="B133" s="198" t="s">
        <v>403</v>
      </c>
      <c r="C133" s="198" t="s">
        <v>2013</v>
      </c>
      <c r="D133" s="198" t="s">
        <v>141</v>
      </c>
      <c r="E133" s="198" t="s">
        <v>144</v>
      </c>
      <c r="F133" s="199">
        <v>42307</v>
      </c>
      <c r="G133" s="200">
        <v>2015</v>
      </c>
      <c r="H133" s="185" t="s">
        <v>20</v>
      </c>
      <c r="I133" s="185" t="str">
        <f t="shared" si="9"/>
        <v>NJ</v>
      </c>
      <c r="J133" s="185" t="str">
        <f t="shared" si="8"/>
        <v>NJ</v>
      </c>
      <c r="K133" s="185" t="str">
        <f t="shared" si="10"/>
        <v>Northeast</v>
      </c>
      <c r="L133" s="185" t="str">
        <f>INDEX('State '!$A$1:$C$62,MATCH($I133,'State '!$B:$B,0),3)</f>
        <v>Northeast</v>
      </c>
      <c r="M133" s="185" t="str">
        <f>INDEX('State '!$A$1:$C$62,MATCH($J133,'State '!$B:$B,0),3)</f>
        <v>Northeast</v>
      </c>
      <c r="N133" s="185"/>
      <c r="O133" s="192">
        <v>269</v>
      </c>
      <c r="P133" s="192">
        <v>19</v>
      </c>
      <c r="Q133" s="192">
        <v>312</v>
      </c>
      <c r="R133" s="191">
        <v>20</v>
      </c>
      <c r="S133" s="185" t="s">
        <v>135</v>
      </c>
      <c r="T133" s="185" t="s">
        <v>390</v>
      </c>
      <c r="U133" s="185" t="s">
        <v>1945</v>
      </c>
      <c r="V133" s="185" t="s">
        <v>2247</v>
      </c>
      <c r="W133" s="184"/>
      <c r="X133" s="184"/>
      <c r="Y133" s="184"/>
    </row>
    <row r="134" spans="1:262" x14ac:dyDescent="0.2">
      <c r="A134" s="185">
        <v>42277</v>
      </c>
      <c r="B134" s="186" t="s">
        <v>403</v>
      </c>
      <c r="C134" s="186" t="s">
        <v>263</v>
      </c>
      <c r="D134" s="186" t="s">
        <v>141</v>
      </c>
      <c r="E134" s="187" t="s">
        <v>144</v>
      </c>
      <c r="F134" s="188">
        <v>42277</v>
      </c>
      <c r="G134" s="189">
        <v>2015</v>
      </c>
      <c r="H134" s="185" t="s">
        <v>2257</v>
      </c>
      <c r="I134" s="185" t="str">
        <f t="shared" si="9"/>
        <v>PA</v>
      </c>
      <c r="J134" s="185" t="str">
        <f t="shared" si="8"/>
        <v>NJ</v>
      </c>
      <c r="K134" s="185" t="str">
        <f t="shared" si="10"/>
        <v>Northeast</v>
      </c>
      <c r="L134" s="185" t="str">
        <f>INDEX('State '!$A$1:$C$62,MATCH($I134,'State '!$B:$B,0),3)</f>
        <v>Northeast</v>
      </c>
      <c r="M134" s="185" t="str">
        <f>INDEX('State '!$A$1:$C$62,MATCH($J134,'State '!$B:$B,0),3)</f>
        <v>Northeast</v>
      </c>
      <c r="N134" s="185"/>
      <c r="O134" s="191">
        <v>269</v>
      </c>
      <c r="P134" s="191">
        <v>19</v>
      </c>
      <c r="Q134" s="191">
        <v>312</v>
      </c>
      <c r="R134" s="192"/>
      <c r="S134" s="193" t="s">
        <v>135</v>
      </c>
      <c r="T134" s="190" t="s">
        <v>390</v>
      </c>
      <c r="U134" s="194" t="s">
        <v>1945</v>
      </c>
      <c r="V134" s="185" t="s">
        <v>2250</v>
      </c>
      <c r="W134" s="184"/>
      <c r="X134" s="184"/>
      <c r="Y134" s="184"/>
      <c r="Z134" s="96"/>
      <c r="AA134" s="96"/>
      <c r="AB134" s="96"/>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row>
    <row r="135" spans="1:262" ht="25.5" x14ac:dyDescent="0.2">
      <c r="A135" s="185">
        <v>42612</v>
      </c>
      <c r="B135" s="186" t="s">
        <v>2259</v>
      </c>
      <c r="C135" s="186" t="s">
        <v>2120</v>
      </c>
      <c r="D135" s="186" t="s">
        <v>141</v>
      </c>
      <c r="E135" s="187" t="s">
        <v>144</v>
      </c>
      <c r="F135" s="188">
        <v>42339</v>
      </c>
      <c r="G135" s="189">
        <v>2015</v>
      </c>
      <c r="H135" s="185" t="s">
        <v>53</v>
      </c>
      <c r="I135" s="185" t="str">
        <f t="shared" si="9"/>
        <v>SC</v>
      </c>
      <c r="J135" s="185" t="str">
        <f t="shared" si="8"/>
        <v>SC</v>
      </c>
      <c r="K135" s="185" t="str">
        <f t="shared" si="10"/>
        <v>Southeast</v>
      </c>
      <c r="L135" s="185" t="str">
        <f>INDEX('State '!$A$1:$C$62,MATCH($I135,'State '!$B:$B,0),3)</f>
        <v>Southeast</v>
      </c>
      <c r="M135" s="185" t="str">
        <f>INDEX('State '!$A$1:$C$62,MATCH($J135,'State '!$B:$B,0),3)</f>
        <v>Southeast</v>
      </c>
      <c r="N135" s="185"/>
      <c r="O135" s="191">
        <v>35</v>
      </c>
      <c r="P135" s="191"/>
      <c r="Q135" s="191">
        <v>45</v>
      </c>
      <c r="R135" s="192"/>
      <c r="S135" s="193" t="s">
        <v>135</v>
      </c>
      <c r="T135" s="190" t="s">
        <v>390</v>
      </c>
      <c r="U135" s="194" t="s">
        <v>2260</v>
      </c>
      <c r="V135" s="185" t="s">
        <v>2247</v>
      </c>
      <c r="W135" s="184"/>
      <c r="X135" s="184"/>
      <c r="Y135" s="184"/>
      <c r="Z135" s="96"/>
      <c r="AA135" s="96"/>
      <c r="AB135" s="96"/>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c r="IW135" s="20"/>
      <c r="IX135" s="20"/>
      <c r="IY135" s="20"/>
      <c r="IZ135" s="20"/>
      <c r="JA135" s="20"/>
      <c r="JB135" s="20"/>
    </row>
    <row r="136" spans="1:262" s="20" customFormat="1" x14ac:dyDescent="0.2">
      <c r="A136" s="185">
        <v>42175</v>
      </c>
      <c r="B136" s="186" t="s">
        <v>2132</v>
      </c>
      <c r="C136" s="186" t="s">
        <v>1953</v>
      </c>
      <c r="D136" s="186" t="s">
        <v>141</v>
      </c>
      <c r="E136" s="187" t="s">
        <v>144</v>
      </c>
      <c r="F136" s="188">
        <v>42163</v>
      </c>
      <c r="G136" s="189">
        <v>2015</v>
      </c>
      <c r="H136" s="185" t="s">
        <v>419</v>
      </c>
      <c r="I136" s="185" t="str">
        <f t="shared" si="9"/>
        <v>TX</v>
      </c>
      <c r="J136" s="185" t="str">
        <f t="shared" si="8"/>
        <v>MX</v>
      </c>
      <c r="K136" s="185" t="str">
        <f t="shared" si="10"/>
        <v>South Central, Mexico</v>
      </c>
      <c r="L136" s="185" t="str">
        <f>INDEX('State '!$A$1:$C$62,MATCH($I136,'State '!$B:$B,0),3)</f>
        <v>South Central</v>
      </c>
      <c r="M136" s="185" t="str">
        <f>INDEX('State '!$A$1:$C$62,MATCH($J136,'State '!$B:$B,0),3)</f>
        <v>Mexico</v>
      </c>
      <c r="N136" s="185"/>
      <c r="O136" s="191"/>
      <c r="P136" s="191">
        <v>23</v>
      </c>
      <c r="Q136" s="191">
        <v>140</v>
      </c>
      <c r="R136" s="192">
        <v>24</v>
      </c>
      <c r="S136" s="193" t="s">
        <v>135</v>
      </c>
      <c r="T136" s="190" t="s">
        <v>390</v>
      </c>
      <c r="U136" s="194" t="s">
        <v>1954</v>
      </c>
      <c r="V136" s="185" t="s">
        <v>2250</v>
      </c>
      <c r="W136" s="184"/>
      <c r="X136" s="184"/>
      <c r="Y136" s="184"/>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c r="FA136" s="96"/>
      <c r="FB136" s="96"/>
      <c r="FC136" s="96"/>
      <c r="FD136" s="96"/>
      <c r="FE136" s="96"/>
      <c r="FF136" s="96"/>
      <c r="FG136" s="96"/>
      <c r="FH136" s="96"/>
      <c r="FI136" s="96"/>
      <c r="FJ136" s="96"/>
      <c r="FK136" s="96"/>
      <c r="FL136" s="96"/>
      <c r="FM136" s="96"/>
      <c r="FN136" s="96"/>
      <c r="FO136" s="96"/>
      <c r="FP136" s="96"/>
      <c r="FQ136" s="96"/>
      <c r="FR136" s="96"/>
      <c r="FS136" s="96"/>
      <c r="FT136" s="96"/>
      <c r="FU136" s="96"/>
      <c r="FV136" s="96"/>
      <c r="FW136" s="96"/>
      <c r="FX136" s="96"/>
      <c r="FY136" s="96"/>
      <c r="FZ136" s="96"/>
      <c r="GA136" s="96"/>
      <c r="GB136" s="96"/>
      <c r="GC136" s="96"/>
      <c r="GD136" s="96"/>
      <c r="GE136" s="96"/>
      <c r="GF136" s="96"/>
      <c r="GG136" s="96"/>
      <c r="GH136" s="96"/>
      <c r="GI136" s="96"/>
      <c r="GJ136" s="96"/>
      <c r="GK136" s="96"/>
      <c r="GL136" s="96"/>
      <c r="GM136" s="96"/>
      <c r="GN136" s="96"/>
      <c r="GO136" s="96"/>
      <c r="GP136" s="96"/>
      <c r="GQ136" s="96"/>
      <c r="GR136" s="96"/>
      <c r="GS136" s="96"/>
      <c r="GT136" s="96"/>
      <c r="GU136" s="96"/>
      <c r="GV136" s="96"/>
      <c r="GW136" s="96"/>
      <c r="GX136" s="96"/>
      <c r="GY136" s="96"/>
      <c r="GZ136" s="96"/>
      <c r="HA136" s="96"/>
      <c r="HB136" s="96"/>
      <c r="HC136" s="96"/>
      <c r="HD136" s="96"/>
      <c r="HE136" s="96"/>
      <c r="HF136" s="96"/>
      <c r="HG136" s="96"/>
      <c r="HH136" s="96"/>
      <c r="HI136" s="96"/>
      <c r="HJ136" s="96"/>
      <c r="HK136" s="96"/>
      <c r="HL136" s="96"/>
      <c r="HM136" s="96"/>
      <c r="HN136" s="96"/>
      <c r="HO136" s="96"/>
      <c r="HP136" s="96"/>
      <c r="HQ136" s="96"/>
      <c r="HR136" s="96"/>
      <c r="HS136" s="96"/>
      <c r="HT136" s="96"/>
      <c r="HU136" s="96"/>
      <c r="HV136" s="96"/>
      <c r="HW136" s="96"/>
      <c r="HX136" s="96"/>
      <c r="HY136" s="96"/>
      <c r="HZ136" s="96"/>
      <c r="IA136" s="96"/>
      <c r="IB136" s="96"/>
      <c r="IC136" s="96"/>
      <c r="ID136" s="96"/>
      <c r="IE136" s="96"/>
      <c r="IF136" s="96"/>
      <c r="IG136" s="96"/>
      <c r="IH136" s="96"/>
      <c r="II136" s="96"/>
      <c r="IJ136" s="96"/>
      <c r="IK136" s="96"/>
      <c r="IL136" s="96"/>
      <c r="IM136" s="96"/>
      <c r="IN136" s="96"/>
      <c r="IO136" s="96"/>
      <c r="IP136" s="96"/>
      <c r="IQ136" s="96"/>
      <c r="IR136" s="96"/>
      <c r="IS136" s="96"/>
      <c r="IT136" s="96"/>
      <c r="IU136" s="96"/>
      <c r="IV136" s="96"/>
      <c r="IW136" s="96"/>
      <c r="IX136" s="96"/>
      <c r="IY136" s="96"/>
      <c r="IZ136" s="96"/>
      <c r="JA136" s="96"/>
      <c r="JB136" s="96"/>
    </row>
    <row r="137" spans="1:262" s="20" customFormat="1" x14ac:dyDescent="0.2">
      <c r="A137" s="185">
        <v>42045</v>
      </c>
      <c r="B137" s="198" t="s">
        <v>2056</v>
      </c>
      <c r="C137" s="198" t="s">
        <v>331</v>
      </c>
      <c r="D137" s="198" t="s">
        <v>137</v>
      </c>
      <c r="E137" s="198" t="s">
        <v>144</v>
      </c>
      <c r="F137" s="199">
        <v>42042</v>
      </c>
      <c r="G137" s="200">
        <v>2015</v>
      </c>
      <c r="H137" s="185" t="s">
        <v>47</v>
      </c>
      <c r="I137" s="185" t="str">
        <f t="shared" si="9"/>
        <v>GM</v>
      </c>
      <c r="J137" s="185" t="str">
        <f t="shared" si="8"/>
        <v>GM</v>
      </c>
      <c r="K137" s="185" t="str">
        <f t="shared" si="10"/>
        <v>Gulf of Mexico</v>
      </c>
      <c r="L137" s="185" t="str">
        <f>INDEX('State '!$A$1:$C$62,MATCH($I137,'State '!$B:$B,0),3)</f>
        <v>Gulf of Mexico</v>
      </c>
      <c r="M137" s="185" t="str">
        <f>INDEX('State '!$A$1:$C$62,MATCH($J137,'State '!$B:$B,0),3)</f>
        <v>Gulf of Mexico</v>
      </c>
      <c r="N137" s="185"/>
      <c r="O137" s="192">
        <v>126</v>
      </c>
      <c r="P137" s="192">
        <v>20</v>
      </c>
      <c r="Q137" s="192">
        <v>405</v>
      </c>
      <c r="R137" s="191" t="s">
        <v>2057</v>
      </c>
      <c r="S137" s="185" t="s">
        <v>135</v>
      </c>
      <c r="T137" s="185" t="s">
        <v>390</v>
      </c>
      <c r="U137" s="185" t="s">
        <v>2058</v>
      </c>
      <c r="V137" s="185" t="s">
        <v>2247</v>
      </c>
      <c r="W137" s="184"/>
      <c r="X137" s="184"/>
      <c r="Y137" s="184"/>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c r="DS137" s="96"/>
      <c r="DT137" s="96"/>
      <c r="DU137" s="96"/>
      <c r="DV137" s="96"/>
      <c r="DW137" s="96"/>
      <c r="DX137" s="96"/>
      <c r="DY137" s="96"/>
      <c r="DZ137" s="96"/>
      <c r="EA137" s="96"/>
      <c r="EB137" s="96"/>
      <c r="EC137" s="96"/>
      <c r="ED137" s="96"/>
      <c r="EE137" s="96"/>
      <c r="EF137" s="96"/>
      <c r="EG137" s="96"/>
      <c r="EH137" s="96"/>
      <c r="EI137" s="96"/>
      <c r="EJ137" s="96"/>
      <c r="EK137" s="96"/>
      <c r="EL137" s="96"/>
      <c r="EM137" s="96"/>
      <c r="EN137" s="96"/>
      <c r="EO137" s="96"/>
      <c r="EP137" s="96"/>
      <c r="EQ137" s="96"/>
      <c r="ER137" s="96"/>
      <c r="ES137" s="96"/>
      <c r="ET137" s="96"/>
      <c r="EU137" s="96"/>
      <c r="EV137" s="96"/>
      <c r="EW137" s="96"/>
      <c r="EX137" s="96"/>
      <c r="EY137" s="96"/>
      <c r="EZ137" s="96"/>
      <c r="FA137" s="96"/>
      <c r="FB137" s="96"/>
      <c r="FC137" s="96"/>
      <c r="FD137" s="96"/>
      <c r="FE137" s="96"/>
      <c r="FF137" s="96"/>
      <c r="FG137" s="96"/>
      <c r="FH137" s="96"/>
      <c r="FI137" s="96"/>
      <c r="FJ137" s="96"/>
      <c r="FK137" s="96"/>
      <c r="FL137" s="96"/>
      <c r="FM137" s="96"/>
      <c r="FN137" s="96"/>
      <c r="FO137" s="96"/>
      <c r="FP137" s="96"/>
      <c r="FQ137" s="96"/>
      <c r="FR137" s="96"/>
      <c r="FS137" s="96"/>
      <c r="FT137" s="96"/>
      <c r="FU137" s="96"/>
      <c r="FV137" s="96"/>
      <c r="FW137" s="96"/>
      <c r="FX137" s="96"/>
      <c r="FY137" s="96"/>
      <c r="FZ137" s="96"/>
      <c r="GA137" s="96"/>
      <c r="GB137" s="96"/>
      <c r="GC137" s="96"/>
      <c r="GD137" s="96"/>
      <c r="GE137" s="96"/>
      <c r="GF137" s="96"/>
      <c r="GG137" s="96"/>
      <c r="GH137" s="96"/>
      <c r="GI137" s="96"/>
      <c r="GJ137" s="96"/>
      <c r="GK137" s="96"/>
      <c r="GL137" s="96"/>
      <c r="GM137" s="96"/>
      <c r="GN137" s="96"/>
      <c r="GO137" s="96"/>
      <c r="GP137" s="96"/>
      <c r="GQ137" s="96"/>
      <c r="GR137" s="96"/>
      <c r="GS137" s="96"/>
      <c r="GT137" s="96"/>
      <c r="GU137" s="96"/>
      <c r="GV137" s="96"/>
      <c r="GW137" s="96"/>
      <c r="GX137" s="96"/>
      <c r="GY137" s="96"/>
      <c r="GZ137" s="96"/>
      <c r="HA137" s="96"/>
      <c r="HB137" s="96"/>
      <c r="HC137" s="96"/>
      <c r="HD137" s="96"/>
      <c r="HE137" s="96"/>
      <c r="HF137" s="96"/>
      <c r="HG137" s="96"/>
      <c r="HH137" s="96"/>
      <c r="HI137" s="96"/>
      <c r="HJ137" s="96"/>
      <c r="HK137" s="96"/>
      <c r="HL137" s="96"/>
      <c r="HM137" s="96"/>
      <c r="HN137" s="96"/>
      <c r="HO137" s="96"/>
      <c r="HP137" s="96"/>
      <c r="HQ137" s="96"/>
      <c r="HR137" s="96"/>
      <c r="HS137" s="96"/>
      <c r="HT137" s="96"/>
      <c r="HU137" s="96"/>
      <c r="HV137" s="96"/>
      <c r="HW137" s="96"/>
      <c r="HX137" s="96"/>
      <c r="HY137" s="96"/>
      <c r="HZ137" s="96"/>
      <c r="IA137" s="96"/>
      <c r="IB137" s="96"/>
      <c r="IC137" s="96"/>
      <c r="ID137" s="96"/>
      <c r="IE137" s="96"/>
      <c r="IF137" s="96"/>
      <c r="IG137" s="96"/>
      <c r="IH137" s="96"/>
      <c r="II137" s="96"/>
      <c r="IJ137" s="96"/>
      <c r="IK137" s="96"/>
      <c r="IL137" s="96"/>
      <c r="IM137" s="96"/>
      <c r="IN137" s="96"/>
      <c r="IO137" s="96"/>
      <c r="IP137" s="96"/>
      <c r="IQ137" s="96"/>
      <c r="IR137" s="96"/>
      <c r="IS137" s="96"/>
      <c r="IT137" s="96"/>
      <c r="IU137" s="96"/>
      <c r="IV137" s="96"/>
      <c r="IW137" s="96"/>
      <c r="IX137" s="96"/>
      <c r="IY137" s="96"/>
      <c r="IZ137" s="96"/>
      <c r="JA137" s="96"/>
      <c r="JB137" s="96"/>
    </row>
    <row r="138" spans="1:262" s="20" customFormat="1" x14ac:dyDescent="0.2">
      <c r="A138" s="185">
        <v>42045</v>
      </c>
      <c r="B138" s="186" t="s">
        <v>2052</v>
      </c>
      <c r="C138" s="186" t="s">
        <v>233</v>
      </c>
      <c r="D138" s="186" t="s">
        <v>141</v>
      </c>
      <c r="E138" s="187" t="s">
        <v>144</v>
      </c>
      <c r="F138" s="188">
        <v>42005</v>
      </c>
      <c r="G138" s="189">
        <v>2015</v>
      </c>
      <c r="H138" s="185" t="s">
        <v>52</v>
      </c>
      <c r="I138" s="185" t="str">
        <f t="shared" si="9"/>
        <v>TN</v>
      </c>
      <c r="J138" s="185" t="str">
        <f t="shared" si="8"/>
        <v>TN</v>
      </c>
      <c r="K138" s="185" t="str">
        <f t="shared" si="10"/>
        <v>Midwest</v>
      </c>
      <c r="L138" s="185" t="str">
        <f>INDEX('State '!$A$1:$C$62,MATCH($I138,'State '!$B:$B,0),3)</f>
        <v>Midwest</v>
      </c>
      <c r="M138" s="185" t="str">
        <f>INDEX('State '!$A$1:$C$62,MATCH($J138,'State '!$B:$B,0),3)</f>
        <v>Midwest</v>
      </c>
      <c r="N138" s="185"/>
      <c r="O138" s="191">
        <v>113.5</v>
      </c>
      <c r="P138" s="191">
        <v>15.6</v>
      </c>
      <c r="Q138" s="191">
        <v>61</v>
      </c>
      <c r="R138" s="192">
        <v>16</v>
      </c>
      <c r="S138" s="193" t="s">
        <v>135</v>
      </c>
      <c r="T138" s="190" t="s">
        <v>390</v>
      </c>
      <c r="U138" s="194" t="s">
        <v>1874</v>
      </c>
      <c r="V138" s="185" t="s">
        <v>2247</v>
      </c>
      <c r="W138" s="184"/>
      <c r="X138" s="184"/>
      <c r="Y138" s="184"/>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c r="DS138" s="96"/>
      <c r="DT138" s="96"/>
      <c r="DU138" s="96"/>
      <c r="DV138" s="96"/>
      <c r="DW138" s="96"/>
      <c r="DX138" s="96"/>
      <c r="DY138" s="96"/>
      <c r="DZ138" s="96"/>
      <c r="EA138" s="96"/>
      <c r="EB138" s="96"/>
      <c r="EC138" s="96"/>
      <c r="ED138" s="96"/>
      <c r="EE138" s="96"/>
      <c r="EF138" s="96"/>
      <c r="EG138" s="96"/>
      <c r="EH138" s="96"/>
      <c r="EI138" s="96"/>
      <c r="EJ138" s="96"/>
      <c r="EK138" s="96"/>
      <c r="EL138" s="96"/>
      <c r="EM138" s="96"/>
      <c r="EN138" s="96"/>
      <c r="EO138" s="96"/>
      <c r="EP138" s="96"/>
      <c r="EQ138" s="96"/>
      <c r="ER138" s="96"/>
      <c r="ES138" s="96"/>
      <c r="ET138" s="96"/>
      <c r="EU138" s="96"/>
      <c r="EV138" s="96"/>
      <c r="EW138" s="96"/>
      <c r="EX138" s="96"/>
      <c r="EY138" s="96"/>
      <c r="EZ138" s="96"/>
      <c r="FA138" s="96"/>
      <c r="FB138" s="96"/>
      <c r="FC138" s="96"/>
      <c r="FD138" s="96"/>
      <c r="FE138" s="96"/>
      <c r="FF138" s="96"/>
      <c r="FG138" s="96"/>
      <c r="FH138" s="96"/>
      <c r="FI138" s="96"/>
      <c r="FJ138" s="96"/>
      <c r="FK138" s="96"/>
      <c r="FL138" s="96"/>
      <c r="FM138" s="96"/>
      <c r="FN138" s="96"/>
      <c r="FO138" s="96"/>
      <c r="FP138" s="96"/>
      <c r="FQ138" s="96"/>
      <c r="FR138" s="96"/>
      <c r="FS138" s="96"/>
      <c r="FT138" s="96"/>
      <c r="FU138" s="96"/>
      <c r="FV138" s="96"/>
      <c r="FW138" s="96"/>
      <c r="FX138" s="96"/>
      <c r="FY138" s="96"/>
      <c r="FZ138" s="96"/>
      <c r="GA138" s="96"/>
      <c r="GB138" s="96"/>
      <c r="GC138" s="96"/>
      <c r="GD138" s="96"/>
      <c r="GE138" s="96"/>
      <c r="GF138" s="96"/>
      <c r="GG138" s="96"/>
      <c r="GH138" s="96"/>
      <c r="GI138" s="96"/>
      <c r="GJ138" s="96"/>
      <c r="GK138" s="96"/>
      <c r="GL138" s="96"/>
      <c r="GM138" s="96"/>
      <c r="GN138" s="96"/>
      <c r="GO138" s="96"/>
      <c r="GP138" s="96"/>
      <c r="GQ138" s="96"/>
      <c r="GR138" s="96"/>
      <c r="GS138" s="96"/>
      <c r="GT138" s="96"/>
      <c r="GU138" s="96"/>
      <c r="GV138" s="96"/>
      <c r="GW138" s="96"/>
      <c r="GX138" s="96"/>
      <c r="GY138" s="96"/>
      <c r="GZ138" s="96"/>
      <c r="HA138" s="96"/>
      <c r="HB138" s="96"/>
      <c r="HC138" s="96"/>
      <c r="HD138" s="96"/>
      <c r="HE138" s="96"/>
      <c r="HF138" s="96"/>
      <c r="HG138" s="96"/>
      <c r="HH138" s="96"/>
      <c r="HI138" s="96"/>
      <c r="HJ138" s="96"/>
      <c r="HK138" s="96"/>
      <c r="HL138" s="96"/>
      <c r="HM138" s="96"/>
      <c r="HN138" s="96"/>
      <c r="HO138" s="96"/>
      <c r="HP138" s="96"/>
      <c r="HQ138" s="96"/>
      <c r="HR138" s="96"/>
      <c r="HS138" s="96"/>
      <c r="HT138" s="96"/>
      <c r="HU138" s="96"/>
      <c r="HV138" s="96"/>
      <c r="HW138" s="96"/>
      <c r="HX138" s="96"/>
      <c r="HY138" s="96"/>
      <c r="HZ138" s="96"/>
      <c r="IA138" s="96"/>
      <c r="IB138" s="96"/>
      <c r="IC138" s="96"/>
      <c r="ID138" s="96"/>
      <c r="IE138" s="96"/>
      <c r="IF138" s="96"/>
      <c r="IG138" s="96"/>
      <c r="IH138" s="96"/>
      <c r="II138" s="96"/>
      <c r="IJ138" s="96"/>
      <c r="IK138" s="96"/>
      <c r="IL138" s="96"/>
      <c r="IM138" s="96"/>
      <c r="IN138" s="96"/>
      <c r="IO138" s="96"/>
      <c r="IP138" s="96"/>
      <c r="IQ138" s="96"/>
      <c r="IR138" s="96"/>
      <c r="IS138" s="96"/>
      <c r="IT138" s="96"/>
      <c r="IU138" s="96"/>
      <c r="IV138" s="96"/>
      <c r="IW138" s="96"/>
      <c r="IX138" s="96"/>
      <c r="IY138" s="96"/>
      <c r="IZ138" s="96"/>
      <c r="JA138" s="96"/>
      <c r="JB138" s="96"/>
    </row>
    <row r="139" spans="1:262" x14ac:dyDescent="0.2">
      <c r="A139" s="185">
        <v>42614</v>
      </c>
      <c r="B139" s="198" t="s">
        <v>1946</v>
      </c>
      <c r="C139" s="198" t="s">
        <v>1791</v>
      </c>
      <c r="D139" s="198" t="s">
        <v>1944</v>
      </c>
      <c r="E139" s="198" t="s">
        <v>144</v>
      </c>
      <c r="F139" s="199">
        <v>42125</v>
      </c>
      <c r="G139" s="200">
        <v>2015</v>
      </c>
      <c r="H139" s="185" t="s">
        <v>8</v>
      </c>
      <c r="I139" s="185" t="str">
        <f t="shared" si="9"/>
        <v>OH</v>
      </c>
      <c r="J139" s="185" t="str">
        <f t="shared" si="8"/>
        <v>OH</v>
      </c>
      <c r="K139" s="185" t="str">
        <f t="shared" si="10"/>
        <v>Northeast</v>
      </c>
      <c r="L139" s="185" t="str">
        <f>INDEX('State '!$A$1:$C$62,MATCH($I139,'State '!$B:$B,0),3)</f>
        <v>Northeast</v>
      </c>
      <c r="M139" s="185" t="str">
        <f>INDEX('State '!$A$1:$C$62,MATCH($J139,'State '!$B:$B,0),3)</f>
        <v>Northeast</v>
      </c>
      <c r="N139" s="185"/>
      <c r="O139" s="192">
        <v>156</v>
      </c>
      <c r="P139" s="192"/>
      <c r="Q139" s="192">
        <v>290</v>
      </c>
      <c r="R139" s="191"/>
      <c r="S139" s="185" t="s">
        <v>135</v>
      </c>
      <c r="T139" s="185" t="s">
        <v>391</v>
      </c>
      <c r="U139" s="185" t="s">
        <v>391</v>
      </c>
      <c r="V139" s="185" t="s">
        <v>2247</v>
      </c>
      <c r="W139" s="184"/>
      <c r="X139" s="184"/>
      <c r="Y139" s="184"/>
      <c r="Z139" s="96"/>
      <c r="AA139" s="96"/>
      <c r="AB139" s="96"/>
    </row>
    <row r="140" spans="1:262" s="20" customFormat="1" x14ac:dyDescent="0.2">
      <c r="A140" s="185">
        <v>42601</v>
      </c>
      <c r="B140" s="198" t="s">
        <v>1895</v>
      </c>
      <c r="C140" s="198" t="s">
        <v>1941</v>
      </c>
      <c r="D140" s="198" t="s">
        <v>141</v>
      </c>
      <c r="E140" s="198" t="s">
        <v>144</v>
      </c>
      <c r="F140" s="199">
        <v>42374</v>
      </c>
      <c r="G140" s="200">
        <v>2015</v>
      </c>
      <c r="H140" s="185" t="s">
        <v>1767</v>
      </c>
      <c r="I140" s="185" t="str">
        <f t="shared" si="9"/>
        <v>PA</v>
      </c>
      <c r="J140" s="185" t="str">
        <f t="shared" si="8"/>
        <v>VA</v>
      </c>
      <c r="K140" s="185" t="str">
        <f t="shared" si="10"/>
        <v>Northeast</v>
      </c>
      <c r="L140" s="185" t="str">
        <f>INDEX('State '!$A$1:$C$62,MATCH($I140,'State '!$B:$B,0),3)</f>
        <v>Northeast</v>
      </c>
      <c r="M140" s="185" t="str">
        <f>INDEX('State '!$A$1:$C$62,MATCH($J140,'State '!$B:$B,0),3)</f>
        <v>Northeast</v>
      </c>
      <c r="N140" s="185"/>
      <c r="O140" s="192">
        <v>610</v>
      </c>
      <c r="P140" s="192">
        <v>30</v>
      </c>
      <c r="Q140" s="192">
        <v>525</v>
      </c>
      <c r="R140" s="191">
        <v>42</v>
      </c>
      <c r="S140" s="185" t="s">
        <v>135</v>
      </c>
      <c r="T140" s="185" t="s">
        <v>390</v>
      </c>
      <c r="U140" s="185" t="s">
        <v>1896</v>
      </c>
      <c r="V140" s="185" t="s">
        <v>2250</v>
      </c>
      <c r="W140" s="184"/>
      <c r="X140" s="184"/>
      <c r="Y140" s="184"/>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c r="DS140" s="96"/>
      <c r="DT140" s="96"/>
      <c r="DU140" s="96"/>
      <c r="DV140" s="96"/>
      <c r="DW140" s="96"/>
      <c r="DX140" s="96"/>
      <c r="DY140" s="96"/>
      <c r="DZ140" s="96"/>
      <c r="EA140" s="96"/>
      <c r="EB140" s="96"/>
      <c r="EC140" s="96"/>
      <c r="ED140" s="96"/>
      <c r="EE140" s="96"/>
      <c r="EF140" s="96"/>
      <c r="EG140" s="96"/>
      <c r="EH140" s="96"/>
      <c r="EI140" s="96"/>
      <c r="EJ140" s="96"/>
      <c r="EK140" s="96"/>
      <c r="EL140" s="96"/>
      <c r="EM140" s="96"/>
      <c r="EN140" s="96"/>
      <c r="EO140" s="96"/>
      <c r="EP140" s="96"/>
      <c r="EQ140" s="96"/>
      <c r="ER140" s="96"/>
      <c r="ES140" s="96"/>
      <c r="ET140" s="96"/>
      <c r="EU140" s="96"/>
      <c r="EV140" s="96"/>
      <c r="EW140" s="96"/>
      <c r="EX140" s="96"/>
      <c r="EY140" s="96"/>
      <c r="EZ140" s="96"/>
      <c r="FA140" s="96"/>
      <c r="FB140" s="96"/>
      <c r="FC140" s="96"/>
      <c r="FD140" s="96"/>
      <c r="FE140" s="96"/>
      <c r="FF140" s="96"/>
      <c r="FG140" s="96"/>
      <c r="FH140" s="96"/>
      <c r="FI140" s="96"/>
      <c r="FJ140" s="96"/>
      <c r="FK140" s="96"/>
      <c r="FL140" s="96"/>
      <c r="FM140" s="96"/>
      <c r="FN140" s="96"/>
      <c r="FO140" s="96"/>
      <c r="FP140" s="96"/>
      <c r="FQ140" s="96"/>
      <c r="FR140" s="96"/>
      <c r="FS140" s="96"/>
      <c r="FT140" s="96"/>
      <c r="FU140" s="96"/>
      <c r="FV140" s="96"/>
      <c r="FW140" s="96"/>
      <c r="FX140" s="96"/>
      <c r="FY140" s="96"/>
      <c r="FZ140" s="96"/>
      <c r="GA140" s="96"/>
      <c r="GB140" s="96"/>
      <c r="GC140" s="96"/>
      <c r="GD140" s="96"/>
      <c r="GE140" s="96"/>
      <c r="GF140" s="96"/>
      <c r="GG140" s="96"/>
      <c r="GH140" s="96"/>
      <c r="GI140" s="96"/>
      <c r="GJ140" s="96"/>
      <c r="GK140" s="96"/>
      <c r="GL140" s="96"/>
      <c r="GM140" s="96"/>
      <c r="GN140" s="96"/>
      <c r="GO140" s="96"/>
      <c r="GP140" s="96"/>
      <c r="GQ140" s="96"/>
      <c r="GR140" s="96"/>
      <c r="GS140" s="96"/>
      <c r="GT140" s="96"/>
      <c r="GU140" s="96"/>
      <c r="GV140" s="96"/>
      <c r="GW140" s="96"/>
      <c r="GX140" s="96"/>
      <c r="GY140" s="96"/>
      <c r="GZ140" s="96"/>
      <c r="HA140" s="96"/>
      <c r="HB140" s="96"/>
      <c r="HC140" s="96"/>
      <c r="HD140" s="96"/>
      <c r="HE140" s="96"/>
      <c r="HF140" s="96"/>
      <c r="HG140" s="96"/>
      <c r="HH140" s="96"/>
      <c r="HI140" s="96"/>
      <c r="HJ140" s="96"/>
      <c r="HK140" s="96"/>
      <c r="HL140" s="96"/>
      <c r="HM140" s="96"/>
      <c r="HN140" s="96"/>
      <c r="HO140" s="96"/>
      <c r="HP140" s="96"/>
      <c r="HQ140" s="96"/>
      <c r="HR140" s="96"/>
      <c r="HS140" s="96"/>
      <c r="HT140" s="96"/>
      <c r="HU140" s="96"/>
      <c r="HV140" s="96"/>
      <c r="HW140" s="96"/>
      <c r="HX140" s="96"/>
      <c r="HY140" s="96"/>
      <c r="HZ140" s="96"/>
      <c r="IA140" s="96"/>
      <c r="IB140" s="96"/>
      <c r="IC140" s="96"/>
      <c r="ID140" s="96"/>
      <c r="IE140" s="96"/>
      <c r="IF140" s="96"/>
      <c r="IG140" s="96"/>
      <c r="IH140" s="96"/>
      <c r="II140" s="96"/>
      <c r="IJ140" s="96"/>
      <c r="IK140" s="96"/>
      <c r="IL140" s="96"/>
      <c r="IM140" s="96"/>
      <c r="IN140" s="96"/>
      <c r="IO140" s="96"/>
      <c r="IP140" s="96"/>
      <c r="IQ140" s="96"/>
      <c r="IR140" s="96"/>
      <c r="IS140" s="96"/>
      <c r="IT140" s="96"/>
      <c r="IU140" s="96"/>
      <c r="IV140" s="96"/>
      <c r="IW140" s="96"/>
      <c r="IX140" s="96"/>
      <c r="IY140" s="96"/>
      <c r="IZ140" s="96"/>
      <c r="JA140" s="96"/>
      <c r="JB140" s="96"/>
    </row>
    <row r="141" spans="1:262" s="20" customFormat="1" ht="25.5" x14ac:dyDescent="0.2">
      <c r="A141" s="185">
        <v>42083</v>
      </c>
      <c r="B141" s="186" t="s">
        <v>1951</v>
      </c>
      <c r="C141" s="186" t="s">
        <v>205</v>
      </c>
      <c r="D141" s="186" t="s">
        <v>141</v>
      </c>
      <c r="E141" s="187" t="s">
        <v>144</v>
      </c>
      <c r="F141" s="188">
        <v>42271</v>
      </c>
      <c r="G141" s="189">
        <v>2015</v>
      </c>
      <c r="H141" s="185" t="s">
        <v>7</v>
      </c>
      <c r="I141" s="185" t="str">
        <f t="shared" si="9"/>
        <v>PA</v>
      </c>
      <c r="J141" s="185" t="str">
        <f t="shared" si="8"/>
        <v>PA</v>
      </c>
      <c r="K141" s="185" t="str">
        <f t="shared" si="10"/>
        <v>Northeast</v>
      </c>
      <c r="L141" s="185" t="str">
        <f>INDEX('State '!$A$1:$C$62,MATCH($I141,'State '!$B:$B,0),3)</f>
        <v>Northeast</v>
      </c>
      <c r="M141" s="185" t="str">
        <f>INDEX('State '!$A$1:$C$62,MATCH($J141,'State '!$B:$B,0),3)</f>
        <v>Northeast</v>
      </c>
      <c r="N141" s="185"/>
      <c r="O141" s="191">
        <v>76.099999999999994</v>
      </c>
      <c r="P141" s="191">
        <v>23</v>
      </c>
      <c r="Q141" s="191">
        <v>175</v>
      </c>
      <c r="R141" s="192">
        <v>24</v>
      </c>
      <c r="S141" s="193" t="s">
        <v>135</v>
      </c>
      <c r="T141" s="190" t="s">
        <v>390</v>
      </c>
      <c r="U141" s="194" t="s">
        <v>1952</v>
      </c>
      <c r="V141" s="185" t="s">
        <v>2247</v>
      </c>
      <c r="W141" s="184"/>
      <c r="X141" s="184"/>
      <c r="Y141" s="184"/>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96"/>
      <c r="DT141" s="96"/>
      <c r="DU141" s="96"/>
      <c r="DV141" s="96"/>
      <c r="DW141" s="96"/>
      <c r="DX141" s="96"/>
      <c r="DY141" s="96"/>
      <c r="DZ141" s="96"/>
      <c r="EA141" s="96"/>
      <c r="EB141" s="96"/>
      <c r="EC141" s="96"/>
      <c r="ED141" s="96"/>
      <c r="EE141" s="96"/>
      <c r="EF141" s="96"/>
      <c r="EG141" s="96"/>
      <c r="EH141" s="96"/>
      <c r="EI141" s="96"/>
      <c r="EJ141" s="96"/>
      <c r="EK141" s="96"/>
      <c r="EL141" s="96"/>
      <c r="EM141" s="96"/>
      <c r="EN141" s="96"/>
      <c r="EO141" s="96"/>
      <c r="EP141" s="96"/>
      <c r="EQ141" s="96"/>
      <c r="ER141" s="96"/>
      <c r="ES141" s="96"/>
      <c r="ET141" s="96"/>
      <c r="EU141" s="96"/>
      <c r="EV141" s="96"/>
      <c r="EW141" s="96"/>
      <c r="EX141" s="96"/>
      <c r="EY141" s="96"/>
      <c r="EZ141" s="96"/>
      <c r="FA141" s="96"/>
      <c r="FB141" s="96"/>
      <c r="FC141" s="96"/>
      <c r="FD141" s="96"/>
      <c r="FE141" s="96"/>
      <c r="FF141" s="96"/>
      <c r="FG141" s="96"/>
      <c r="FH141" s="96"/>
      <c r="FI141" s="96"/>
      <c r="FJ141" s="96"/>
      <c r="FK141" s="96"/>
      <c r="FL141" s="96"/>
      <c r="FM141" s="96"/>
      <c r="FN141" s="96"/>
      <c r="FO141" s="96"/>
      <c r="FP141" s="96"/>
      <c r="FQ141" s="96"/>
      <c r="FR141" s="96"/>
      <c r="FS141" s="96"/>
      <c r="FT141" s="96"/>
      <c r="FU141" s="96"/>
      <c r="FV141" s="96"/>
      <c r="FW141" s="96"/>
      <c r="FX141" s="96"/>
      <c r="FY141" s="96"/>
      <c r="FZ141" s="96"/>
      <c r="GA141" s="96"/>
      <c r="GB141" s="96"/>
      <c r="GC141" s="96"/>
      <c r="GD141" s="96"/>
      <c r="GE141" s="96"/>
      <c r="GF141" s="96"/>
      <c r="GG141" s="96"/>
      <c r="GH141" s="96"/>
      <c r="GI141" s="96"/>
      <c r="GJ141" s="96"/>
      <c r="GK141" s="96"/>
      <c r="GL141" s="96"/>
      <c r="GM141" s="96"/>
      <c r="GN141" s="96"/>
      <c r="GO141" s="96"/>
      <c r="GP141" s="96"/>
      <c r="GQ141" s="96"/>
      <c r="GR141" s="96"/>
      <c r="GS141" s="96"/>
      <c r="GT141" s="96"/>
      <c r="GU141" s="96"/>
      <c r="GV141" s="96"/>
      <c r="GW141" s="96"/>
      <c r="GX141" s="96"/>
      <c r="GY141" s="96"/>
      <c r="GZ141" s="96"/>
      <c r="HA141" s="96"/>
      <c r="HB141" s="96"/>
      <c r="HC141" s="96"/>
      <c r="HD141" s="96"/>
      <c r="HE141" s="96"/>
      <c r="HF141" s="96"/>
      <c r="HG141" s="96"/>
      <c r="HH141" s="96"/>
      <c r="HI141" s="96"/>
      <c r="HJ141" s="96"/>
      <c r="HK141" s="96"/>
      <c r="HL141" s="96"/>
      <c r="HM141" s="96"/>
      <c r="HN141" s="96"/>
      <c r="HO141" s="96"/>
      <c r="HP141" s="96"/>
      <c r="HQ141" s="96"/>
      <c r="HR141" s="96"/>
      <c r="HS141" s="96"/>
      <c r="HT141" s="96"/>
      <c r="HU141" s="96"/>
      <c r="HV141" s="96"/>
      <c r="HW141" s="96"/>
      <c r="HX141" s="96"/>
      <c r="HY141" s="96"/>
      <c r="HZ141" s="96"/>
      <c r="IA141" s="96"/>
      <c r="IB141" s="96"/>
      <c r="IC141" s="96"/>
      <c r="ID141" s="96"/>
      <c r="IE141" s="96"/>
      <c r="IF141" s="96"/>
      <c r="IG141" s="96"/>
      <c r="IH141" s="96"/>
      <c r="II141" s="96"/>
      <c r="IJ141" s="96"/>
      <c r="IK141" s="96"/>
      <c r="IL141" s="96"/>
      <c r="IM141" s="96"/>
      <c r="IN141" s="96"/>
      <c r="IO141" s="96"/>
      <c r="IP141" s="96"/>
      <c r="IQ141" s="96"/>
      <c r="IR141" s="96"/>
      <c r="IS141" s="96"/>
      <c r="IT141" s="96"/>
      <c r="IU141" s="96"/>
      <c r="IV141" s="96"/>
      <c r="IW141" s="96"/>
      <c r="IX141" s="96"/>
      <c r="IY141" s="96"/>
      <c r="IZ141" s="96"/>
      <c r="JA141" s="96"/>
      <c r="JB141" s="96"/>
    </row>
    <row r="142" spans="1:262" x14ac:dyDescent="0.2">
      <c r="A142" s="185">
        <v>42171</v>
      </c>
      <c r="B142" s="186" t="s">
        <v>1797</v>
      </c>
      <c r="C142" s="186" t="s">
        <v>1941</v>
      </c>
      <c r="D142" s="186" t="s">
        <v>141</v>
      </c>
      <c r="E142" s="187" t="s">
        <v>144</v>
      </c>
      <c r="F142" s="188">
        <v>42090</v>
      </c>
      <c r="G142" s="189">
        <v>2015</v>
      </c>
      <c r="H142" s="185" t="s">
        <v>17</v>
      </c>
      <c r="I142" s="185" t="str">
        <f t="shared" si="9"/>
        <v>AL</v>
      </c>
      <c r="J142" s="185" t="str">
        <f t="shared" si="8"/>
        <v>AL</v>
      </c>
      <c r="K142" s="185" t="str">
        <f t="shared" si="10"/>
        <v>South Central</v>
      </c>
      <c r="L142" s="185" t="str">
        <f>INDEX('State '!$A$1:$C$62,MATCH($I142,'State '!$B:$B,0),3)</f>
        <v>South Central</v>
      </c>
      <c r="M142" s="185" t="str">
        <f>INDEX('State '!$A$1:$C$62,MATCH($J142,'State '!$B:$B,0),3)</f>
        <v>South Central</v>
      </c>
      <c r="N142" s="185"/>
      <c r="O142" s="191">
        <v>50</v>
      </c>
      <c r="P142" s="191"/>
      <c r="Q142" s="191">
        <v>225</v>
      </c>
      <c r="R142" s="192"/>
      <c r="S142" s="193" t="s">
        <v>135</v>
      </c>
      <c r="T142" s="190" t="s">
        <v>390</v>
      </c>
      <c r="U142" s="194" t="s">
        <v>1868</v>
      </c>
      <c r="V142" s="185" t="s">
        <v>2247</v>
      </c>
      <c r="W142" s="184"/>
      <c r="X142" s="184"/>
      <c r="Y142" s="184"/>
      <c r="Z142" s="96"/>
      <c r="AA142" s="96"/>
      <c r="AB142" s="96"/>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c r="IW142" s="20"/>
      <c r="IX142" s="20"/>
      <c r="IY142" s="20"/>
      <c r="IZ142" s="20"/>
      <c r="JA142" s="20"/>
      <c r="JB142" s="20"/>
    </row>
    <row r="143" spans="1:262" s="20" customFormat="1" x14ac:dyDescent="0.2">
      <c r="A143" s="185">
        <v>42281</v>
      </c>
      <c r="B143" s="186" t="s">
        <v>2029</v>
      </c>
      <c r="C143" s="186" t="s">
        <v>207</v>
      </c>
      <c r="D143" s="186" t="s">
        <v>141</v>
      </c>
      <c r="E143" s="187" t="s">
        <v>144</v>
      </c>
      <c r="F143" s="188">
        <v>42278</v>
      </c>
      <c r="G143" s="189">
        <v>2015</v>
      </c>
      <c r="H143" s="185" t="s">
        <v>2030</v>
      </c>
      <c r="I143" s="185" t="str">
        <f t="shared" si="9"/>
        <v>NY</v>
      </c>
      <c r="J143" s="185" t="str">
        <f t="shared" si="8"/>
        <v>CN</v>
      </c>
      <c r="K143" s="185" t="e">
        <f t="shared" si="10"/>
        <v>#N/A</v>
      </c>
      <c r="L143" s="185" t="str">
        <f>INDEX('State '!$A$1:$C$62,MATCH($I143,'State '!$B:$B,0),3)</f>
        <v>Northeast</v>
      </c>
      <c r="M143" s="185" t="e">
        <f>INDEX('State '!$A$1:$C$62,MATCH($J143,'State '!$B:$B,0),3)</f>
        <v>#N/A</v>
      </c>
      <c r="N143" s="185"/>
      <c r="O143" s="191">
        <v>27.5</v>
      </c>
      <c r="P143" s="191">
        <v>3.1</v>
      </c>
      <c r="Q143" s="191">
        <v>158</v>
      </c>
      <c r="R143" s="192">
        <v>30</v>
      </c>
      <c r="S143" s="193" t="s">
        <v>135</v>
      </c>
      <c r="T143" s="190" t="s">
        <v>390</v>
      </c>
      <c r="U143" s="194" t="s">
        <v>2031</v>
      </c>
      <c r="V143" s="185" t="s">
        <v>2250</v>
      </c>
      <c r="W143" s="184"/>
      <c r="X143" s="184"/>
      <c r="Y143" s="184"/>
    </row>
    <row r="144" spans="1:262" x14ac:dyDescent="0.2">
      <c r="A144" s="185">
        <v>42342</v>
      </c>
      <c r="B144" s="198" t="s">
        <v>2035</v>
      </c>
      <c r="C144" s="198" t="s">
        <v>202</v>
      </c>
      <c r="D144" s="198" t="s">
        <v>141</v>
      </c>
      <c r="E144" s="198" t="s">
        <v>144</v>
      </c>
      <c r="F144" s="199">
        <v>42341</v>
      </c>
      <c r="G144" s="191">
        <v>2015</v>
      </c>
      <c r="H144" s="185" t="s">
        <v>10</v>
      </c>
      <c r="I144" s="185" t="str">
        <f t="shared" si="9"/>
        <v>NY</v>
      </c>
      <c r="J144" s="185" t="str">
        <f t="shared" si="8"/>
        <v>NY</v>
      </c>
      <c r="K144" s="185" t="str">
        <f t="shared" si="10"/>
        <v>Northeast</v>
      </c>
      <c r="L144" s="185" t="str">
        <f>INDEX('State '!$A$1:$C$62,MATCH($I144,'State '!$B:$B,0),3)</f>
        <v>Northeast</v>
      </c>
      <c r="M144" s="185" t="str">
        <f>INDEX('State '!$A$1:$C$62,MATCH($J144,'State '!$B:$B,0),3)</f>
        <v>Northeast</v>
      </c>
      <c r="N144" s="185"/>
      <c r="O144" s="192">
        <v>65.7</v>
      </c>
      <c r="P144" s="192"/>
      <c r="Q144" s="192">
        <v>140</v>
      </c>
      <c r="R144" s="191"/>
      <c r="S144" s="185" t="s">
        <v>135</v>
      </c>
      <c r="T144" s="185" t="s">
        <v>390</v>
      </c>
      <c r="U144" s="185" t="s">
        <v>2036</v>
      </c>
      <c r="V144" s="185" t="s">
        <v>2247</v>
      </c>
      <c r="W144" s="184"/>
      <c r="X144" s="184"/>
      <c r="Y144" s="184"/>
      <c r="Z144" s="96"/>
      <c r="AA144" s="96"/>
      <c r="AB144" s="96"/>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c r="IV144" s="20"/>
      <c r="IW144" s="20"/>
      <c r="IX144" s="20"/>
      <c r="IY144" s="20"/>
      <c r="IZ144" s="20"/>
      <c r="JA144" s="20"/>
      <c r="JB144" s="20"/>
    </row>
    <row r="145" spans="1:262" s="20" customFormat="1" ht="25.5" x14ac:dyDescent="0.2">
      <c r="A145" s="185">
        <v>42355</v>
      </c>
      <c r="B145" s="186" t="s">
        <v>400</v>
      </c>
      <c r="C145" s="186" t="s">
        <v>200</v>
      </c>
      <c r="D145" s="186" t="s">
        <v>1944</v>
      </c>
      <c r="E145" s="187" t="s">
        <v>144</v>
      </c>
      <c r="F145" s="188">
        <v>42339</v>
      </c>
      <c r="G145" s="195">
        <v>2015</v>
      </c>
      <c r="H145" s="185" t="s">
        <v>2195</v>
      </c>
      <c r="I145" s="185" t="str">
        <f t="shared" si="9"/>
        <v>OH</v>
      </c>
      <c r="J145" s="185" t="str">
        <f t="shared" si="8"/>
        <v>LA</v>
      </c>
      <c r="K145" s="185" t="str">
        <f t="shared" si="10"/>
        <v>Northeast, Midwest, South Central</v>
      </c>
      <c r="L145" s="185" t="str">
        <f>INDEX('State '!$A$1:$C$62,MATCH($I145,'State '!$B:$B,0),3)</f>
        <v>Northeast</v>
      </c>
      <c r="M145" s="185" t="str">
        <f>INDEX('State '!$A$1:$C$62,MATCH($J145,'State '!$B:$B,0),3)</f>
        <v>South Central</v>
      </c>
      <c r="N145" s="185" t="s">
        <v>9</v>
      </c>
      <c r="O145" s="191">
        <v>468</v>
      </c>
      <c r="P145" s="191">
        <v>76</v>
      </c>
      <c r="Q145" s="191">
        <v>550</v>
      </c>
      <c r="R145" s="192">
        <v>30</v>
      </c>
      <c r="S145" s="193" t="s">
        <v>135</v>
      </c>
      <c r="T145" s="190" t="s">
        <v>390</v>
      </c>
      <c r="U145" s="194" t="s">
        <v>1947</v>
      </c>
      <c r="V145" s="185" t="s">
        <v>2250</v>
      </c>
      <c r="W145" s="184"/>
      <c r="X145" s="184"/>
      <c r="Y145" s="184"/>
    </row>
    <row r="146" spans="1:262" x14ac:dyDescent="0.2">
      <c r="A146" s="185">
        <v>41885</v>
      </c>
      <c r="B146" s="198" t="s">
        <v>2194</v>
      </c>
      <c r="C146" s="198" t="s">
        <v>236</v>
      </c>
      <c r="D146" s="198" t="s">
        <v>141</v>
      </c>
      <c r="E146" s="198" t="s">
        <v>144</v>
      </c>
      <c r="F146" s="199">
        <v>42320</v>
      </c>
      <c r="G146" s="191">
        <v>2015</v>
      </c>
      <c r="H146" s="185" t="s">
        <v>501</v>
      </c>
      <c r="I146" s="185" t="str">
        <f t="shared" si="9"/>
        <v>MS</v>
      </c>
      <c r="J146" s="185" t="str">
        <f t="shared" si="8"/>
        <v>AL</v>
      </c>
      <c r="K146" s="185" t="str">
        <f t="shared" si="10"/>
        <v>South Central</v>
      </c>
      <c r="L146" s="185" t="str">
        <f>INDEX('State '!$A$1:$C$62,MATCH($I146,'State '!$B:$B,0),3)</f>
        <v>South Central</v>
      </c>
      <c r="M146" s="185" t="str">
        <f>INDEX('State '!$A$1:$C$62,MATCH($J146,'State '!$B:$B,0),3)</f>
        <v>South Central</v>
      </c>
      <c r="N146" s="185"/>
      <c r="O146" s="192">
        <v>47.8</v>
      </c>
      <c r="P146" s="192"/>
      <c r="Q146" s="192">
        <v>45</v>
      </c>
      <c r="R146" s="191"/>
      <c r="S146" s="185" t="s">
        <v>135</v>
      </c>
      <c r="T146" s="185" t="s">
        <v>390</v>
      </c>
      <c r="U146" s="185" t="s">
        <v>2129</v>
      </c>
      <c r="V146" s="185" t="s">
        <v>2250</v>
      </c>
      <c r="W146" s="184"/>
      <c r="X146" s="184"/>
      <c r="Y146" s="184"/>
      <c r="Z146" s="96"/>
      <c r="AA146" s="96"/>
      <c r="AB146" s="96"/>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c r="IP146" s="20"/>
      <c r="IQ146" s="20"/>
      <c r="IR146" s="20"/>
      <c r="IS146" s="20"/>
      <c r="IT146" s="20"/>
      <c r="IU146" s="20"/>
      <c r="IV146" s="20"/>
      <c r="IW146" s="20"/>
      <c r="IX146" s="20"/>
      <c r="IY146" s="20"/>
      <c r="IZ146" s="20"/>
      <c r="JA146" s="20"/>
      <c r="JB146" s="20"/>
    </row>
    <row r="147" spans="1:262" x14ac:dyDescent="0.2">
      <c r="A147" s="185">
        <v>42612</v>
      </c>
      <c r="B147" s="198" t="s">
        <v>2196</v>
      </c>
      <c r="C147" s="198" t="s">
        <v>1791</v>
      </c>
      <c r="D147" s="198" t="s">
        <v>141</v>
      </c>
      <c r="E147" s="198" t="s">
        <v>144</v>
      </c>
      <c r="F147" s="199">
        <v>42299</v>
      </c>
      <c r="G147" s="191">
        <v>2015</v>
      </c>
      <c r="H147" s="185" t="s">
        <v>2012</v>
      </c>
      <c r="I147" s="185" t="str">
        <f t="shared" si="9"/>
        <v>OH</v>
      </c>
      <c r="J147" s="185" t="str">
        <f t="shared" si="8"/>
        <v>IN</v>
      </c>
      <c r="K147" s="185" t="str">
        <f t="shared" si="10"/>
        <v>Northeast, Midwest</v>
      </c>
      <c r="L147" s="185" t="str">
        <f>INDEX('State '!$A$1:$C$62,MATCH($I147,'State '!$B:$B,0),3)</f>
        <v>Northeast</v>
      </c>
      <c r="M147" s="185" t="str">
        <f>INDEX('State '!$A$1:$C$62,MATCH($J147,'State '!$B:$B,0),3)</f>
        <v>Midwest</v>
      </c>
      <c r="N147" s="185"/>
      <c r="O147" s="192">
        <v>183</v>
      </c>
      <c r="P147" s="192"/>
      <c r="Q147" s="192">
        <v>134</v>
      </c>
      <c r="R147" s="191"/>
      <c r="S147" s="185" t="s">
        <v>135</v>
      </c>
      <c r="T147" s="185" t="s">
        <v>390</v>
      </c>
      <c r="U147" s="185" t="s">
        <v>2197</v>
      </c>
      <c r="V147" s="185" t="s">
        <v>2250</v>
      </c>
      <c r="W147" s="184"/>
      <c r="X147" s="184"/>
      <c r="Y147" s="184"/>
      <c r="Z147" s="96"/>
      <c r="AA147" s="96"/>
      <c r="AB147" s="96"/>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c r="IW147" s="20"/>
      <c r="IX147" s="20"/>
      <c r="IY147" s="20"/>
      <c r="IZ147" s="20"/>
      <c r="JA147" s="20"/>
      <c r="JB147" s="20"/>
    </row>
    <row r="148" spans="1:262" x14ac:dyDescent="0.2">
      <c r="A148" s="185">
        <v>42175</v>
      </c>
      <c r="B148" s="186" t="s">
        <v>405</v>
      </c>
      <c r="C148" s="186" t="s">
        <v>1941</v>
      </c>
      <c r="D148" s="186" t="s">
        <v>137</v>
      </c>
      <c r="E148" s="187" t="s">
        <v>144</v>
      </c>
      <c r="F148" s="188">
        <v>42138</v>
      </c>
      <c r="G148" s="195">
        <v>2015</v>
      </c>
      <c r="H148" s="185" t="s">
        <v>10</v>
      </c>
      <c r="I148" s="185" t="str">
        <f t="shared" si="9"/>
        <v>NY</v>
      </c>
      <c r="J148" s="185" t="str">
        <f t="shared" si="8"/>
        <v>NY</v>
      </c>
      <c r="K148" s="185" t="str">
        <f t="shared" si="10"/>
        <v>Northeast</v>
      </c>
      <c r="L148" s="185" t="str">
        <f>INDEX('State '!$A$1:$C$62,MATCH($I148,'State '!$B:$B,0),3)</f>
        <v>Northeast</v>
      </c>
      <c r="M148" s="185" t="str">
        <f>INDEX('State '!$A$1:$C$62,MATCH($J148,'State '!$B:$B,0),3)</f>
        <v>Northeast</v>
      </c>
      <c r="N148" s="185"/>
      <c r="O148" s="191">
        <v>12</v>
      </c>
      <c r="P148" s="191">
        <v>3.2</v>
      </c>
      <c r="Q148" s="191">
        <v>647</v>
      </c>
      <c r="R148" s="192">
        <v>26</v>
      </c>
      <c r="S148" s="193" t="s">
        <v>135</v>
      </c>
      <c r="T148" s="190" t="s">
        <v>390</v>
      </c>
      <c r="U148" s="194" t="s">
        <v>1942</v>
      </c>
      <c r="V148" s="185" t="s">
        <v>2247</v>
      </c>
      <c r="W148" s="184"/>
      <c r="X148" s="184"/>
      <c r="Y148" s="184"/>
      <c r="Z148" s="96"/>
      <c r="AA148" s="96"/>
      <c r="AB148" s="96"/>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c r="IW148" s="20"/>
      <c r="IX148" s="20"/>
      <c r="IY148" s="20"/>
      <c r="IZ148" s="20"/>
      <c r="JA148" s="20"/>
      <c r="JB148" s="20"/>
    </row>
    <row r="149" spans="1:262" x14ac:dyDescent="0.2">
      <c r="A149" s="185">
        <v>42600</v>
      </c>
      <c r="B149" s="198" t="s">
        <v>1904</v>
      </c>
      <c r="C149" s="198" t="s">
        <v>232</v>
      </c>
      <c r="D149" s="198" t="s">
        <v>134</v>
      </c>
      <c r="E149" s="198" t="s">
        <v>144</v>
      </c>
      <c r="F149" s="199">
        <v>42312</v>
      </c>
      <c r="G149" s="191">
        <v>2015</v>
      </c>
      <c r="H149" s="185" t="s">
        <v>10</v>
      </c>
      <c r="I149" s="185" t="str">
        <f t="shared" si="9"/>
        <v>NY</v>
      </c>
      <c r="J149" s="185" t="str">
        <f t="shared" si="8"/>
        <v>NY</v>
      </c>
      <c r="K149" s="185" t="str">
        <f t="shared" si="10"/>
        <v>Northeast</v>
      </c>
      <c r="L149" s="185" t="str">
        <f>INDEX('State '!$A$1:$C$62,MATCH($I149,'State '!$B:$B,0),3)</f>
        <v>Northeast</v>
      </c>
      <c r="M149" s="185" t="str">
        <f>INDEX('State '!$A$1:$C$62,MATCH($J149,'State '!$B:$B,0),3)</f>
        <v>Northeast</v>
      </c>
      <c r="N149" s="185"/>
      <c r="O149" s="192">
        <v>43.7</v>
      </c>
      <c r="P149" s="192">
        <v>17</v>
      </c>
      <c r="Q149" s="192">
        <v>54</v>
      </c>
      <c r="R149" s="191" t="s">
        <v>745</v>
      </c>
      <c r="S149" s="185" t="s">
        <v>135</v>
      </c>
      <c r="T149" s="185" t="s">
        <v>390</v>
      </c>
      <c r="U149" s="185" t="s">
        <v>1955</v>
      </c>
      <c r="V149" s="185" t="s">
        <v>2247</v>
      </c>
      <c r="W149" s="184"/>
      <c r="X149" s="184"/>
      <c r="Y149" s="184"/>
      <c r="Z149" s="96"/>
      <c r="AA149" s="96"/>
      <c r="AB149" s="96"/>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c r="IW149" s="20"/>
      <c r="IX149" s="20"/>
      <c r="IY149" s="20"/>
      <c r="IZ149" s="20"/>
      <c r="JA149" s="20"/>
      <c r="JB149" s="20"/>
    </row>
    <row r="150" spans="1:262" s="20" customFormat="1" ht="25.5" x14ac:dyDescent="0.2">
      <c r="A150" s="185">
        <v>42251</v>
      </c>
      <c r="B150" s="186" t="s">
        <v>2032</v>
      </c>
      <c r="C150" s="198" t="s">
        <v>200</v>
      </c>
      <c r="D150" s="186" t="s">
        <v>1944</v>
      </c>
      <c r="E150" s="187" t="s">
        <v>144</v>
      </c>
      <c r="F150" s="188">
        <v>42244</v>
      </c>
      <c r="G150" s="195">
        <v>2015</v>
      </c>
      <c r="H150" s="185" t="s">
        <v>2033</v>
      </c>
      <c r="I150" s="185" t="str">
        <f t="shared" si="9"/>
        <v>PA</v>
      </c>
      <c r="J150" s="185" t="str">
        <f t="shared" si="8"/>
        <v>IN</v>
      </c>
      <c r="K150" s="185" t="str">
        <f t="shared" si="10"/>
        <v>Northeast, Midwest</v>
      </c>
      <c r="L150" s="185" t="str">
        <f>INDEX('State '!$A$1:$C$62,MATCH($I150,'State '!$B:$B,0),3)</f>
        <v>Northeast</v>
      </c>
      <c r="M150" s="185" t="str">
        <f>INDEX('State '!$A$1:$C$62,MATCH($J150,'State '!$B:$B,0),3)</f>
        <v>Midwest</v>
      </c>
      <c r="N150" s="185"/>
      <c r="O150" s="191">
        <v>56</v>
      </c>
      <c r="P150" s="191"/>
      <c r="Q150" s="191">
        <v>425</v>
      </c>
      <c r="R150" s="192"/>
      <c r="S150" s="193" t="s">
        <v>135</v>
      </c>
      <c r="T150" s="190" t="s">
        <v>390</v>
      </c>
      <c r="U150" s="194" t="s">
        <v>2034</v>
      </c>
      <c r="V150" s="185" t="s">
        <v>2250</v>
      </c>
      <c r="W150" s="184"/>
      <c r="X150" s="184"/>
      <c r="Y150" s="184"/>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c r="BM150" s="96"/>
      <c r="BN150" s="96"/>
      <c r="BO150" s="96"/>
      <c r="BP150" s="96"/>
      <c r="BQ150" s="96"/>
      <c r="BR150" s="96"/>
      <c r="BS150" s="96"/>
      <c r="BT150" s="96"/>
      <c r="BU150" s="96"/>
      <c r="BV150" s="96"/>
      <c r="BW150" s="96"/>
      <c r="BX150" s="96"/>
      <c r="BY150" s="96"/>
      <c r="BZ150" s="96"/>
      <c r="CA150" s="96"/>
      <c r="CB150" s="96"/>
      <c r="CC150" s="96"/>
      <c r="CD150" s="96"/>
      <c r="CE150" s="96"/>
      <c r="CF150" s="96"/>
      <c r="CG150" s="96"/>
      <c r="CH150" s="96"/>
      <c r="CI150" s="96"/>
      <c r="CJ150" s="96"/>
      <c r="CK150" s="96"/>
      <c r="CL150" s="96"/>
      <c r="CM150" s="96"/>
      <c r="CN150" s="96"/>
      <c r="CO150" s="96"/>
      <c r="CP150" s="96"/>
      <c r="CQ150" s="96"/>
      <c r="CR150" s="96"/>
      <c r="CS150" s="96"/>
      <c r="CT150" s="96"/>
      <c r="CU150" s="96"/>
      <c r="CV150" s="96"/>
      <c r="CW150" s="96"/>
      <c r="CX150" s="96"/>
      <c r="CY150" s="96"/>
      <c r="CZ150" s="96"/>
      <c r="DA150" s="96"/>
      <c r="DB150" s="96"/>
      <c r="DC150" s="96"/>
      <c r="DD150" s="96"/>
      <c r="DE150" s="96"/>
      <c r="DF150" s="96"/>
      <c r="DG150" s="96"/>
      <c r="DH150" s="96"/>
      <c r="DI150" s="96"/>
      <c r="DJ150" s="96"/>
      <c r="DK150" s="96"/>
      <c r="DL150" s="96"/>
      <c r="DM150" s="96"/>
      <c r="DN150" s="96"/>
      <c r="DO150" s="96"/>
      <c r="DP150" s="96"/>
      <c r="DQ150" s="96"/>
      <c r="DR150" s="96"/>
      <c r="DS150" s="96"/>
      <c r="DT150" s="96"/>
      <c r="DU150" s="96"/>
      <c r="DV150" s="96"/>
      <c r="DW150" s="96"/>
      <c r="DX150" s="96"/>
      <c r="DY150" s="96"/>
      <c r="DZ150" s="96"/>
      <c r="EA150" s="96"/>
      <c r="EB150" s="96"/>
      <c r="EC150" s="96"/>
      <c r="ED150" s="96"/>
      <c r="EE150" s="96"/>
      <c r="EF150" s="96"/>
      <c r="EG150" s="96"/>
      <c r="EH150" s="96"/>
      <c r="EI150" s="96"/>
      <c r="EJ150" s="96"/>
      <c r="EK150" s="96"/>
      <c r="EL150" s="96"/>
      <c r="EM150" s="96"/>
      <c r="EN150" s="96"/>
      <c r="EO150" s="96"/>
      <c r="EP150" s="96"/>
      <c r="EQ150" s="96"/>
      <c r="ER150" s="96"/>
      <c r="ES150" s="96"/>
      <c r="ET150" s="96"/>
      <c r="EU150" s="96"/>
      <c r="EV150" s="96"/>
      <c r="EW150" s="96"/>
      <c r="EX150" s="96"/>
      <c r="EY150" s="96"/>
      <c r="EZ150" s="96"/>
      <c r="FA150" s="96"/>
      <c r="FB150" s="96"/>
      <c r="FC150" s="96"/>
      <c r="FD150" s="96"/>
      <c r="FE150" s="96"/>
      <c r="FF150" s="96"/>
      <c r="FG150" s="96"/>
      <c r="FH150" s="96"/>
      <c r="FI150" s="96"/>
      <c r="FJ150" s="96"/>
      <c r="FK150" s="96"/>
      <c r="FL150" s="96"/>
      <c r="FM150" s="96"/>
      <c r="FN150" s="96"/>
      <c r="FO150" s="96"/>
      <c r="FP150" s="96"/>
      <c r="FQ150" s="96"/>
      <c r="FR150" s="96"/>
      <c r="FS150" s="96"/>
      <c r="FT150" s="96"/>
      <c r="FU150" s="96"/>
      <c r="FV150" s="96"/>
      <c r="FW150" s="96"/>
      <c r="FX150" s="96"/>
      <c r="FY150" s="96"/>
      <c r="FZ150" s="96"/>
      <c r="GA150" s="96"/>
      <c r="GB150" s="96"/>
      <c r="GC150" s="96"/>
      <c r="GD150" s="96"/>
      <c r="GE150" s="96"/>
      <c r="GF150" s="96"/>
      <c r="GG150" s="96"/>
      <c r="GH150" s="96"/>
      <c r="GI150" s="96"/>
      <c r="GJ150" s="96"/>
      <c r="GK150" s="96"/>
      <c r="GL150" s="96"/>
      <c r="GM150" s="96"/>
      <c r="GN150" s="96"/>
      <c r="GO150" s="96"/>
      <c r="GP150" s="96"/>
      <c r="GQ150" s="96"/>
      <c r="GR150" s="96"/>
      <c r="GS150" s="96"/>
      <c r="GT150" s="96"/>
      <c r="GU150" s="96"/>
      <c r="GV150" s="96"/>
      <c r="GW150" s="96"/>
      <c r="GX150" s="96"/>
      <c r="GY150" s="96"/>
      <c r="GZ150" s="96"/>
      <c r="HA150" s="96"/>
      <c r="HB150" s="96"/>
      <c r="HC150" s="96"/>
      <c r="HD150" s="96"/>
      <c r="HE150" s="96"/>
      <c r="HF150" s="96"/>
      <c r="HG150" s="96"/>
      <c r="HH150" s="96"/>
      <c r="HI150" s="96"/>
      <c r="HJ150" s="96"/>
      <c r="HK150" s="96"/>
      <c r="HL150" s="96"/>
      <c r="HM150" s="96"/>
      <c r="HN150" s="96"/>
      <c r="HO150" s="96"/>
      <c r="HP150" s="96"/>
      <c r="HQ150" s="96"/>
      <c r="HR150" s="96"/>
      <c r="HS150" s="96"/>
      <c r="HT150" s="96"/>
      <c r="HU150" s="96"/>
      <c r="HV150" s="96"/>
      <c r="HW150" s="96"/>
      <c r="HX150" s="96"/>
      <c r="HY150" s="96"/>
      <c r="HZ150" s="96"/>
      <c r="IA150" s="96"/>
      <c r="IB150" s="96"/>
      <c r="IC150" s="96"/>
      <c r="ID150" s="96"/>
      <c r="IE150" s="96"/>
      <c r="IF150" s="96"/>
      <c r="IG150" s="96"/>
      <c r="IH150" s="96"/>
      <c r="II150" s="96"/>
      <c r="IJ150" s="96"/>
      <c r="IK150" s="96"/>
      <c r="IL150" s="96"/>
      <c r="IM150" s="96"/>
      <c r="IN150" s="96"/>
      <c r="IO150" s="96"/>
      <c r="IP150" s="96"/>
      <c r="IQ150" s="96"/>
      <c r="IR150" s="96"/>
      <c r="IS150" s="96"/>
      <c r="IT150" s="96"/>
      <c r="IU150" s="96"/>
      <c r="IV150" s="96"/>
      <c r="IW150" s="96"/>
      <c r="IX150" s="96"/>
      <c r="IY150" s="96"/>
      <c r="IZ150" s="96"/>
      <c r="JA150" s="96"/>
      <c r="JB150" s="96"/>
    </row>
    <row r="151" spans="1:262" s="20" customFormat="1" x14ac:dyDescent="0.2">
      <c r="A151" s="185">
        <v>42354</v>
      </c>
      <c r="B151" s="198" t="s">
        <v>1796</v>
      </c>
      <c r="C151" s="198" t="s">
        <v>1941</v>
      </c>
      <c r="D151" s="198" t="s">
        <v>141</v>
      </c>
      <c r="E151" s="198" t="s">
        <v>144</v>
      </c>
      <c r="F151" s="199">
        <v>42243</v>
      </c>
      <c r="G151" s="191">
        <v>2015</v>
      </c>
      <c r="H151" s="185" t="s">
        <v>767</v>
      </c>
      <c r="I151" s="185" t="str">
        <f t="shared" si="9"/>
        <v>VA</v>
      </c>
      <c r="J151" s="185" t="str">
        <f t="shared" si="8"/>
        <v>NC</v>
      </c>
      <c r="K151" s="185" t="str">
        <f t="shared" si="10"/>
        <v>Northeast, Southeast</v>
      </c>
      <c r="L151" s="185" t="str">
        <f>INDEX('State '!$A$1:$C$62,MATCH($I151,'State '!$B:$B,0),3)</f>
        <v>Northeast</v>
      </c>
      <c r="M151" s="185" t="str">
        <f>INDEX('State '!$A$1:$C$62,MATCH($J151,'State '!$B:$B,0),3)</f>
        <v>Southeast</v>
      </c>
      <c r="N151" s="185"/>
      <c r="O151" s="192">
        <v>300</v>
      </c>
      <c r="P151" s="192">
        <v>100</v>
      </c>
      <c r="Q151" s="192">
        <v>270</v>
      </c>
      <c r="R151" s="191">
        <v>24</v>
      </c>
      <c r="S151" s="185" t="s">
        <v>135</v>
      </c>
      <c r="T151" s="185" t="s">
        <v>390</v>
      </c>
      <c r="U151" s="185" t="s">
        <v>1867</v>
      </c>
      <c r="V151" s="185" t="s">
        <v>2247</v>
      </c>
      <c r="W151" s="184"/>
      <c r="X151" s="184"/>
      <c r="Y151" s="184"/>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c r="CJ151" s="96"/>
      <c r="CK151" s="96"/>
      <c r="CL151" s="96"/>
      <c r="CM151" s="96"/>
      <c r="CN151" s="96"/>
      <c r="CO151" s="96"/>
      <c r="CP151" s="96"/>
      <c r="CQ151" s="96"/>
      <c r="CR151" s="96"/>
      <c r="CS151" s="96"/>
      <c r="CT151" s="96"/>
      <c r="CU151" s="96"/>
      <c r="CV151" s="96"/>
      <c r="CW151" s="96"/>
      <c r="CX151" s="96"/>
      <c r="CY151" s="96"/>
      <c r="CZ151" s="96"/>
      <c r="DA151" s="96"/>
      <c r="DB151" s="96"/>
      <c r="DC151" s="96"/>
      <c r="DD151" s="96"/>
      <c r="DE151" s="96"/>
      <c r="DF151" s="96"/>
      <c r="DG151" s="96"/>
      <c r="DH151" s="96"/>
      <c r="DI151" s="96"/>
      <c r="DJ151" s="96"/>
      <c r="DK151" s="96"/>
      <c r="DL151" s="96"/>
      <c r="DM151" s="96"/>
      <c r="DN151" s="96"/>
      <c r="DO151" s="96"/>
      <c r="DP151" s="96"/>
      <c r="DQ151" s="96"/>
      <c r="DR151" s="96"/>
      <c r="DS151" s="96"/>
      <c r="DT151" s="96"/>
      <c r="DU151" s="96"/>
      <c r="DV151" s="96"/>
      <c r="DW151" s="96"/>
      <c r="DX151" s="96"/>
      <c r="DY151" s="96"/>
      <c r="DZ151" s="96"/>
      <c r="EA151" s="96"/>
      <c r="EB151" s="96"/>
      <c r="EC151" s="96"/>
      <c r="ED151" s="96"/>
      <c r="EE151" s="96"/>
      <c r="EF151" s="96"/>
      <c r="EG151" s="96"/>
      <c r="EH151" s="96"/>
      <c r="EI151" s="96"/>
      <c r="EJ151" s="96"/>
      <c r="EK151" s="96"/>
      <c r="EL151" s="96"/>
      <c r="EM151" s="96"/>
      <c r="EN151" s="96"/>
      <c r="EO151" s="96"/>
      <c r="EP151" s="96"/>
      <c r="EQ151" s="96"/>
      <c r="ER151" s="96"/>
      <c r="ES151" s="96"/>
      <c r="ET151" s="96"/>
      <c r="EU151" s="96"/>
      <c r="EV151" s="96"/>
      <c r="EW151" s="96"/>
      <c r="EX151" s="96"/>
      <c r="EY151" s="96"/>
      <c r="EZ151" s="96"/>
      <c r="FA151" s="96"/>
      <c r="FB151" s="96"/>
      <c r="FC151" s="96"/>
      <c r="FD151" s="96"/>
      <c r="FE151" s="96"/>
      <c r="FF151" s="96"/>
      <c r="FG151" s="96"/>
      <c r="FH151" s="96"/>
      <c r="FI151" s="96"/>
      <c r="FJ151" s="96"/>
      <c r="FK151" s="96"/>
      <c r="FL151" s="96"/>
      <c r="FM151" s="96"/>
      <c r="FN151" s="96"/>
      <c r="FO151" s="96"/>
      <c r="FP151" s="96"/>
      <c r="FQ151" s="96"/>
      <c r="FR151" s="96"/>
      <c r="FS151" s="96"/>
      <c r="FT151" s="96"/>
      <c r="FU151" s="96"/>
      <c r="FV151" s="96"/>
      <c r="FW151" s="96"/>
      <c r="FX151" s="96"/>
      <c r="FY151" s="96"/>
      <c r="FZ151" s="96"/>
      <c r="GA151" s="96"/>
      <c r="GB151" s="96"/>
      <c r="GC151" s="96"/>
      <c r="GD151" s="96"/>
      <c r="GE151" s="96"/>
      <c r="GF151" s="96"/>
      <c r="GG151" s="96"/>
      <c r="GH151" s="96"/>
      <c r="GI151" s="96"/>
      <c r="GJ151" s="96"/>
      <c r="GK151" s="96"/>
      <c r="GL151" s="96"/>
      <c r="GM151" s="96"/>
      <c r="GN151" s="96"/>
      <c r="GO151" s="96"/>
      <c r="GP151" s="96"/>
      <c r="GQ151" s="96"/>
      <c r="GR151" s="96"/>
      <c r="GS151" s="96"/>
      <c r="GT151" s="96"/>
      <c r="GU151" s="96"/>
      <c r="GV151" s="96"/>
      <c r="GW151" s="96"/>
      <c r="GX151" s="96"/>
      <c r="GY151" s="96"/>
      <c r="GZ151" s="96"/>
      <c r="HA151" s="96"/>
      <c r="HB151" s="96"/>
      <c r="HC151" s="96"/>
      <c r="HD151" s="96"/>
      <c r="HE151" s="96"/>
      <c r="HF151" s="96"/>
      <c r="HG151" s="96"/>
      <c r="HH151" s="96"/>
      <c r="HI151" s="96"/>
      <c r="HJ151" s="96"/>
      <c r="HK151" s="96"/>
      <c r="HL151" s="96"/>
      <c r="HM151" s="96"/>
      <c r="HN151" s="96"/>
      <c r="HO151" s="96"/>
      <c r="HP151" s="96"/>
      <c r="HQ151" s="96"/>
      <c r="HR151" s="96"/>
      <c r="HS151" s="96"/>
      <c r="HT151" s="96"/>
      <c r="HU151" s="96"/>
      <c r="HV151" s="96"/>
      <c r="HW151" s="96"/>
      <c r="HX151" s="96"/>
      <c r="HY151" s="96"/>
      <c r="HZ151" s="96"/>
      <c r="IA151" s="96"/>
      <c r="IB151" s="96"/>
      <c r="IC151" s="96"/>
      <c r="ID151" s="96"/>
      <c r="IE151" s="96"/>
      <c r="IF151" s="96"/>
      <c r="IG151" s="96"/>
      <c r="IH151" s="96"/>
      <c r="II151" s="96"/>
      <c r="IJ151" s="96"/>
      <c r="IK151" s="96"/>
      <c r="IL151" s="96"/>
      <c r="IM151" s="96"/>
      <c r="IN151" s="96"/>
      <c r="IO151" s="96"/>
      <c r="IP151" s="96"/>
      <c r="IQ151" s="96"/>
      <c r="IR151" s="96"/>
      <c r="IS151" s="96"/>
      <c r="IT151" s="96"/>
      <c r="IU151" s="96"/>
      <c r="IV151" s="96"/>
      <c r="IW151" s="96"/>
      <c r="IX151" s="96"/>
      <c r="IY151" s="96"/>
      <c r="IZ151" s="96"/>
      <c r="JA151" s="96"/>
      <c r="JB151" s="96"/>
    </row>
    <row r="152" spans="1:262" s="20" customFormat="1" x14ac:dyDescent="0.2">
      <c r="A152" s="185">
        <v>42328</v>
      </c>
      <c r="B152" s="186" t="s">
        <v>2199</v>
      </c>
      <c r="C152" s="186" t="s">
        <v>1969</v>
      </c>
      <c r="D152" s="186" t="s">
        <v>141</v>
      </c>
      <c r="E152" s="187" t="s">
        <v>144</v>
      </c>
      <c r="F152" s="188">
        <v>42308</v>
      </c>
      <c r="G152" s="195">
        <v>2015</v>
      </c>
      <c r="H152" s="185" t="s">
        <v>24</v>
      </c>
      <c r="I152" s="185" t="str">
        <f t="shared" si="9"/>
        <v>NE</v>
      </c>
      <c r="J152" s="185" t="str">
        <f t="shared" si="8"/>
        <v>NE</v>
      </c>
      <c r="K152" s="185" t="str">
        <f t="shared" si="10"/>
        <v>Mountain</v>
      </c>
      <c r="L152" s="185" t="str">
        <f>INDEX('State '!$A$1:$C$62,MATCH($I152,'State '!$B:$B,0),3)</f>
        <v>Mountain</v>
      </c>
      <c r="M152" s="185" t="str">
        <f>INDEX('State '!$A$1:$C$62,MATCH($J152,'State '!$B:$B,0),3)</f>
        <v>Mountain</v>
      </c>
      <c r="N152" s="185"/>
      <c r="O152" s="191">
        <v>16</v>
      </c>
      <c r="P152" s="191">
        <v>13</v>
      </c>
      <c r="Q152" s="191">
        <v>31</v>
      </c>
      <c r="R152" s="192"/>
      <c r="S152" s="193" t="s">
        <v>135</v>
      </c>
      <c r="T152" s="190" t="s">
        <v>390</v>
      </c>
      <c r="U152" s="194" t="s">
        <v>2200</v>
      </c>
      <c r="V152" s="185" t="s">
        <v>2247</v>
      </c>
      <c r="W152" s="184"/>
      <c r="X152" s="184"/>
      <c r="Y152" s="184"/>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c r="CJ152" s="96"/>
      <c r="CK152" s="96"/>
      <c r="CL152" s="96"/>
      <c r="CM152" s="96"/>
      <c r="CN152" s="96"/>
      <c r="CO152" s="96"/>
      <c r="CP152" s="96"/>
      <c r="CQ152" s="96"/>
      <c r="CR152" s="96"/>
      <c r="CS152" s="96"/>
      <c r="CT152" s="96"/>
      <c r="CU152" s="96"/>
      <c r="CV152" s="96"/>
      <c r="CW152" s="96"/>
      <c r="CX152" s="96"/>
      <c r="CY152" s="96"/>
      <c r="CZ152" s="96"/>
      <c r="DA152" s="96"/>
      <c r="DB152" s="96"/>
      <c r="DC152" s="96"/>
      <c r="DD152" s="96"/>
      <c r="DE152" s="96"/>
      <c r="DF152" s="96"/>
      <c r="DG152" s="96"/>
      <c r="DH152" s="96"/>
      <c r="DI152" s="96"/>
      <c r="DJ152" s="96"/>
      <c r="DK152" s="96"/>
      <c r="DL152" s="96"/>
      <c r="DM152" s="96"/>
      <c r="DN152" s="96"/>
      <c r="DO152" s="96"/>
      <c r="DP152" s="96"/>
      <c r="DQ152" s="96"/>
      <c r="DR152" s="96"/>
      <c r="DS152" s="96"/>
      <c r="DT152" s="96"/>
      <c r="DU152" s="96"/>
      <c r="DV152" s="96"/>
      <c r="DW152" s="96"/>
      <c r="DX152" s="96"/>
      <c r="DY152" s="96"/>
      <c r="DZ152" s="96"/>
      <c r="EA152" s="96"/>
      <c r="EB152" s="96"/>
      <c r="EC152" s="96"/>
      <c r="ED152" s="96"/>
      <c r="EE152" s="96"/>
      <c r="EF152" s="96"/>
      <c r="EG152" s="96"/>
      <c r="EH152" s="96"/>
      <c r="EI152" s="96"/>
      <c r="EJ152" s="96"/>
      <c r="EK152" s="96"/>
      <c r="EL152" s="96"/>
      <c r="EM152" s="96"/>
      <c r="EN152" s="96"/>
      <c r="EO152" s="96"/>
      <c r="EP152" s="96"/>
      <c r="EQ152" s="96"/>
      <c r="ER152" s="96"/>
      <c r="ES152" s="96"/>
      <c r="ET152" s="96"/>
      <c r="EU152" s="96"/>
      <c r="EV152" s="96"/>
      <c r="EW152" s="96"/>
      <c r="EX152" s="96"/>
      <c r="EY152" s="96"/>
      <c r="EZ152" s="96"/>
      <c r="FA152" s="96"/>
      <c r="FB152" s="96"/>
      <c r="FC152" s="96"/>
      <c r="FD152" s="96"/>
      <c r="FE152" s="96"/>
      <c r="FF152" s="96"/>
      <c r="FG152" s="96"/>
      <c r="FH152" s="96"/>
      <c r="FI152" s="96"/>
      <c r="FJ152" s="96"/>
      <c r="FK152" s="96"/>
      <c r="FL152" s="96"/>
      <c r="FM152" s="96"/>
      <c r="FN152" s="96"/>
      <c r="FO152" s="96"/>
      <c r="FP152" s="96"/>
      <c r="FQ152" s="96"/>
      <c r="FR152" s="96"/>
      <c r="FS152" s="96"/>
      <c r="FT152" s="96"/>
      <c r="FU152" s="96"/>
      <c r="FV152" s="96"/>
      <c r="FW152" s="96"/>
      <c r="FX152" s="96"/>
      <c r="FY152" s="96"/>
      <c r="FZ152" s="96"/>
      <c r="GA152" s="96"/>
      <c r="GB152" s="96"/>
      <c r="GC152" s="96"/>
      <c r="GD152" s="96"/>
      <c r="GE152" s="96"/>
      <c r="GF152" s="96"/>
      <c r="GG152" s="96"/>
      <c r="GH152" s="96"/>
      <c r="GI152" s="96"/>
      <c r="GJ152" s="96"/>
      <c r="GK152" s="96"/>
      <c r="GL152" s="96"/>
      <c r="GM152" s="96"/>
      <c r="GN152" s="96"/>
      <c r="GO152" s="96"/>
      <c r="GP152" s="96"/>
      <c r="GQ152" s="96"/>
      <c r="GR152" s="96"/>
      <c r="GS152" s="96"/>
      <c r="GT152" s="96"/>
      <c r="GU152" s="96"/>
      <c r="GV152" s="96"/>
      <c r="GW152" s="96"/>
      <c r="GX152" s="96"/>
      <c r="GY152" s="96"/>
      <c r="GZ152" s="96"/>
      <c r="HA152" s="96"/>
      <c r="HB152" s="96"/>
      <c r="HC152" s="96"/>
      <c r="HD152" s="96"/>
      <c r="HE152" s="96"/>
      <c r="HF152" s="96"/>
      <c r="HG152" s="96"/>
      <c r="HH152" s="96"/>
      <c r="HI152" s="96"/>
      <c r="HJ152" s="96"/>
      <c r="HK152" s="96"/>
      <c r="HL152" s="96"/>
      <c r="HM152" s="96"/>
      <c r="HN152" s="96"/>
      <c r="HO152" s="96"/>
      <c r="HP152" s="96"/>
      <c r="HQ152" s="96"/>
      <c r="HR152" s="96"/>
      <c r="HS152" s="96"/>
      <c r="HT152" s="96"/>
      <c r="HU152" s="96"/>
      <c r="HV152" s="96"/>
      <c r="HW152" s="96"/>
      <c r="HX152" s="96"/>
      <c r="HY152" s="96"/>
      <c r="HZ152" s="96"/>
      <c r="IA152" s="96"/>
      <c r="IB152" s="96"/>
      <c r="IC152" s="96"/>
      <c r="ID152" s="96"/>
      <c r="IE152" s="96"/>
      <c r="IF152" s="96"/>
      <c r="IG152" s="96"/>
      <c r="IH152" s="96"/>
      <c r="II152" s="96"/>
      <c r="IJ152" s="96"/>
      <c r="IK152" s="96"/>
      <c r="IL152" s="96"/>
      <c r="IM152" s="96"/>
      <c r="IN152" s="96"/>
      <c r="IO152" s="96"/>
      <c r="IP152" s="96"/>
      <c r="IQ152" s="96"/>
      <c r="IR152" s="96"/>
      <c r="IS152" s="96"/>
      <c r="IT152" s="96"/>
      <c r="IU152" s="96"/>
      <c r="IV152" s="96"/>
      <c r="IW152" s="96"/>
      <c r="IX152" s="96"/>
      <c r="IY152" s="96"/>
      <c r="IZ152" s="96"/>
      <c r="JA152" s="96"/>
      <c r="JB152" s="96"/>
    </row>
    <row r="153" spans="1:262" s="20" customFormat="1" x14ac:dyDescent="0.2">
      <c r="A153" s="185">
        <v>42158</v>
      </c>
      <c r="B153" s="198" t="s">
        <v>2016</v>
      </c>
      <c r="C153" s="198" t="s">
        <v>1941</v>
      </c>
      <c r="D153" s="198" t="s">
        <v>134</v>
      </c>
      <c r="E153" s="198" t="s">
        <v>144</v>
      </c>
      <c r="F153" s="199">
        <v>42089</v>
      </c>
      <c r="G153" s="191">
        <v>2015</v>
      </c>
      <c r="H153" s="185" t="s">
        <v>20</v>
      </c>
      <c r="I153" s="185" t="str">
        <f t="shared" si="9"/>
        <v>NJ</v>
      </c>
      <c r="J153" s="185" t="str">
        <f t="shared" si="8"/>
        <v>NJ</v>
      </c>
      <c r="K153" s="185" t="str">
        <f t="shared" si="10"/>
        <v>Northeast</v>
      </c>
      <c r="L153" s="185" t="str">
        <f>INDEX('State '!$A$1:$C$62,MATCH($I153,'State '!$B:$B,0),3)</f>
        <v>Northeast</v>
      </c>
      <c r="M153" s="185" t="str">
        <f>INDEX('State '!$A$1:$C$62,MATCH($J153,'State '!$B:$B,0),3)</f>
        <v>Northeast</v>
      </c>
      <c r="N153" s="185"/>
      <c r="O153" s="192">
        <v>32</v>
      </c>
      <c r="P153" s="192">
        <v>2.4</v>
      </c>
      <c r="Q153" s="192">
        <v>264</v>
      </c>
      <c r="R153" s="191">
        <v>20</v>
      </c>
      <c r="S153" s="185" t="s">
        <v>135</v>
      </c>
      <c r="T153" s="185" t="s">
        <v>390</v>
      </c>
      <c r="U153" s="185" t="s">
        <v>2017</v>
      </c>
      <c r="V153" s="185" t="s">
        <v>2247</v>
      </c>
      <c r="W153" s="184"/>
      <c r="X153" s="184"/>
      <c r="Y153" s="184"/>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c r="BT153" s="96"/>
      <c r="BU153" s="96"/>
      <c r="BV153" s="96"/>
      <c r="BW153" s="96"/>
      <c r="BX153" s="96"/>
      <c r="BY153" s="96"/>
      <c r="BZ153" s="96"/>
      <c r="CA153" s="96"/>
      <c r="CB153" s="96"/>
      <c r="CC153" s="96"/>
      <c r="CD153" s="96"/>
      <c r="CE153" s="96"/>
      <c r="CF153" s="96"/>
      <c r="CG153" s="96"/>
      <c r="CH153" s="96"/>
      <c r="CI153" s="96"/>
      <c r="CJ153" s="96"/>
      <c r="CK153" s="96"/>
      <c r="CL153" s="96"/>
      <c r="CM153" s="96"/>
      <c r="CN153" s="96"/>
      <c r="CO153" s="96"/>
      <c r="CP153" s="96"/>
      <c r="CQ153" s="96"/>
      <c r="CR153" s="96"/>
      <c r="CS153" s="96"/>
      <c r="CT153" s="96"/>
      <c r="CU153" s="96"/>
      <c r="CV153" s="96"/>
      <c r="CW153" s="96"/>
      <c r="CX153" s="96"/>
      <c r="CY153" s="96"/>
      <c r="CZ153" s="96"/>
      <c r="DA153" s="96"/>
      <c r="DB153" s="96"/>
      <c r="DC153" s="96"/>
      <c r="DD153" s="96"/>
      <c r="DE153" s="96"/>
      <c r="DF153" s="96"/>
      <c r="DG153" s="96"/>
      <c r="DH153" s="96"/>
      <c r="DI153" s="96"/>
      <c r="DJ153" s="96"/>
      <c r="DK153" s="96"/>
      <c r="DL153" s="96"/>
      <c r="DM153" s="96"/>
      <c r="DN153" s="96"/>
      <c r="DO153" s="96"/>
      <c r="DP153" s="96"/>
      <c r="DQ153" s="96"/>
      <c r="DR153" s="96"/>
      <c r="DS153" s="96"/>
      <c r="DT153" s="96"/>
      <c r="DU153" s="96"/>
      <c r="DV153" s="96"/>
      <c r="DW153" s="96"/>
      <c r="DX153" s="96"/>
      <c r="DY153" s="96"/>
      <c r="DZ153" s="96"/>
      <c r="EA153" s="96"/>
      <c r="EB153" s="96"/>
      <c r="EC153" s="96"/>
      <c r="ED153" s="96"/>
      <c r="EE153" s="96"/>
      <c r="EF153" s="96"/>
      <c r="EG153" s="96"/>
      <c r="EH153" s="96"/>
      <c r="EI153" s="96"/>
      <c r="EJ153" s="96"/>
      <c r="EK153" s="96"/>
      <c r="EL153" s="96"/>
      <c r="EM153" s="96"/>
      <c r="EN153" s="96"/>
      <c r="EO153" s="96"/>
      <c r="EP153" s="96"/>
      <c r="EQ153" s="96"/>
      <c r="ER153" s="96"/>
      <c r="ES153" s="96"/>
      <c r="ET153" s="96"/>
      <c r="EU153" s="96"/>
      <c r="EV153" s="96"/>
      <c r="EW153" s="96"/>
      <c r="EX153" s="96"/>
      <c r="EY153" s="96"/>
      <c r="EZ153" s="96"/>
      <c r="FA153" s="96"/>
      <c r="FB153" s="96"/>
      <c r="FC153" s="96"/>
      <c r="FD153" s="96"/>
      <c r="FE153" s="96"/>
      <c r="FF153" s="96"/>
      <c r="FG153" s="96"/>
      <c r="FH153" s="96"/>
      <c r="FI153" s="96"/>
      <c r="FJ153" s="96"/>
      <c r="FK153" s="96"/>
      <c r="FL153" s="96"/>
      <c r="FM153" s="96"/>
      <c r="FN153" s="96"/>
      <c r="FO153" s="96"/>
      <c r="FP153" s="96"/>
      <c r="FQ153" s="96"/>
      <c r="FR153" s="96"/>
      <c r="FS153" s="96"/>
      <c r="FT153" s="96"/>
      <c r="FU153" s="96"/>
      <c r="FV153" s="96"/>
      <c r="FW153" s="96"/>
      <c r="FX153" s="96"/>
      <c r="FY153" s="96"/>
      <c r="FZ153" s="96"/>
      <c r="GA153" s="96"/>
      <c r="GB153" s="96"/>
      <c r="GC153" s="96"/>
      <c r="GD153" s="96"/>
      <c r="GE153" s="96"/>
      <c r="GF153" s="96"/>
      <c r="GG153" s="96"/>
      <c r="GH153" s="96"/>
      <c r="GI153" s="96"/>
      <c r="GJ153" s="96"/>
      <c r="GK153" s="96"/>
      <c r="GL153" s="96"/>
      <c r="GM153" s="96"/>
      <c r="GN153" s="96"/>
      <c r="GO153" s="96"/>
      <c r="GP153" s="96"/>
      <c r="GQ153" s="96"/>
      <c r="GR153" s="96"/>
      <c r="GS153" s="96"/>
      <c r="GT153" s="96"/>
      <c r="GU153" s="96"/>
      <c r="GV153" s="96"/>
      <c r="GW153" s="96"/>
      <c r="GX153" s="96"/>
      <c r="GY153" s="96"/>
      <c r="GZ153" s="96"/>
      <c r="HA153" s="96"/>
      <c r="HB153" s="96"/>
      <c r="HC153" s="96"/>
      <c r="HD153" s="96"/>
      <c r="HE153" s="96"/>
      <c r="HF153" s="96"/>
      <c r="HG153" s="96"/>
      <c r="HH153" s="96"/>
      <c r="HI153" s="96"/>
      <c r="HJ153" s="96"/>
      <c r="HK153" s="96"/>
      <c r="HL153" s="96"/>
      <c r="HM153" s="96"/>
      <c r="HN153" s="96"/>
      <c r="HO153" s="96"/>
      <c r="HP153" s="96"/>
      <c r="HQ153" s="96"/>
      <c r="HR153" s="96"/>
      <c r="HS153" s="96"/>
      <c r="HT153" s="96"/>
      <c r="HU153" s="96"/>
      <c r="HV153" s="96"/>
      <c r="HW153" s="96"/>
      <c r="HX153" s="96"/>
      <c r="HY153" s="96"/>
      <c r="HZ153" s="96"/>
      <c r="IA153" s="96"/>
      <c r="IB153" s="96"/>
      <c r="IC153" s="96"/>
      <c r="ID153" s="96"/>
      <c r="IE153" s="96"/>
      <c r="IF153" s="96"/>
      <c r="IG153" s="96"/>
      <c r="IH153" s="96"/>
      <c r="II153" s="96"/>
      <c r="IJ153" s="96"/>
      <c r="IK153" s="96"/>
      <c r="IL153" s="96"/>
      <c r="IM153" s="96"/>
      <c r="IN153" s="96"/>
      <c r="IO153" s="96"/>
      <c r="IP153" s="96"/>
      <c r="IQ153" s="96"/>
      <c r="IR153" s="96"/>
      <c r="IS153" s="96"/>
      <c r="IT153" s="96"/>
      <c r="IU153" s="96"/>
      <c r="IV153" s="96"/>
      <c r="IW153" s="96"/>
      <c r="IX153" s="96"/>
      <c r="IY153" s="96"/>
      <c r="IZ153" s="96"/>
      <c r="JA153" s="96"/>
      <c r="JB153" s="96"/>
    </row>
    <row r="154" spans="1:262" s="20" customFormat="1" x14ac:dyDescent="0.2">
      <c r="A154" s="185">
        <v>42251</v>
      </c>
      <c r="B154" s="186" t="s">
        <v>2131</v>
      </c>
      <c r="C154" s="186" t="s">
        <v>248</v>
      </c>
      <c r="D154" s="186" t="s">
        <v>1944</v>
      </c>
      <c r="E154" s="187" t="s">
        <v>144</v>
      </c>
      <c r="F154" s="188">
        <v>42248</v>
      </c>
      <c r="G154" s="195">
        <v>2015</v>
      </c>
      <c r="H154" s="185" t="s">
        <v>2080</v>
      </c>
      <c r="I154" s="185" t="str">
        <f t="shared" si="9"/>
        <v>OH</v>
      </c>
      <c r="J154" s="185" t="str">
        <f t="shared" si="8"/>
        <v>IL</v>
      </c>
      <c r="K154" s="185" t="str">
        <f t="shared" si="10"/>
        <v>Northeast, Midwest</v>
      </c>
      <c r="L154" s="185" t="str">
        <f>INDEX('State '!$A$1:$C$62,MATCH($I154,'State '!$B:$B,0),3)</f>
        <v>Northeast</v>
      </c>
      <c r="M154" s="185" t="str">
        <f>INDEX('State '!$A$1:$C$62,MATCH($J154,'State '!$B:$B,0),3)</f>
        <v>Midwest</v>
      </c>
      <c r="N154" s="185"/>
      <c r="O154" s="191">
        <v>79</v>
      </c>
      <c r="P154" s="191"/>
      <c r="Q154" s="191">
        <v>1200</v>
      </c>
      <c r="R154" s="192"/>
      <c r="S154" s="193" t="s">
        <v>135</v>
      </c>
      <c r="T154" s="190" t="s">
        <v>390</v>
      </c>
      <c r="U154" s="194" t="s">
        <v>1961</v>
      </c>
      <c r="V154" s="185" t="s">
        <v>2250</v>
      </c>
      <c r="W154" s="184"/>
      <c r="X154" s="184"/>
      <c r="Y154" s="184"/>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6"/>
      <c r="DH154" s="96"/>
      <c r="DI154" s="96"/>
      <c r="DJ154" s="96"/>
      <c r="DK154" s="96"/>
      <c r="DL154" s="96"/>
      <c r="DM154" s="96"/>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c r="EJ154" s="96"/>
      <c r="EK154" s="96"/>
      <c r="EL154" s="96"/>
      <c r="EM154" s="96"/>
      <c r="EN154" s="96"/>
      <c r="EO154" s="96"/>
      <c r="EP154" s="96"/>
      <c r="EQ154" s="96"/>
      <c r="ER154" s="96"/>
      <c r="ES154" s="96"/>
      <c r="ET154" s="96"/>
      <c r="EU154" s="96"/>
      <c r="EV154" s="96"/>
      <c r="EW154" s="96"/>
      <c r="EX154" s="96"/>
      <c r="EY154" s="96"/>
      <c r="EZ154" s="96"/>
      <c r="FA154" s="96"/>
      <c r="FB154" s="96"/>
      <c r="FC154" s="96"/>
      <c r="FD154" s="96"/>
      <c r="FE154" s="96"/>
      <c r="FF154" s="96"/>
      <c r="FG154" s="96"/>
      <c r="FH154" s="96"/>
      <c r="FI154" s="96"/>
      <c r="FJ154" s="96"/>
      <c r="FK154" s="96"/>
      <c r="FL154" s="96"/>
      <c r="FM154" s="96"/>
      <c r="FN154" s="96"/>
      <c r="FO154" s="96"/>
      <c r="FP154" s="96"/>
      <c r="FQ154" s="96"/>
      <c r="FR154" s="96"/>
      <c r="FS154" s="96"/>
      <c r="FT154" s="96"/>
      <c r="FU154" s="96"/>
      <c r="FV154" s="96"/>
      <c r="FW154" s="96"/>
      <c r="FX154" s="96"/>
      <c r="FY154" s="96"/>
      <c r="FZ154" s="96"/>
      <c r="GA154" s="96"/>
      <c r="GB154" s="96"/>
      <c r="GC154" s="96"/>
      <c r="GD154" s="96"/>
      <c r="GE154" s="96"/>
      <c r="GF154" s="96"/>
      <c r="GG154" s="96"/>
      <c r="GH154" s="96"/>
      <c r="GI154" s="96"/>
      <c r="GJ154" s="96"/>
      <c r="GK154" s="96"/>
      <c r="GL154" s="96"/>
      <c r="GM154" s="96"/>
      <c r="GN154" s="96"/>
      <c r="GO154" s="96"/>
      <c r="GP154" s="96"/>
      <c r="GQ154" s="96"/>
      <c r="GR154" s="96"/>
      <c r="GS154" s="96"/>
      <c r="GT154" s="96"/>
      <c r="GU154" s="96"/>
      <c r="GV154" s="96"/>
      <c r="GW154" s="96"/>
      <c r="GX154" s="96"/>
      <c r="GY154" s="96"/>
      <c r="GZ154" s="96"/>
      <c r="HA154" s="96"/>
      <c r="HB154" s="96"/>
      <c r="HC154" s="96"/>
      <c r="HD154" s="96"/>
      <c r="HE154" s="96"/>
      <c r="HF154" s="96"/>
      <c r="HG154" s="96"/>
      <c r="HH154" s="96"/>
      <c r="HI154" s="96"/>
      <c r="HJ154" s="96"/>
      <c r="HK154" s="96"/>
      <c r="HL154" s="96"/>
      <c r="HM154" s="96"/>
      <c r="HN154" s="96"/>
      <c r="HO154" s="96"/>
      <c r="HP154" s="96"/>
      <c r="HQ154" s="96"/>
      <c r="HR154" s="96"/>
      <c r="HS154" s="96"/>
      <c r="HT154" s="96"/>
      <c r="HU154" s="96"/>
      <c r="HV154" s="96"/>
      <c r="HW154" s="96"/>
      <c r="HX154" s="96"/>
      <c r="HY154" s="96"/>
      <c r="HZ154" s="96"/>
      <c r="IA154" s="96"/>
      <c r="IB154" s="96"/>
      <c r="IC154" s="96"/>
      <c r="ID154" s="96"/>
      <c r="IE154" s="96"/>
      <c r="IF154" s="96"/>
      <c r="IG154" s="96"/>
      <c r="IH154" s="96"/>
      <c r="II154" s="96"/>
      <c r="IJ154" s="96"/>
      <c r="IK154" s="96"/>
      <c r="IL154" s="96"/>
      <c r="IM154" s="96"/>
      <c r="IN154" s="96"/>
      <c r="IO154" s="96"/>
      <c r="IP154" s="96"/>
      <c r="IQ154" s="96"/>
      <c r="IR154" s="96"/>
      <c r="IS154" s="96"/>
      <c r="IT154" s="96"/>
      <c r="IU154" s="96"/>
      <c r="IV154" s="96"/>
      <c r="IW154" s="96"/>
      <c r="IX154" s="96"/>
      <c r="IY154" s="96"/>
      <c r="IZ154" s="96"/>
      <c r="JA154" s="96"/>
      <c r="JB154" s="96"/>
    </row>
    <row r="155" spans="1:262" s="20" customFormat="1" x14ac:dyDescent="0.2">
      <c r="A155" s="185">
        <v>41970</v>
      </c>
      <c r="B155" s="198" t="s">
        <v>402</v>
      </c>
      <c r="C155" s="198" t="s">
        <v>203</v>
      </c>
      <c r="D155" s="198" t="s">
        <v>134</v>
      </c>
      <c r="E155" s="198" t="s">
        <v>144</v>
      </c>
      <c r="F155" s="199">
        <v>41928</v>
      </c>
      <c r="G155" s="200">
        <v>2014</v>
      </c>
      <c r="H155" s="185" t="s">
        <v>25</v>
      </c>
      <c r="I155" s="185" t="str">
        <f t="shared" si="9"/>
        <v>CO</v>
      </c>
      <c r="J155" s="185" t="str">
        <f t="shared" si="8"/>
        <v>CO</v>
      </c>
      <c r="K155" s="185" t="str">
        <f t="shared" si="10"/>
        <v>Mountain</v>
      </c>
      <c r="L155" s="185" t="str">
        <f>INDEX('State '!$A$1:$C$62,MATCH($I155,'State '!$B:$B,0),3)</f>
        <v>Mountain</v>
      </c>
      <c r="M155" s="185" t="str">
        <f>INDEX('State '!$A$1:$C$62,MATCH($J155,'State '!$B:$B,0),3)</f>
        <v>Mountain</v>
      </c>
      <c r="N155" s="185"/>
      <c r="O155" s="192">
        <v>110</v>
      </c>
      <c r="P155" s="192">
        <v>34</v>
      </c>
      <c r="Q155" s="192">
        <v>189</v>
      </c>
      <c r="R155" s="191">
        <v>24</v>
      </c>
      <c r="S155" s="185" t="s">
        <v>139</v>
      </c>
      <c r="T155" s="185" t="s">
        <v>188</v>
      </c>
      <c r="U155" s="185" t="s">
        <v>391</v>
      </c>
      <c r="V155" s="185"/>
      <c r="W155" s="184"/>
      <c r="X155" s="184"/>
      <c r="Y155" s="184"/>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c r="CO155" s="96"/>
      <c r="CP155" s="96"/>
      <c r="CQ155" s="96"/>
      <c r="CR155" s="96"/>
      <c r="CS155" s="96"/>
      <c r="CT155" s="96"/>
      <c r="CU155" s="96"/>
      <c r="CV155" s="96"/>
      <c r="CW155" s="96"/>
      <c r="CX155" s="96"/>
      <c r="CY155" s="96"/>
      <c r="CZ155" s="96"/>
      <c r="DA155" s="96"/>
      <c r="DB155" s="96"/>
      <c r="DC155" s="96"/>
      <c r="DD155" s="96"/>
      <c r="DE155" s="96"/>
      <c r="DF155" s="96"/>
      <c r="DG155" s="96"/>
      <c r="DH155" s="96"/>
      <c r="DI155" s="96"/>
      <c r="DJ155" s="96"/>
      <c r="DK155" s="96"/>
      <c r="DL155" s="96"/>
      <c r="DM155" s="96"/>
      <c r="DN155" s="96"/>
      <c r="DO155" s="96"/>
      <c r="DP155" s="96"/>
      <c r="DQ155" s="96"/>
      <c r="DR155" s="96"/>
      <c r="DS155" s="96"/>
      <c r="DT155" s="96"/>
      <c r="DU155" s="96"/>
      <c r="DV155" s="96"/>
      <c r="DW155" s="96"/>
      <c r="DX155" s="96"/>
      <c r="DY155" s="96"/>
      <c r="DZ155" s="96"/>
      <c r="EA155" s="96"/>
      <c r="EB155" s="96"/>
      <c r="EC155" s="96"/>
      <c r="ED155" s="96"/>
      <c r="EE155" s="96"/>
      <c r="EF155" s="96"/>
      <c r="EG155" s="96"/>
      <c r="EH155" s="96"/>
      <c r="EI155" s="96"/>
      <c r="EJ155" s="96"/>
      <c r="EK155" s="96"/>
      <c r="EL155" s="96"/>
      <c r="EM155" s="96"/>
      <c r="EN155" s="96"/>
      <c r="EO155" s="96"/>
      <c r="EP155" s="96"/>
      <c r="EQ155" s="96"/>
      <c r="ER155" s="96"/>
      <c r="ES155" s="96"/>
      <c r="ET155" s="96"/>
      <c r="EU155" s="96"/>
      <c r="EV155" s="96"/>
      <c r="EW155" s="96"/>
      <c r="EX155" s="96"/>
      <c r="EY155" s="96"/>
      <c r="EZ155" s="96"/>
      <c r="FA155" s="96"/>
      <c r="FB155" s="96"/>
      <c r="FC155" s="96"/>
      <c r="FD155" s="96"/>
      <c r="FE155" s="96"/>
      <c r="FF155" s="96"/>
      <c r="FG155" s="96"/>
      <c r="FH155" s="96"/>
      <c r="FI155" s="96"/>
      <c r="FJ155" s="96"/>
      <c r="FK155" s="96"/>
      <c r="FL155" s="96"/>
      <c r="FM155" s="96"/>
      <c r="FN155" s="96"/>
      <c r="FO155" s="96"/>
      <c r="FP155" s="96"/>
      <c r="FQ155" s="96"/>
      <c r="FR155" s="96"/>
      <c r="FS155" s="96"/>
      <c r="FT155" s="96"/>
      <c r="FU155" s="96"/>
      <c r="FV155" s="96"/>
      <c r="FW155" s="96"/>
      <c r="FX155" s="96"/>
      <c r="FY155" s="96"/>
      <c r="FZ155" s="96"/>
      <c r="GA155" s="96"/>
      <c r="GB155" s="96"/>
      <c r="GC155" s="96"/>
      <c r="GD155" s="96"/>
      <c r="GE155" s="96"/>
      <c r="GF155" s="96"/>
      <c r="GG155" s="96"/>
      <c r="GH155" s="96"/>
      <c r="GI155" s="96"/>
      <c r="GJ155" s="96"/>
      <c r="GK155" s="96"/>
      <c r="GL155" s="96"/>
      <c r="GM155" s="96"/>
      <c r="GN155" s="96"/>
      <c r="GO155" s="96"/>
      <c r="GP155" s="96"/>
      <c r="GQ155" s="96"/>
      <c r="GR155" s="96"/>
      <c r="GS155" s="96"/>
      <c r="GT155" s="96"/>
      <c r="GU155" s="96"/>
      <c r="GV155" s="96"/>
      <c r="GW155" s="96"/>
      <c r="GX155" s="96"/>
      <c r="GY155" s="96"/>
      <c r="GZ155" s="96"/>
      <c r="HA155" s="96"/>
      <c r="HB155" s="96"/>
      <c r="HC155" s="96"/>
      <c r="HD155" s="96"/>
      <c r="HE155" s="96"/>
      <c r="HF155" s="96"/>
      <c r="HG155" s="96"/>
      <c r="HH155" s="96"/>
      <c r="HI155" s="96"/>
      <c r="HJ155" s="96"/>
      <c r="HK155" s="96"/>
      <c r="HL155" s="96"/>
      <c r="HM155" s="96"/>
      <c r="HN155" s="96"/>
      <c r="HO155" s="96"/>
      <c r="HP155" s="96"/>
      <c r="HQ155" s="96"/>
      <c r="HR155" s="96"/>
      <c r="HS155" s="96"/>
      <c r="HT155" s="96"/>
      <c r="HU155" s="96"/>
      <c r="HV155" s="96"/>
      <c r="HW155" s="96"/>
      <c r="HX155" s="96"/>
      <c r="HY155" s="96"/>
      <c r="HZ155" s="96"/>
      <c r="IA155" s="96"/>
      <c r="IB155" s="96"/>
      <c r="IC155" s="96"/>
      <c r="ID155" s="96"/>
      <c r="IE155" s="96"/>
      <c r="IF155" s="96"/>
      <c r="IG155" s="96"/>
      <c r="IH155" s="96"/>
      <c r="II155" s="96"/>
      <c r="IJ155" s="96"/>
      <c r="IK155" s="96"/>
      <c r="IL155" s="96"/>
      <c r="IM155" s="96"/>
      <c r="IN155" s="96"/>
      <c r="IO155" s="96"/>
      <c r="IP155" s="96"/>
      <c r="IQ155" s="96"/>
      <c r="IR155" s="96"/>
      <c r="IS155" s="96"/>
      <c r="IT155" s="96"/>
      <c r="IU155" s="96"/>
      <c r="IV155" s="96"/>
      <c r="IW155" s="96"/>
      <c r="IX155" s="96"/>
      <c r="IY155" s="96"/>
      <c r="IZ155" s="96"/>
      <c r="JA155" s="96"/>
      <c r="JB155" s="96"/>
    </row>
    <row r="156" spans="1:262" ht="25.5" x14ac:dyDescent="0.2">
      <c r="A156" s="185">
        <v>42636</v>
      </c>
      <c r="B156" s="198" t="s">
        <v>1880</v>
      </c>
      <c r="C156" s="198" t="s">
        <v>1881</v>
      </c>
      <c r="D156" s="198" t="s">
        <v>137</v>
      </c>
      <c r="E156" s="198" t="s">
        <v>144</v>
      </c>
      <c r="F156" s="199">
        <v>41942</v>
      </c>
      <c r="G156" s="200">
        <v>2014</v>
      </c>
      <c r="H156" s="185" t="s">
        <v>419</v>
      </c>
      <c r="I156" s="185" t="str">
        <f t="shared" si="9"/>
        <v>TX</v>
      </c>
      <c r="J156" s="185" t="str">
        <f t="shared" si="8"/>
        <v>MX</v>
      </c>
      <c r="K156" s="185" t="str">
        <f t="shared" si="10"/>
        <v>South Central, Mexico</v>
      </c>
      <c r="L156" s="185" t="str">
        <f>INDEX('State '!$A$1:$C$62,MATCH($I156,'State '!$B:$B,0),3)</f>
        <v>South Central</v>
      </c>
      <c r="M156" s="185" t="str">
        <f>INDEX('State '!$A$1:$C$62,MATCH($J156,'State '!$B:$B,0),3)</f>
        <v>Mexico</v>
      </c>
      <c r="N156" s="185"/>
      <c r="O156" s="192">
        <v>0</v>
      </c>
      <c r="P156" s="192">
        <v>124</v>
      </c>
      <c r="Q156" s="192">
        <v>2100</v>
      </c>
      <c r="R156" s="191">
        <v>42</v>
      </c>
      <c r="S156" s="185" t="s">
        <v>135</v>
      </c>
      <c r="T156" s="185" t="s">
        <v>390</v>
      </c>
      <c r="U156" s="185" t="s">
        <v>1882</v>
      </c>
      <c r="V156" s="185"/>
      <c r="W156" s="184"/>
      <c r="X156" s="184"/>
      <c r="Y156" s="184"/>
      <c r="Z156" s="96"/>
      <c r="AA156" s="96"/>
      <c r="AB156" s="96"/>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c r="IV156" s="20"/>
      <c r="IW156" s="20"/>
      <c r="IX156" s="20"/>
      <c r="IY156" s="20"/>
      <c r="IZ156" s="20"/>
      <c r="JA156" s="20"/>
      <c r="JB156" s="20"/>
    </row>
    <row r="157" spans="1:262" x14ac:dyDescent="0.2">
      <c r="A157" s="185">
        <v>41949</v>
      </c>
      <c r="B157" s="198" t="s">
        <v>1994</v>
      </c>
      <c r="C157" s="198" t="s">
        <v>263</v>
      </c>
      <c r="D157" s="198" t="s">
        <v>141</v>
      </c>
      <c r="E157" s="198" t="s">
        <v>144</v>
      </c>
      <c r="F157" s="199">
        <v>41906</v>
      </c>
      <c r="G157" s="200">
        <v>2014</v>
      </c>
      <c r="H157" s="185" t="s">
        <v>19</v>
      </c>
      <c r="I157" s="185" t="str">
        <f t="shared" si="9"/>
        <v>VA</v>
      </c>
      <c r="J157" s="185" t="str">
        <f t="shared" si="8"/>
        <v>VA</v>
      </c>
      <c r="K157" s="185" t="str">
        <f t="shared" si="10"/>
        <v>Northeast</v>
      </c>
      <c r="L157" s="185" t="str">
        <f>INDEX('State '!$A$1:$C$62,MATCH($I157,'State '!$B:$B,0),3)</f>
        <v>Northeast</v>
      </c>
      <c r="M157" s="185" t="str">
        <f>INDEX('State '!$A$1:$C$62,MATCH($J157,'State '!$B:$B,0),3)</f>
        <v>Northeast</v>
      </c>
      <c r="N157" s="185"/>
      <c r="O157" s="192"/>
      <c r="P157" s="192">
        <v>13</v>
      </c>
      <c r="Q157" s="192">
        <v>46</v>
      </c>
      <c r="R157" s="191">
        <v>8</v>
      </c>
      <c r="S157" s="185" t="s">
        <v>135</v>
      </c>
      <c r="T157" s="185" t="s">
        <v>390</v>
      </c>
      <c r="U157" s="185" t="s">
        <v>1995</v>
      </c>
      <c r="V157" s="185"/>
      <c r="W157" s="184"/>
      <c r="X157" s="184"/>
      <c r="Y157" s="184"/>
      <c r="Z157" s="96"/>
      <c r="AA157" s="96"/>
      <c r="AB157" s="96"/>
    </row>
    <row r="158" spans="1:262" s="20" customFormat="1" x14ac:dyDescent="0.2">
      <c r="A158" s="185">
        <v>41705</v>
      </c>
      <c r="B158" s="198" t="s">
        <v>1789</v>
      </c>
      <c r="C158" s="198" t="s">
        <v>1790</v>
      </c>
      <c r="D158" s="198" t="s">
        <v>141</v>
      </c>
      <c r="E158" s="198" t="s">
        <v>144</v>
      </c>
      <c r="F158" s="199">
        <v>41729</v>
      </c>
      <c r="G158" s="200">
        <v>2014</v>
      </c>
      <c r="H158" s="185" t="s">
        <v>10</v>
      </c>
      <c r="I158" s="185" t="str">
        <f t="shared" si="9"/>
        <v>NY</v>
      </c>
      <c r="J158" s="185" t="str">
        <f t="shared" si="8"/>
        <v>NY</v>
      </c>
      <c r="K158" s="185" t="str">
        <f t="shared" si="10"/>
        <v>Northeast</v>
      </c>
      <c r="L158" s="185" t="str">
        <f>INDEX('State '!$A$1:$C$62,MATCH($I158,'State '!$B:$B,0),3)</f>
        <v>Northeast</v>
      </c>
      <c r="M158" s="185" t="str">
        <f>INDEX('State '!$A$1:$C$62,MATCH($J158,'State '!$B:$B,0),3)</f>
        <v>Northeast</v>
      </c>
      <c r="N158" s="185"/>
      <c r="O158" s="192">
        <v>49</v>
      </c>
      <c r="P158" s="192"/>
      <c r="Q158" s="192">
        <v>107.5</v>
      </c>
      <c r="R158" s="191"/>
      <c r="S158" s="185" t="s">
        <v>135</v>
      </c>
      <c r="T158" s="185" t="s">
        <v>390</v>
      </c>
      <c r="U158" s="185" t="s">
        <v>1866</v>
      </c>
      <c r="V158" s="185"/>
      <c r="W158" s="184"/>
      <c r="X158" s="184"/>
      <c r="Y158" s="184"/>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c r="EJ158" s="96"/>
      <c r="EK158" s="96"/>
      <c r="EL158" s="96"/>
      <c r="EM158" s="96"/>
      <c r="EN158" s="96"/>
      <c r="EO158" s="96"/>
      <c r="EP158" s="96"/>
      <c r="EQ158" s="96"/>
      <c r="ER158" s="96"/>
      <c r="ES158" s="96"/>
      <c r="ET158" s="96"/>
      <c r="EU158" s="96"/>
      <c r="EV158" s="96"/>
      <c r="EW158" s="96"/>
      <c r="EX158" s="96"/>
      <c r="EY158" s="96"/>
      <c r="EZ158" s="96"/>
      <c r="FA158" s="96"/>
      <c r="FB158" s="96"/>
      <c r="FC158" s="96"/>
      <c r="FD158" s="96"/>
      <c r="FE158" s="96"/>
      <c r="FF158" s="96"/>
      <c r="FG158" s="96"/>
      <c r="FH158" s="96"/>
      <c r="FI158" s="96"/>
      <c r="FJ158" s="96"/>
      <c r="FK158" s="96"/>
      <c r="FL158" s="96"/>
      <c r="FM158" s="96"/>
      <c r="FN158" s="96"/>
      <c r="FO158" s="96"/>
      <c r="FP158" s="96"/>
      <c r="FQ158" s="96"/>
      <c r="FR158" s="96"/>
      <c r="FS158" s="96"/>
      <c r="FT158" s="96"/>
      <c r="FU158" s="96"/>
      <c r="FV158" s="96"/>
      <c r="FW158" s="96"/>
      <c r="FX158" s="96"/>
      <c r="FY158" s="96"/>
      <c r="FZ158" s="96"/>
      <c r="GA158" s="96"/>
      <c r="GB158" s="96"/>
      <c r="GC158" s="96"/>
      <c r="GD158" s="96"/>
      <c r="GE158" s="96"/>
      <c r="GF158" s="96"/>
      <c r="GG158" s="96"/>
      <c r="GH158" s="96"/>
      <c r="GI158" s="96"/>
      <c r="GJ158" s="96"/>
      <c r="GK158" s="96"/>
      <c r="GL158" s="96"/>
      <c r="GM158" s="96"/>
      <c r="GN158" s="96"/>
      <c r="GO158" s="96"/>
      <c r="GP158" s="96"/>
      <c r="GQ158" s="96"/>
      <c r="GR158" s="96"/>
      <c r="GS158" s="96"/>
      <c r="GT158" s="96"/>
      <c r="GU158" s="96"/>
      <c r="GV158" s="96"/>
      <c r="GW158" s="96"/>
      <c r="GX158" s="96"/>
      <c r="GY158" s="96"/>
      <c r="GZ158" s="96"/>
      <c r="HA158" s="96"/>
      <c r="HB158" s="96"/>
      <c r="HC158" s="96"/>
      <c r="HD158" s="96"/>
      <c r="HE158" s="96"/>
      <c r="HF158" s="96"/>
      <c r="HG158" s="96"/>
      <c r="HH158" s="96"/>
      <c r="HI158" s="96"/>
      <c r="HJ158" s="96"/>
      <c r="HK158" s="96"/>
      <c r="HL158" s="96"/>
      <c r="HM158" s="96"/>
      <c r="HN158" s="96"/>
      <c r="HO158" s="96"/>
      <c r="HP158" s="96"/>
      <c r="HQ158" s="96"/>
      <c r="HR158" s="96"/>
      <c r="HS158" s="96"/>
      <c r="HT158" s="96"/>
      <c r="HU158" s="96"/>
      <c r="HV158" s="96"/>
      <c r="HW158" s="96"/>
      <c r="HX158" s="96"/>
      <c r="HY158" s="96"/>
      <c r="HZ158" s="96"/>
      <c r="IA158" s="96"/>
      <c r="IB158" s="96"/>
      <c r="IC158" s="96"/>
      <c r="ID158" s="96"/>
      <c r="IE158" s="96"/>
      <c r="IF158" s="96"/>
      <c r="IG158" s="96"/>
      <c r="IH158" s="96"/>
      <c r="II158" s="96"/>
      <c r="IJ158" s="96"/>
      <c r="IK158" s="96"/>
      <c r="IL158" s="96"/>
      <c r="IM158" s="96"/>
      <c r="IN158" s="96"/>
      <c r="IO158" s="96"/>
      <c r="IP158" s="96"/>
      <c r="IQ158" s="96"/>
      <c r="IR158" s="96"/>
      <c r="IS158" s="96"/>
      <c r="IT158" s="96"/>
      <c r="IU158" s="96"/>
      <c r="IV158" s="96"/>
      <c r="IW158" s="96"/>
      <c r="IX158" s="96"/>
      <c r="IY158" s="96"/>
      <c r="IZ158" s="96"/>
      <c r="JA158" s="96"/>
      <c r="JB158" s="96"/>
    </row>
    <row r="159" spans="1:262" x14ac:dyDescent="0.2">
      <c r="A159" s="185">
        <v>41704</v>
      </c>
      <c r="B159" s="198" t="s">
        <v>1892</v>
      </c>
      <c r="C159" s="198" t="s">
        <v>260</v>
      </c>
      <c r="D159" s="198" t="s">
        <v>134</v>
      </c>
      <c r="E159" s="198" t="s">
        <v>144</v>
      </c>
      <c r="F159" s="199">
        <v>41709</v>
      </c>
      <c r="G159" s="200">
        <v>2014</v>
      </c>
      <c r="H159" s="185" t="s">
        <v>25</v>
      </c>
      <c r="I159" s="185" t="str">
        <f t="shared" si="9"/>
        <v>CO</v>
      </c>
      <c r="J159" s="185" t="str">
        <f t="shared" si="8"/>
        <v>CO</v>
      </c>
      <c r="K159" s="185" t="str">
        <f t="shared" si="10"/>
        <v>Mountain</v>
      </c>
      <c r="L159" s="185" t="str">
        <f>INDEX('State '!$A$1:$C$62,MATCH($I159,'State '!$B:$B,0),3)</f>
        <v>Mountain</v>
      </c>
      <c r="M159" s="185" t="str">
        <f>INDEX('State '!$A$1:$C$62,MATCH($J159,'State '!$B:$B,0),3)</f>
        <v>Mountain</v>
      </c>
      <c r="N159" s="185"/>
      <c r="O159" s="192">
        <v>25</v>
      </c>
      <c r="P159" s="192">
        <v>7.75</v>
      </c>
      <c r="Q159" s="192">
        <v>225</v>
      </c>
      <c r="R159" s="191">
        <v>24</v>
      </c>
      <c r="S159" s="185" t="s">
        <v>135</v>
      </c>
      <c r="T159" s="185" t="s">
        <v>390</v>
      </c>
      <c r="U159" s="185" t="s">
        <v>1893</v>
      </c>
      <c r="V159" s="185"/>
      <c r="W159" s="184"/>
      <c r="X159" s="184"/>
      <c r="Y159" s="184"/>
      <c r="Z159" s="96"/>
      <c r="AA159" s="96"/>
      <c r="AB159" s="96"/>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row>
    <row r="160" spans="1:262" x14ac:dyDescent="0.2">
      <c r="A160" s="185">
        <v>42597</v>
      </c>
      <c r="B160" s="186" t="s">
        <v>2205</v>
      </c>
      <c r="C160" s="186" t="s">
        <v>263</v>
      </c>
      <c r="D160" s="186" t="s">
        <v>143</v>
      </c>
      <c r="E160" s="187" t="s">
        <v>144</v>
      </c>
      <c r="F160" s="188">
        <v>41936</v>
      </c>
      <c r="G160" s="189">
        <v>2014</v>
      </c>
      <c r="H160" s="185" t="s">
        <v>7</v>
      </c>
      <c r="I160" s="185" t="str">
        <f t="shared" si="9"/>
        <v>PA</v>
      </c>
      <c r="J160" s="185" t="str">
        <f t="shared" si="8"/>
        <v>PA</v>
      </c>
      <c r="K160" s="185" t="str">
        <f t="shared" si="10"/>
        <v>Northeast</v>
      </c>
      <c r="L160" s="185" t="str">
        <f>INDEX('State '!$A$1:$C$62,MATCH($I160,'State '!$B:$B,0),3)</f>
        <v>Northeast</v>
      </c>
      <c r="M160" s="185" t="str">
        <f>INDEX('State '!$A$1:$C$62,MATCH($J160,'State '!$B:$B,0),3)</f>
        <v>Northeast</v>
      </c>
      <c r="N160" s="185"/>
      <c r="O160" s="191">
        <v>121.7</v>
      </c>
      <c r="P160" s="191">
        <v>18.5</v>
      </c>
      <c r="Q160" s="191">
        <v>99</v>
      </c>
      <c r="R160" s="192"/>
      <c r="S160" s="193" t="s">
        <v>135</v>
      </c>
      <c r="T160" s="190" t="s">
        <v>390</v>
      </c>
      <c r="U160" s="194" t="s">
        <v>2206</v>
      </c>
      <c r="V160" s="185"/>
      <c r="W160" s="184"/>
      <c r="X160" s="184"/>
      <c r="Y160" s="184"/>
      <c r="Z160" s="96"/>
      <c r="AA160" s="96"/>
      <c r="AB160" s="96"/>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c r="IW160" s="20"/>
      <c r="IX160" s="20"/>
      <c r="IY160" s="20"/>
      <c r="IZ160" s="20"/>
      <c r="JA160" s="20"/>
      <c r="JB160" s="20"/>
    </row>
    <row r="161" spans="1:262" s="20" customFormat="1" x14ac:dyDescent="0.2">
      <c r="A161" s="185">
        <v>41676</v>
      </c>
      <c r="B161" s="186" t="s">
        <v>1939</v>
      </c>
      <c r="C161" s="186" t="s">
        <v>263</v>
      </c>
      <c r="D161" s="186" t="s">
        <v>141</v>
      </c>
      <c r="E161" s="187" t="s">
        <v>144</v>
      </c>
      <c r="F161" s="188">
        <v>41940</v>
      </c>
      <c r="G161" s="189">
        <v>2014</v>
      </c>
      <c r="H161" s="185" t="s">
        <v>54</v>
      </c>
      <c r="I161" s="185" t="str">
        <f t="shared" si="9"/>
        <v>MD</v>
      </c>
      <c r="J161" s="185" t="str">
        <f t="shared" si="8"/>
        <v>MD</v>
      </c>
      <c r="K161" s="185" t="str">
        <f t="shared" si="10"/>
        <v>Northeast</v>
      </c>
      <c r="L161" s="185" t="str">
        <f>INDEX('State '!$A$1:$C$62,MATCH($I161,'State '!$B:$B,0),3)</f>
        <v>Northeast</v>
      </c>
      <c r="M161" s="185" t="str">
        <f>INDEX('State '!$A$1:$C$62,MATCH($J161,'State '!$B:$B,0),3)</f>
        <v>Northeast</v>
      </c>
      <c r="N161" s="185"/>
      <c r="O161" s="191">
        <v>132</v>
      </c>
      <c r="P161" s="191">
        <v>21</v>
      </c>
      <c r="Q161" s="191"/>
      <c r="R161" s="192">
        <v>26</v>
      </c>
      <c r="S161" s="193" t="s">
        <v>135</v>
      </c>
      <c r="T161" s="190" t="s">
        <v>390</v>
      </c>
      <c r="U161" s="194" t="s">
        <v>1873</v>
      </c>
      <c r="V161" s="185"/>
      <c r="W161" s="184"/>
      <c r="X161" s="184"/>
      <c r="Y161" s="184"/>
    </row>
    <row r="162" spans="1:262" x14ac:dyDescent="0.2">
      <c r="A162" s="185">
        <v>41584</v>
      </c>
      <c r="B162" s="186" t="s">
        <v>1901</v>
      </c>
      <c r="C162" s="186" t="s">
        <v>1902</v>
      </c>
      <c r="D162" s="186" t="s">
        <v>137</v>
      </c>
      <c r="E162" s="187" t="s">
        <v>144</v>
      </c>
      <c r="F162" s="188">
        <v>41821</v>
      </c>
      <c r="G162" s="189">
        <v>2014</v>
      </c>
      <c r="H162" s="185" t="s">
        <v>25</v>
      </c>
      <c r="I162" s="185" t="str">
        <f t="shared" si="9"/>
        <v>CO</v>
      </c>
      <c r="J162" s="185" t="str">
        <f t="shared" si="8"/>
        <v>CO</v>
      </c>
      <c r="K162" s="185" t="str">
        <f t="shared" si="10"/>
        <v>Mountain</v>
      </c>
      <c r="L162" s="185" t="str">
        <f>INDEX('State '!$A$1:$C$62,MATCH($I162,'State '!$B:$B,0),3)</f>
        <v>Mountain</v>
      </c>
      <c r="M162" s="185" t="str">
        <f>INDEX('State '!$A$1:$C$62,MATCH($J162,'State '!$B:$B,0),3)</f>
        <v>Mountain</v>
      </c>
      <c r="N162" s="185"/>
      <c r="O162" s="191">
        <v>12</v>
      </c>
      <c r="P162" s="191">
        <v>7.6</v>
      </c>
      <c r="Q162" s="191">
        <v>230</v>
      </c>
      <c r="R162" s="192"/>
      <c r="S162" s="193" t="s">
        <v>135</v>
      </c>
      <c r="T162" s="190" t="s">
        <v>390</v>
      </c>
      <c r="U162" s="194" t="s">
        <v>1903</v>
      </c>
      <c r="V162" s="185"/>
      <c r="W162" s="184"/>
      <c r="X162" s="184"/>
      <c r="Y162" s="184"/>
      <c r="Z162" s="96"/>
      <c r="AA162" s="96"/>
      <c r="AB162" s="96"/>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0"/>
      <c r="IY162" s="20"/>
      <c r="IZ162" s="20"/>
      <c r="JA162" s="20"/>
      <c r="JB162" s="20"/>
    </row>
    <row r="163" spans="1:262" x14ac:dyDescent="0.2">
      <c r="A163" s="185">
        <v>42613</v>
      </c>
      <c r="B163" s="186" t="s">
        <v>2281</v>
      </c>
      <c r="C163" s="198" t="s">
        <v>348</v>
      </c>
      <c r="D163" s="186" t="s">
        <v>141</v>
      </c>
      <c r="E163" s="187" t="s">
        <v>144</v>
      </c>
      <c r="F163" s="188">
        <v>41730</v>
      </c>
      <c r="G163" s="189">
        <v>2014</v>
      </c>
      <c r="H163" s="185" t="s">
        <v>419</v>
      </c>
      <c r="I163" s="185" t="str">
        <f t="shared" si="9"/>
        <v>TX</v>
      </c>
      <c r="J163" s="185" t="str">
        <f t="shared" si="8"/>
        <v>MX</v>
      </c>
      <c r="K163" s="185" t="str">
        <f t="shared" si="10"/>
        <v>South Central, Mexico</v>
      </c>
      <c r="L163" s="185" t="str">
        <f>INDEX('State '!$A$1:$C$62,MATCH($I163,'State '!$B:$B,0),3)</f>
        <v>South Central</v>
      </c>
      <c r="M163" s="185" t="str">
        <f>INDEX('State '!$A$1:$C$62,MATCH($J163,'State '!$B:$B,0),3)</f>
        <v>Mexico</v>
      </c>
      <c r="N163" s="185"/>
      <c r="O163" s="191">
        <v>126</v>
      </c>
      <c r="P163" s="191"/>
      <c r="Q163" s="191">
        <v>215</v>
      </c>
      <c r="R163" s="192"/>
      <c r="S163" s="185" t="s">
        <v>139</v>
      </c>
      <c r="T163" s="185" t="s">
        <v>188</v>
      </c>
      <c r="U163" s="194"/>
      <c r="V163" s="185" t="s">
        <v>2250</v>
      </c>
      <c r="W163" s="184"/>
      <c r="X163" s="184"/>
      <c r="Y163" s="184"/>
      <c r="Z163" s="96"/>
      <c r="AA163" s="96"/>
      <c r="AB163" s="96"/>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0"/>
      <c r="IY163" s="20"/>
      <c r="IZ163" s="20"/>
      <c r="JA163" s="20"/>
      <c r="JB163" s="20"/>
    </row>
    <row r="164" spans="1:262" s="20" customFormat="1" x14ac:dyDescent="0.2">
      <c r="A164" s="185">
        <v>41220</v>
      </c>
      <c r="B164" s="186" t="s">
        <v>1975</v>
      </c>
      <c r="C164" s="186" t="s">
        <v>225</v>
      </c>
      <c r="D164" s="186" t="s">
        <v>141</v>
      </c>
      <c r="E164" s="187" t="s">
        <v>144</v>
      </c>
      <c r="F164" s="188">
        <v>41950</v>
      </c>
      <c r="G164" s="189">
        <v>2014</v>
      </c>
      <c r="H164" s="185" t="s">
        <v>452</v>
      </c>
      <c r="I164" s="185" t="str">
        <f t="shared" si="9"/>
        <v>WV</v>
      </c>
      <c r="J164" s="185" t="str">
        <f t="shared" si="8"/>
        <v>PA</v>
      </c>
      <c r="K164" s="185" t="str">
        <f t="shared" si="10"/>
        <v>Northeast</v>
      </c>
      <c r="L164" s="185" t="str">
        <f>INDEX('State '!$A$1:$C$62,MATCH($I164,'State '!$B:$B,0),3)</f>
        <v>Northeast</v>
      </c>
      <c r="M164" s="185" t="str">
        <f>INDEX('State '!$A$1:$C$62,MATCH($J164,'State '!$B:$B,0),3)</f>
        <v>Northeast</v>
      </c>
      <c r="N164" s="185"/>
      <c r="O164" s="191">
        <v>41.7</v>
      </c>
      <c r="P164" s="191">
        <v>0</v>
      </c>
      <c r="Q164" s="191">
        <v>185</v>
      </c>
      <c r="R164" s="192"/>
      <c r="S164" s="193" t="s">
        <v>135</v>
      </c>
      <c r="T164" s="190" t="s">
        <v>390</v>
      </c>
      <c r="U164" s="194" t="s">
        <v>2054</v>
      </c>
      <c r="V164" s="185"/>
      <c r="W164" s="184"/>
      <c r="X164" s="184"/>
      <c r="Y164" s="184"/>
    </row>
    <row r="165" spans="1:262" s="20" customFormat="1" x14ac:dyDescent="0.2">
      <c r="A165" s="185">
        <v>41339</v>
      </c>
      <c r="B165" s="198" t="s">
        <v>439</v>
      </c>
      <c r="C165" s="198" t="s">
        <v>1941</v>
      </c>
      <c r="D165" s="198" t="s">
        <v>141</v>
      </c>
      <c r="E165" s="198" t="s">
        <v>144</v>
      </c>
      <c r="F165" s="199">
        <v>41950</v>
      </c>
      <c r="G165" s="191">
        <v>2014</v>
      </c>
      <c r="H165" s="185" t="s">
        <v>412</v>
      </c>
      <c r="I165" s="185" t="str">
        <f t="shared" si="9"/>
        <v>PA</v>
      </c>
      <c r="J165" s="185" t="str">
        <f t="shared" si="8"/>
        <v>NY</v>
      </c>
      <c r="K165" s="185" t="str">
        <f t="shared" si="10"/>
        <v>Northeast</v>
      </c>
      <c r="L165" s="185" t="str">
        <f>INDEX('State '!$A$1:$C$62,MATCH($I165,'State '!$B:$B,0),3)</f>
        <v>Northeast</v>
      </c>
      <c r="M165" s="185" t="str">
        <f>INDEX('State '!$A$1:$C$62,MATCH($J165,'State '!$B:$B,0),3)</f>
        <v>Northeast</v>
      </c>
      <c r="N165" s="185"/>
      <c r="O165" s="192">
        <v>48.5</v>
      </c>
      <c r="P165" s="192"/>
      <c r="Q165" s="192">
        <v>100</v>
      </c>
      <c r="R165" s="191"/>
      <c r="S165" s="185" t="s">
        <v>135</v>
      </c>
      <c r="T165" s="185" t="s">
        <v>390</v>
      </c>
      <c r="U165" s="185" t="s">
        <v>2053</v>
      </c>
      <c r="V165" s="185"/>
      <c r="W165" s="184"/>
      <c r="X165" s="184"/>
      <c r="Y165" s="184"/>
    </row>
    <row r="166" spans="1:262" s="20" customFormat="1" x14ac:dyDescent="0.2">
      <c r="A166" s="185">
        <v>42339</v>
      </c>
      <c r="B166" s="198" t="s">
        <v>2201</v>
      </c>
      <c r="C166" s="198" t="s">
        <v>238</v>
      </c>
      <c r="D166" s="198" t="s">
        <v>141</v>
      </c>
      <c r="E166" s="198" t="s">
        <v>144</v>
      </c>
      <c r="F166" s="199">
        <v>41988</v>
      </c>
      <c r="G166" s="191">
        <v>2014</v>
      </c>
      <c r="H166" s="185" t="s">
        <v>6</v>
      </c>
      <c r="I166" s="185" t="str">
        <f t="shared" si="9"/>
        <v>TX</v>
      </c>
      <c r="J166" s="185" t="str">
        <f t="shared" si="8"/>
        <v>TX</v>
      </c>
      <c r="K166" s="185" t="str">
        <f t="shared" si="10"/>
        <v>South Central</v>
      </c>
      <c r="L166" s="185" t="str">
        <f>INDEX('State '!$A$1:$C$62,MATCH($I166,'State '!$B:$B,0),3)</f>
        <v>South Central</v>
      </c>
      <c r="M166" s="185" t="str">
        <f>INDEX('State '!$A$1:$C$62,MATCH($J166,'State '!$B:$B,0),3)</f>
        <v>South Central</v>
      </c>
      <c r="N166" s="185"/>
      <c r="O166" s="192">
        <v>114</v>
      </c>
      <c r="P166" s="192">
        <v>51</v>
      </c>
      <c r="Q166" s="192">
        <v>800</v>
      </c>
      <c r="R166" s="191"/>
      <c r="S166" s="185"/>
      <c r="T166" s="185" t="s">
        <v>391</v>
      </c>
      <c r="U166" s="185"/>
      <c r="V166" s="185"/>
      <c r="W166" s="184"/>
      <c r="X166" s="184"/>
      <c r="Y166" s="184"/>
    </row>
    <row r="167" spans="1:262" s="20" customFormat="1" x14ac:dyDescent="0.2">
      <c r="A167" s="185">
        <v>41622</v>
      </c>
      <c r="B167" s="198" t="s">
        <v>1965</v>
      </c>
      <c r="C167" s="198" t="s">
        <v>211</v>
      </c>
      <c r="D167" s="198" t="s">
        <v>134</v>
      </c>
      <c r="E167" s="198" t="s">
        <v>144</v>
      </c>
      <c r="F167" s="199">
        <v>41789</v>
      </c>
      <c r="G167" s="191">
        <v>2014</v>
      </c>
      <c r="H167" s="185" t="s">
        <v>6</v>
      </c>
      <c r="I167" s="185" t="str">
        <f t="shared" si="9"/>
        <v>TX</v>
      </c>
      <c r="J167" s="185" t="str">
        <f t="shared" si="8"/>
        <v>TX</v>
      </c>
      <c r="K167" s="185" t="str">
        <f t="shared" si="10"/>
        <v>South Central</v>
      </c>
      <c r="L167" s="185" t="str">
        <f>INDEX('State '!$A$1:$C$62,MATCH($I167,'State '!$B:$B,0),3)</f>
        <v>South Central</v>
      </c>
      <c r="M167" s="185" t="str">
        <f>INDEX('State '!$A$1:$C$62,MATCH($J167,'State '!$B:$B,0),3)</f>
        <v>South Central</v>
      </c>
      <c r="N167" s="185"/>
      <c r="O167" s="192">
        <v>26.3</v>
      </c>
      <c r="P167" s="192">
        <v>16.5</v>
      </c>
      <c r="Q167" s="192">
        <v>125</v>
      </c>
      <c r="R167" s="191">
        <v>16</v>
      </c>
      <c r="S167" s="185" t="s">
        <v>135</v>
      </c>
      <c r="T167" s="185" t="s">
        <v>390</v>
      </c>
      <c r="U167" s="185" t="s">
        <v>1966</v>
      </c>
      <c r="V167" s="185"/>
      <c r="W167" s="184"/>
      <c r="X167" s="184"/>
      <c r="Y167" s="184"/>
    </row>
    <row r="168" spans="1:262" x14ac:dyDescent="0.2">
      <c r="A168" s="185">
        <v>41704</v>
      </c>
      <c r="B168" s="198" t="s">
        <v>1949</v>
      </c>
      <c r="C168" s="198" t="s">
        <v>204</v>
      </c>
      <c r="D168" s="198" t="s">
        <v>142</v>
      </c>
      <c r="E168" s="198" t="s">
        <v>144</v>
      </c>
      <c r="F168" s="199">
        <v>41761</v>
      </c>
      <c r="G168" s="191">
        <v>2014</v>
      </c>
      <c r="H168" s="185" t="s">
        <v>1865</v>
      </c>
      <c r="I168" s="185" t="str">
        <f t="shared" si="9"/>
        <v>WY</v>
      </c>
      <c r="J168" s="185" t="str">
        <f t="shared" si="8"/>
        <v>KS</v>
      </c>
      <c r="K168" s="185" t="str">
        <f t="shared" si="10"/>
        <v>Mountain, South Central</v>
      </c>
      <c r="L168" s="185" t="str">
        <f>INDEX('State '!$A$1:$C$62,MATCH($I168,'State '!$B:$B,0),3)</f>
        <v>Mountain</v>
      </c>
      <c r="M168" s="185" t="str">
        <f>INDEX('State '!$A$1:$C$62,MATCH($J168,'State '!$B:$B,0),3)</f>
        <v>South Central</v>
      </c>
      <c r="N168" s="185"/>
      <c r="O168" s="192"/>
      <c r="P168" s="192">
        <v>-500</v>
      </c>
      <c r="Q168" s="192">
        <v>-255</v>
      </c>
      <c r="R168" s="191"/>
      <c r="S168" s="185" t="s">
        <v>135</v>
      </c>
      <c r="T168" s="185" t="s">
        <v>390</v>
      </c>
      <c r="U168" s="185" t="s">
        <v>1950</v>
      </c>
      <c r="V168" s="185"/>
      <c r="W168" s="184"/>
      <c r="X168" s="184"/>
      <c r="Y168" s="184"/>
      <c r="Z168" s="96"/>
      <c r="AA168" s="96"/>
      <c r="AB168" s="96"/>
    </row>
    <row r="169" spans="1:262" s="20" customFormat="1" x14ac:dyDescent="0.2">
      <c r="A169" s="185">
        <v>41969</v>
      </c>
      <c r="B169" s="198" t="s">
        <v>1973</v>
      </c>
      <c r="C169" s="186" t="s">
        <v>207</v>
      </c>
      <c r="D169" s="198" t="s">
        <v>141</v>
      </c>
      <c r="E169" s="198" t="s">
        <v>144</v>
      </c>
      <c r="F169" s="199">
        <v>41939</v>
      </c>
      <c r="G169" s="191">
        <v>2014</v>
      </c>
      <c r="H169" s="185" t="s">
        <v>7</v>
      </c>
      <c r="I169" s="185" t="str">
        <f t="shared" si="9"/>
        <v>PA</v>
      </c>
      <c r="J169" s="185" t="str">
        <f t="shared" si="8"/>
        <v>PA</v>
      </c>
      <c r="K169" s="185" t="str">
        <f t="shared" si="10"/>
        <v>Northeast</v>
      </c>
      <c r="L169" s="185" t="str">
        <f>INDEX('State '!$A$1:$C$62,MATCH($I169,'State '!$B:$B,0),3)</f>
        <v>Northeast</v>
      </c>
      <c r="M169" s="185" t="str">
        <f>INDEX('State '!$A$1:$C$62,MATCH($J169,'State '!$B:$B,0),3)</f>
        <v>Northeast</v>
      </c>
      <c r="N169" s="185"/>
      <c r="O169" s="192">
        <v>92</v>
      </c>
      <c r="P169" s="192">
        <v>0</v>
      </c>
      <c r="Q169" s="192">
        <v>230</v>
      </c>
      <c r="R169" s="191"/>
      <c r="S169" s="185" t="s">
        <v>135</v>
      </c>
      <c r="T169" s="185" t="s">
        <v>390</v>
      </c>
      <c r="U169" s="185" t="s">
        <v>1974</v>
      </c>
      <c r="V169" s="185"/>
      <c r="W169" s="184"/>
      <c r="X169" s="184"/>
      <c r="Y169" s="184"/>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c r="CJ169" s="96"/>
      <c r="CK169" s="96"/>
      <c r="CL169" s="96"/>
      <c r="CM169" s="96"/>
      <c r="CN169" s="96"/>
      <c r="CO169" s="96"/>
      <c r="CP169" s="96"/>
      <c r="CQ169" s="96"/>
      <c r="CR169" s="96"/>
      <c r="CS169" s="96"/>
      <c r="CT169" s="96"/>
      <c r="CU169" s="96"/>
      <c r="CV169" s="96"/>
      <c r="CW169" s="96"/>
      <c r="CX169" s="96"/>
      <c r="CY169" s="96"/>
      <c r="CZ169" s="96"/>
      <c r="DA169" s="96"/>
      <c r="DB169" s="96"/>
      <c r="DC169" s="96"/>
      <c r="DD169" s="96"/>
      <c r="DE169" s="96"/>
      <c r="DF169" s="96"/>
      <c r="DG169" s="96"/>
      <c r="DH169" s="96"/>
      <c r="DI169" s="96"/>
      <c r="DJ169" s="96"/>
      <c r="DK169" s="96"/>
      <c r="DL169" s="96"/>
      <c r="DM169" s="96"/>
      <c r="DN169" s="96"/>
      <c r="DO169" s="96"/>
      <c r="DP169" s="96"/>
      <c r="DQ169" s="96"/>
      <c r="DR169" s="96"/>
      <c r="DS169" s="96"/>
      <c r="DT169" s="96"/>
      <c r="DU169" s="96"/>
      <c r="DV169" s="96"/>
      <c r="DW169" s="96"/>
      <c r="DX169" s="96"/>
      <c r="DY169" s="96"/>
      <c r="DZ169" s="96"/>
      <c r="EA169" s="96"/>
      <c r="EB169" s="96"/>
      <c r="EC169" s="96"/>
      <c r="ED169" s="96"/>
      <c r="EE169" s="96"/>
      <c r="EF169" s="96"/>
      <c r="EG169" s="96"/>
      <c r="EH169" s="96"/>
      <c r="EI169" s="96"/>
      <c r="EJ169" s="96"/>
      <c r="EK169" s="96"/>
      <c r="EL169" s="96"/>
      <c r="EM169" s="96"/>
      <c r="EN169" s="96"/>
      <c r="EO169" s="96"/>
      <c r="EP169" s="96"/>
      <c r="EQ169" s="96"/>
      <c r="ER169" s="96"/>
      <c r="ES169" s="96"/>
      <c r="ET169" s="96"/>
      <c r="EU169" s="96"/>
      <c r="EV169" s="96"/>
      <c r="EW169" s="96"/>
      <c r="EX169" s="96"/>
      <c r="EY169" s="96"/>
      <c r="EZ169" s="96"/>
      <c r="FA169" s="96"/>
      <c r="FB169" s="96"/>
      <c r="FC169" s="96"/>
      <c r="FD169" s="96"/>
      <c r="FE169" s="96"/>
      <c r="FF169" s="96"/>
      <c r="FG169" s="96"/>
      <c r="FH169" s="96"/>
      <c r="FI169" s="96"/>
      <c r="FJ169" s="96"/>
      <c r="FK169" s="96"/>
      <c r="FL169" s="96"/>
      <c r="FM169" s="96"/>
      <c r="FN169" s="96"/>
      <c r="FO169" s="96"/>
      <c r="FP169" s="96"/>
      <c r="FQ169" s="96"/>
      <c r="FR169" s="96"/>
      <c r="FS169" s="96"/>
      <c r="FT169" s="96"/>
      <c r="FU169" s="96"/>
      <c r="FV169" s="96"/>
      <c r="FW169" s="96"/>
      <c r="FX169" s="96"/>
      <c r="FY169" s="96"/>
      <c r="FZ169" s="96"/>
      <c r="GA169" s="96"/>
      <c r="GB169" s="96"/>
      <c r="GC169" s="96"/>
      <c r="GD169" s="96"/>
      <c r="GE169" s="96"/>
      <c r="GF169" s="96"/>
      <c r="GG169" s="96"/>
      <c r="GH169" s="96"/>
      <c r="GI169" s="96"/>
      <c r="GJ169" s="96"/>
      <c r="GK169" s="96"/>
      <c r="GL169" s="96"/>
      <c r="GM169" s="96"/>
      <c r="GN169" s="96"/>
      <c r="GO169" s="96"/>
      <c r="GP169" s="96"/>
      <c r="GQ169" s="96"/>
      <c r="GR169" s="96"/>
      <c r="GS169" s="96"/>
      <c r="GT169" s="96"/>
      <c r="GU169" s="96"/>
      <c r="GV169" s="96"/>
      <c r="GW169" s="96"/>
      <c r="GX169" s="96"/>
      <c r="GY169" s="96"/>
      <c r="GZ169" s="96"/>
      <c r="HA169" s="96"/>
      <c r="HB169" s="96"/>
      <c r="HC169" s="96"/>
      <c r="HD169" s="96"/>
      <c r="HE169" s="96"/>
      <c r="HF169" s="96"/>
      <c r="HG169" s="96"/>
      <c r="HH169" s="96"/>
      <c r="HI169" s="96"/>
      <c r="HJ169" s="96"/>
      <c r="HK169" s="96"/>
      <c r="HL169" s="96"/>
      <c r="HM169" s="96"/>
      <c r="HN169" s="96"/>
      <c r="HO169" s="96"/>
      <c r="HP169" s="96"/>
      <c r="HQ169" s="96"/>
      <c r="HR169" s="96"/>
      <c r="HS169" s="96"/>
      <c r="HT169" s="96"/>
      <c r="HU169" s="96"/>
      <c r="HV169" s="96"/>
      <c r="HW169" s="96"/>
      <c r="HX169" s="96"/>
      <c r="HY169" s="96"/>
      <c r="HZ169" s="96"/>
      <c r="IA169" s="96"/>
      <c r="IB169" s="96"/>
      <c r="IC169" s="96"/>
      <c r="ID169" s="96"/>
      <c r="IE169" s="96"/>
      <c r="IF169" s="96"/>
      <c r="IG169" s="96"/>
      <c r="IH169" s="96"/>
      <c r="II169" s="96"/>
      <c r="IJ169" s="96"/>
      <c r="IK169" s="96"/>
      <c r="IL169" s="96"/>
      <c r="IM169" s="96"/>
      <c r="IN169" s="96"/>
      <c r="IO169" s="96"/>
      <c r="IP169" s="96"/>
      <c r="IQ169" s="96"/>
      <c r="IR169" s="96"/>
      <c r="IS169" s="96"/>
      <c r="IT169" s="96"/>
      <c r="IU169" s="96"/>
      <c r="IV169" s="96"/>
      <c r="IW169" s="96"/>
      <c r="IX169" s="96"/>
      <c r="IY169" s="96"/>
      <c r="IZ169" s="96"/>
      <c r="JA169" s="96"/>
      <c r="JB169" s="96"/>
    </row>
    <row r="170" spans="1:262" x14ac:dyDescent="0.2">
      <c r="A170" s="185">
        <v>41810</v>
      </c>
      <c r="B170" s="198" t="s">
        <v>1957</v>
      </c>
      <c r="C170" s="198" t="s">
        <v>248</v>
      </c>
      <c r="D170" s="198" t="s">
        <v>134</v>
      </c>
      <c r="E170" s="198" t="s">
        <v>144</v>
      </c>
      <c r="F170" s="199">
        <v>41808</v>
      </c>
      <c r="G170" s="191">
        <v>2014</v>
      </c>
      <c r="H170" s="185" t="s">
        <v>8</v>
      </c>
      <c r="I170" s="185" t="str">
        <f t="shared" si="9"/>
        <v>OH</v>
      </c>
      <c r="J170" s="185" t="str">
        <f t="shared" si="8"/>
        <v>OH</v>
      </c>
      <c r="K170" s="185" t="str">
        <f t="shared" si="10"/>
        <v>Northeast</v>
      </c>
      <c r="L170" s="185" t="str">
        <f>INDEX('State '!$A$1:$C$62,MATCH($I170,'State '!$B:$B,0),3)</f>
        <v>Northeast</v>
      </c>
      <c r="M170" s="185" t="str">
        <f>INDEX('State '!$A$1:$C$62,MATCH($J170,'State '!$B:$B,0),3)</f>
        <v>Northeast</v>
      </c>
      <c r="N170" s="185"/>
      <c r="O170" s="192">
        <v>75</v>
      </c>
      <c r="P170" s="192">
        <v>14.3</v>
      </c>
      <c r="Q170" s="192">
        <v>600</v>
      </c>
      <c r="R170" s="191">
        <v>24</v>
      </c>
      <c r="S170" s="185" t="s">
        <v>135</v>
      </c>
      <c r="T170" s="185" t="s">
        <v>390</v>
      </c>
      <c r="U170" s="185" t="s">
        <v>1958</v>
      </c>
      <c r="V170" s="185"/>
      <c r="W170" s="184"/>
      <c r="X170" s="184"/>
      <c r="Y170" s="184"/>
      <c r="Z170" s="96"/>
      <c r="AA170" s="96"/>
      <c r="AB170" s="96"/>
    </row>
    <row r="171" spans="1:262" s="20" customFormat="1" x14ac:dyDescent="0.2">
      <c r="A171" s="185">
        <v>41950</v>
      </c>
      <c r="B171" s="186" t="s">
        <v>1962</v>
      </c>
      <c r="C171" s="186" t="s">
        <v>1963</v>
      </c>
      <c r="D171" s="186" t="s">
        <v>137</v>
      </c>
      <c r="E171" s="187" t="s">
        <v>144</v>
      </c>
      <c r="F171" s="188">
        <v>41934</v>
      </c>
      <c r="G171" s="195">
        <v>2014</v>
      </c>
      <c r="H171" s="185" t="s">
        <v>1328</v>
      </c>
      <c r="I171" s="185" t="str">
        <f t="shared" si="9"/>
        <v>AZ</v>
      </c>
      <c r="J171" s="185" t="str">
        <f t="shared" si="8"/>
        <v>MX</v>
      </c>
      <c r="K171" s="185" t="str">
        <f t="shared" si="10"/>
        <v>Mountain, Mexico</v>
      </c>
      <c r="L171" s="185" t="str">
        <f>INDEX('State '!$A$1:$C$62,MATCH($I171,'State '!$B:$B,0),3)</f>
        <v>Mountain</v>
      </c>
      <c r="M171" s="185" t="str">
        <f>INDEX('State '!$A$1:$C$62,MATCH($J171,'State '!$B:$B,0),3)</f>
        <v>Mexico</v>
      </c>
      <c r="N171" s="185"/>
      <c r="O171" s="191">
        <v>200</v>
      </c>
      <c r="P171" s="191">
        <v>60.9</v>
      </c>
      <c r="Q171" s="191">
        <v>201</v>
      </c>
      <c r="R171" s="192">
        <v>36</v>
      </c>
      <c r="S171" s="193" t="s">
        <v>135</v>
      </c>
      <c r="T171" s="190" t="s">
        <v>390</v>
      </c>
      <c r="U171" s="194" t="s">
        <v>1964</v>
      </c>
      <c r="V171" s="185"/>
      <c r="W171" s="184"/>
      <c r="X171" s="184"/>
      <c r="Y171" s="184"/>
    </row>
    <row r="172" spans="1:262" s="20" customFormat="1" x14ac:dyDescent="0.2">
      <c r="A172" s="185">
        <v>41963</v>
      </c>
      <c r="B172" s="186" t="s">
        <v>1887</v>
      </c>
      <c r="C172" s="186" t="s">
        <v>241</v>
      </c>
      <c r="D172" s="186" t="s">
        <v>141</v>
      </c>
      <c r="E172" s="187" t="s">
        <v>144</v>
      </c>
      <c r="F172" s="188">
        <v>41922</v>
      </c>
      <c r="G172" s="195">
        <v>2014</v>
      </c>
      <c r="H172" s="185" t="s">
        <v>501</v>
      </c>
      <c r="I172" s="185" t="str">
        <f t="shared" si="9"/>
        <v>MS</v>
      </c>
      <c r="J172" s="185" t="str">
        <f t="shared" si="8"/>
        <v>AL</v>
      </c>
      <c r="K172" s="185" t="str">
        <f t="shared" si="10"/>
        <v>South Central</v>
      </c>
      <c r="L172" s="185" t="str">
        <f>INDEX('State '!$A$1:$C$62,MATCH($I172,'State '!$B:$B,0),3)</f>
        <v>South Central</v>
      </c>
      <c r="M172" s="185" t="str">
        <f>INDEX('State '!$A$1:$C$62,MATCH($J172,'State '!$B:$B,0),3)</f>
        <v>South Central</v>
      </c>
      <c r="N172" s="185"/>
      <c r="O172" s="191">
        <v>287</v>
      </c>
      <c r="P172" s="191">
        <v>70</v>
      </c>
      <c r="Q172" s="191">
        <v>510.5</v>
      </c>
      <c r="R172" s="192" t="s">
        <v>1888</v>
      </c>
      <c r="S172" s="193" t="s">
        <v>135</v>
      </c>
      <c r="T172" s="190" t="s">
        <v>390</v>
      </c>
      <c r="U172" s="194" t="s">
        <v>1889</v>
      </c>
      <c r="V172" s="185"/>
      <c r="W172" s="184"/>
      <c r="X172" s="184"/>
      <c r="Y172" s="184"/>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c r="BM172" s="96"/>
      <c r="BN172" s="96"/>
      <c r="BO172" s="96"/>
      <c r="BP172" s="96"/>
      <c r="BQ172" s="96"/>
      <c r="BR172" s="96"/>
      <c r="BS172" s="96"/>
      <c r="BT172" s="96"/>
      <c r="BU172" s="96"/>
      <c r="BV172" s="96"/>
      <c r="BW172" s="96"/>
      <c r="BX172" s="96"/>
      <c r="BY172" s="96"/>
      <c r="BZ172" s="96"/>
      <c r="CA172" s="96"/>
      <c r="CB172" s="96"/>
      <c r="CC172" s="96"/>
      <c r="CD172" s="96"/>
      <c r="CE172" s="96"/>
      <c r="CF172" s="96"/>
      <c r="CG172" s="96"/>
      <c r="CH172" s="96"/>
      <c r="CI172" s="96"/>
      <c r="CJ172" s="96"/>
      <c r="CK172" s="96"/>
      <c r="CL172" s="96"/>
      <c r="CM172" s="96"/>
      <c r="CN172" s="96"/>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V172" s="96"/>
      <c r="DW172" s="96"/>
      <c r="DX172" s="96"/>
      <c r="DY172" s="96"/>
      <c r="DZ172" s="96"/>
      <c r="EA172" s="96"/>
      <c r="EB172" s="96"/>
      <c r="EC172" s="96"/>
      <c r="ED172" s="96"/>
      <c r="EE172" s="96"/>
      <c r="EF172" s="96"/>
      <c r="EG172" s="96"/>
      <c r="EH172" s="96"/>
      <c r="EI172" s="96"/>
      <c r="EJ172" s="96"/>
      <c r="EK172" s="96"/>
      <c r="EL172" s="96"/>
      <c r="EM172" s="96"/>
      <c r="EN172" s="96"/>
      <c r="EO172" s="96"/>
      <c r="EP172" s="96"/>
      <c r="EQ172" s="96"/>
      <c r="ER172" s="96"/>
      <c r="ES172" s="96"/>
      <c r="ET172" s="96"/>
      <c r="EU172" s="96"/>
      <c r="EV172" s="96"/>
      <c r="EW172" s="96"/>
      <c r="EX172" s="96"/>
      <c r="EY172" s="96"/>
      <c r="EZ172" s="96"/>
      <c r="FA172" s="96"/>
      <c r="FB172" s="96"/>
      <c r="FC172" s="96"/>
      <c r="FD172" s="96"/>
      <c r="FE172" s="96"/>
      <c r="FF172" s="96"/>
      <c r="FG172" s="96"/>
      <c r="FH172" s="96"/>
      <c r="FI172" s="96"/>
      <c r="FJ172" s="96"/>
      <c r="FK172" s="96"/>
      <c r="FL172" s="96"/>
      <c r="FM172" s="96"/>
      <c r="FN172" s="96"/>
      <c r="FO172" s="96"/>
      <c r="FP172" s="96"/>
      <c r="FQ172" s="96"/>
      <c r="FR172" s="96"/>
      <c r="FS172" s="96"/>
      <c r="FT172" s="96"/>
      <c r="FU172" s="96"/>
      <c r="FV172" s="96"/>
      <c r="FW172" s="96"/>
      <c r="FX172" s="96"/>
      <c r="FY172" s="96"/>
      <c r="FZ172" s="96"/>
      <c r="GA172" s="96"/>
      <c r="GB172" s="96"/>
      <c r="GC172" s="96"/>
      <c r="GD172" s="96"/>
      <c r="GE172" s="96"/>
      <c r="GF172" s="96"/>
      <c r="GG172" s="96"/>
      <c r="GH172" s="96"/>
      <c r="GI172" s="96"/>
      <c r="GJ172" s="96"/>
      <c r="GK172" s="96"/>
      <c r="GL172" s="96"/>
      <c r="GM172" s="96"/>
      <c r="GN172" s="96"/>
      <c r="GO172" s="96"/>
      <c r="GP172" s="96"/>
      <c r="GQ172" s="96"/>
      <c r="GR172" s="96"/>
      <c r="GS172" s="96"/>
      <c r="GT172" s="96"/>
      <c r="GU172" s="96"/>
      <c r="GV172" s="96"/>
      <c r="GW172" s="96"/>
      <c r="GX172" s="96"/>
      <c r="GY172" s="96"/>
      <c r="GZ172" s="96"/>
      <c r="HA172" s="96"/>
      <c r="HB172" s="96"/>
      <c r="HC172" s="96"/>
      <c r="HD172" s="96"/>
      <c r="HE172" s="96"/>
      <c r="HF172" s="96"/>
      <c r="HG172" s="96"/>
      <c r="HH172" s="96"/>
      <c r="HI172" s="96"/>
      <c r="HJ172" s="96"/>
      <c r="HK172" s="96"/>
      <c r="HL172" s="96"/>
      <c r="HM172" s="96"/>
      <c r="HN172" s="96"/>
      <c r="HO172" s="96"/>
      <c r="HP172" s="96"/>
      <c r="HQ172" s="96"/>
      <c r="HR172" s="96"/>
      <c r="HS172" s="96"/>
      <c r="HT172" s="96"/>
      <c r="HU172" s="96"/>
      <c r="HV172" s="96"/>
      <c r="HW172" s="96"/>
      <c r="HX172" s="96"/>
      <c r="HY172" s="96"/>
      <c r="HZ172" s="96"/>
      <c r="IA172" s="96"/>
      <c r="IB172" s="96"/>
      <c r="IC172" s="96"/>
      <c r="ID172" s="96"/>
      <c r="IE172" s="96"/>
      <c r="IF172" s="96"/>
      <c r="IG172" s="96"/>
      <c r="IH172" s="96"/>
      <c r="II172" s="96"/>
      <c r="IJ172" s="96"/>
      <c r="IK172" s="96"/>
      <c r="IL172" s="96"/>
      <c r="IM172" s="96"/>
      <c r="IN172" s="96"/>
      <c r="IO172" s="96"/>
      <c r="IP172" s="96"/>
      <c r="IQ172" s="96"/>
      <c r="IR172" s="96"/>
      <c r="IS172" s="96"/>
      <c r="IT172" s="96"/>
      <c r="IU172" s="96"/>
      <c r="IV172" s="96"/>
      <c r="IW172" s="96"/>
      <c r="IX172" s="96"/>
      <c r="IY172" s="96"/>
      <c r="IZ172" s="96"/>
      <c r="JA172" s="96"/>
      <c r="JB172" s="96"/>
    </row>
    <row r="173" spans="1:262" s="20" customFormat="1" x14ac:dyDescent="0.2">
      <c r="A173" s="185">
        <v>42613</v>
      </c>
      <c r="B173" s="186" t="s">
        <v>2274</v>
      </c>
      <c r="C173" s="186" t="s">
        <v>219</v>
      </c>
      <c r="D173" s="186"/>
      <c r="E173" s="187" t="s">
        <v>144</v>
      </c>
      <c r="F173" s="199">
        <v>41974</v>
      </c>
      <c r="G173" s="191">
        <v>2014</v>
      </c>
      <c r="H173" s="185" t="s">
        <v>7</v>
      </c>
      <c r="I173" s="185" t="str">
        <f t="shared" si="9"/>
        <v>PA</v>
      </c>
      <c r="J173" s="185" t="str">
        <f t="shared" si="8"/>
        <v>PA</v>
      </c>
      <c r="K173" s="185" t="str">
        <f t="shared" si="10"/>
        <v>Northeast</v>
      </c>
      <c r="L173" s="185" t="str">
        <f>INDEX('State '!$A$1:$C$62,MATCH($I173,'State '!$B:$B,0),3)</f>
        <v>Northeast</v>
      </c>
      <c r="M173" s="185" t="str">
        <f>INDEX('State '!$A$1:$C$62,MATCH($J173,'State '!$B:$B,0),3)</f>
        <v>Northeast</v>
      </c>
      <c r="N173" s="185"/>
      <c r="O173" s="192">
        <v>0.28999999999999998</v>
      </c>
      <c r="P173" s="192">
        <v>8</v>
      </c>
      <c r="Q173" s="191">
        <v>57</v>
      </c>
      <c r="R173" s="191">
        <v>16</v>
      </c>
      <c r="S173" s="193" t="s">
        <v>135</v>
      </c>
      <c r="T173" s="190" t="s">
        <v>390</v>
      </c>
      <c r="U173" s="185"/>
      <c r="V173" s="185"/>
      <c r="W173" s="184"/>
      <c r="X173" s="184"/>
      <c r="Y173" s="184"/>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V173" s="96"/>
      <c r="DW173" s="96"/>
      <c r="DX173" s="96"/>
      <c r="DY173" s="96"/>
      <c r="DZ173" s="96"/>
      <c r="EA173" s="96"/>
      <c r="EB173" s="96"/>
      <c r="EC173" s="96"/>
      <c r="ED173" s="96"/>
      <c r="EE173" s="96"/>
      <c r="EF173" s="96"/>
      <c r="EG173" s="96"/>
      <c r="EH173" s="96"/>
      <c r="EI173" s="96"/>
      <c r="EJ173" s="96"/>
      <c r="EK173" s="96"/>
      <c r="EL173" s="96"/>
      <c r="EM173" s="96"/>
      <c r="EN173" s="96"/>
      <c r="EO173" s="96"/>
      <c r="EP173" s="96"/>
      <c r="EQ173" s="96"/>
      <c r="ER173" s="96"/>
      <c r="ES173" s="96"/>
      <c r="ET173" s="96"/>
      <c r="EU173" s="96"/>
      <c r="EV173" s="96"/>
      <c r="EW173" s="96"/>
      <c r="EX173" s="96"/>
      <c r="EY173" s="96"/>
      <c r="EZ173" s="96"/>
      <c r="FA173" s="96"/>
      <c r="FB173" s="96"/>
      <c r="FC173" s="96"/>
      <c r="FD173" s="96"/>
      <c r="FE173" s="96"/>
      <c r="FF173" s="96"/>
      <c r="FG173" s="96"/>
      <c r="FH173" s="96"/>
      <c r="FI173" s="96"/>
      <c r="FJ173" s="96"/>
      <c r="FK173" s="96"/>
      <c r="FL173" s="96"/>
      <c r="FM173" s="96"/>
      <c r="FN173" s="96"/>
      <c r="FO173" s="96"/>
      <c r="FP173" s="96"/>
      <c r="FQ173" s="96"/>
      <c r="FR173" s="96"/>
      <c r="FS173" s="96"/>
      <c r="FT173" s="96"/>
      <c r="FU173" s="96"/>
      <c r="FV173" s="96"/>
      <c r="FW173" s="96"/>
      <c r="FX173" s="96"/>
      <c r="FY173" s="96"/>
      <c r="FZ173" s="96"/>
      <c r="GA173" s="96"/>
      <c r="GB173" s="96"/>
      <c r="GC173" s="96"/>
      <c r="GD173" s="96"/>
      <c r="GE173" s="96"/>
      <c r="GF173" s="96"/>
      <c r="GG173" s="96"/>
      <c r="GH173" s="96"/>
      <c r="GI173" s="96"/>
      <c r="GJ173" s="96"/>
      <c r="GK173" s="96"/>
      <c r="GL173" s="96"/>
      <c r="GM173" s="96"/>
      <c r="GN173" s="96"/>
      <c r="GO173" s="96"/>
      <c r="GP173" s="96"/>
      <c r="GQ173" s="96"/>
      <c r="GR173" s="96"/>
      <c r="GS173" s="96"/>
      <c r="GT173" s="96"/>
      <c r="GU173" s="96"/>
      <c r="GV173" s="96"/>
      <c r="GW173" s="96"/>
      <c r="GX173" s="96"/>
      <c r="GY173" s="96"/>
      <c r="GZ173" s="96"/>
      <c r="HA173" s="96"/>
      <c r="HB173" s="96"/>
      <c r="HC173" s="96"/>
      <c r="HD173" s="96"/>
      <c r="HE173" s="96"/>
      <c r="HF173" s="96"/>
      <c r="HG173" s="96"/>
      <c r="HH173" s="96"/>
      <c r="HI173" s="96"/>
      <c r="HJ173" s="96"/>
      <c r="HK173" s="96"/>
      <c r="HL173" s="96"/>
      <c r="HM173" s="96"/>
      <c r="HN173" s="96"/>
      <c r="HO173" s="96"/>
      <c r="HP173" s="96"/>
      <c r="HQ173" s="96"/>
      <c r="HR173" s="96"/>
      <c r="HS173" s="96"/>
      <c r="HT173" s="96"/>
      <c r="HU173" s="96"/>
      <c r="HV173" s="96"/>
      <c r="HW173" s="96"/>
      <c r="HX173" s="96"/>
      <c r="HY173" s="96"/>
      <c r="HZ173" s="96"/>
      <c r="IA173" s="96"/>
      <c r="IB173" s="96"/>
      <c r="IC173" s="96"/>
      <c r="ID173" s="96"/>
      <c r="IE173" s="96"/>
      <c r="IF173" s="96"/>
      <c r="IG173" s="96"/>
      <c r="IH173" s="96"/>
      <c r="II173" s="96"/>
      <c r="IJ173" s="96"/>
      <c r="IK173" s="96"/>
      <c r="IL173" s="96"/>
      <c r="IM173" s="96"/>
      <c r="IN173" s="96"/>
      <c r="IO173" s="96"/>
      <c r="IP173" s="96"/>
      <c r="IQ173" s="96"/>
      <c r="IR173" s="96"/>
      <c r="IS173" s="96"/>
      <c r="IT173" s="96"/>
      <c r="IU173" s="96"/>
      <c r="IV173" s="96"/>
      <c r="IW173" s="96"/>
      <c r="IX173" s="96"/>
      <c r="IY173" s="96"/>
      <c r="IZ173" s="96"/>
      <c r="JA173" s="96"/>
      <c r="JB173" s="96"/>
    </row>
    <row r="174" spans="1:262" x14ac:dyDescent="0.2">
      <c r="A174" s="185">
        <v>41676</v>
      </c>
      <c r="B174" s="198" t="s">
        <v>404</v>
      </c>
      <c r="C174" s="198" t="s">
        <v>200</v>
      </c>
      <c r="D174" s="198" t="s">
        <v>141</v>
      </c>
      <c r="E174" s="198" t="s">
        <v>144</v>
      </c>
      <c r="F174" s="199">
        <v>41950</v>
      </c>
      <c r="G174" s="191">
        <v>2014</v>
      </c>
      <c r="H174" s="185" t="s">
        <v>409</v>
      </c>
      <c r="I174" s="185" t="str">
        <f t="shared" si="9"/>
        <v>PA</v>
      </c>
      <c r="J174" s="185" t="str">
        <f t="shared" si="8"/>
        <v>NJ</v>
      </c>
      <c r="K174" s="185" t="str">
        <f t="shared" si="10"/>
        <v>Northeast</v>
      </c>
      <c r="L174" s="185" t="str">
        <f>INDEX('State '!$A$1:$C$62,MATCH($I174,'State '!$B:$B,0),3)</f>
        <v>Northeast</v>
      </c>
      <c r="M174" s="185" t="str">
        <f>INDEX('State '!$A$1:$C$62,MATCH($J174,'State '!$B:$B,0),3)</f>
        <v>Northeast</v>
      </c>
      <c r="N174" s="185"/>
      <c r="O174" s="192">
        <v>500</v>
      </c>
      <c r="P174" s="192">
        <v>33.5</v>
      </c>
      <c r="Q174" s="192">
        <v>600</v>
      </c>
      <c r="R174" s="191">
        <v>36</v>
      </c>
      <c r="S174" s="185" t="s">
        <v>135</v>
      </c>
      <c r="T174" s="185" t="s">
        <v>390</v>
      </c>
      <c r="U174" s="185" t="s">
        <v>1948</v>
      </c>
      <c r="V174" s="185"/>
      <c r="W174" s="184"/>
      <c r="X174" s="184"/>
      <c r="Y174" s="184"/>
      <c r="Z174" s="96"/>
      <c r="AA174" s="96"/>
      <c r="AB174" s="96"/>
    </row>
    <row r="175" spans="1:262" s="20" customFormat="1" ht="25.5" x14ac:dyDescent="0.2">
      <c r="A175" s="185">
        <v>41990</v>
      </c>
      <c r="B175" s="198" t="s">
        <v>1943</v>
      </c>
      <c r="C175" s="186" t="s">
        <v>207</v>
      </c>
      <c r="D175" s="198" t="s">
        <v>1944</v>
      </c>
      <c r="E175" s="198" t="s">
        <v>144</v>
      </c>
      <c r="F175" s="199">
        <v>41730</v>
      </c>
      <c r="G175" s="191">
        <v>2014</v>
      </c>
      <c r="H175" s="185" t="s">
        <v>2242</v>
      </c>
      <c r="I175" s="185" t="str">
        <f t="shared" si="9"/>
        <v>OH</v>
      </c>
      <c r="J175" s="185" t="str">
        <f t="shared" si="8"/>
        <v>MS</v>
      </c>
      <c r="K175" s="185" t="str">
        <f t="shared" si="10"/>
        <v>Northeast, Midwest, South Central</v>
      </c>
      <c r="L175" s="185" t="str">
        <f>INDEX('State '!$A$1:$C$62,MATCH($I175,'State '!$B:$B,0),3)</f>
        <v>Northeast</v>
      </c>
      <c r="M175" s="185" t="str">
        <f>INDEX('State '!$A$1:$C$62,MATCH($J175,'State '!$B:$B,0),3)</f>
        <v>South Central</v>
      </c>
      <c r="N175" s="185" t="s">
        <v>9</v>
      </c>
      <c r="O175" s="192">
        <v>155.6</v>
      </c>
      <c r="P175" s="192">
        <v>0</v>
      </c>
      <c r="Q175" s="192">
        <v>500</v>
      </c>
      <c r="R175" s="191"/>
      <c r="S175" s="185" t="s">
        <v>135</v>
      </c>
      <c r="T175" s="185" t="s">
        <v>390</v>
      </c>
      <c r="U175" s="185"/>
      <c r="V175" s="185"/>
      <c r="W175" s="184"/>
      <c r="X175" s="184"/>
      <c r="Y175" s="184"/>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c r="EJ175" s="96"/>
      <c r="EK175" s="96"/>
      <c r="EL175" s="96"/>
      <c r="EM175" s="96"/>
      <c r="EN175" s="96"/>
      <c r="EO175" s="96"/>
      <c r="EP175" s="96"/>
      <c r="EQ175" s="96"/>
      <c r="ER175" s="96"/>
      <c r="ES175" s="96"/>
      <c r="ET175" s="96"/>
      <c r="EU175" s="96"/>
      <c r="EV175" s="96"/>
      <c r="EW175" s="96"/>
      <c r="EX175" s="96"/>
      <c r="EY175" s="96"/>
      <c r="EZ175" s="96"/>
      <c r="FA175" s="96"/>
      <c r="FB175" s="96"/>
      <c r="FC175" s="96"/>
      <c r="FD175" s="96"/>
      <c r="FE175" s="96"/>
      <c r="FF175" s="96"/>
      <c r="FG175" s="96"/>
      <c r="FH175" s="96"/>
      <c r="FI175" s="96"/>
      <c r="FJ175" s="96"/>
      <c r="FK175" s="96"/>
      <c r="FL175" s="96"/>
      <c r="FM175" s="96"/>
      <c r="FN175" s="96"/>
      <c r="FO175" s="96"/>
      <c r="FP175" s="96"/>
      <c r="FQ175" s="96"/>
      <c r="FR175" s="96"/>
      <c r="FS175" s="96"/>
      <c r="FT175" s="96"/>
      <c r="FU175" s="96"/>
      <c r="FV175" s="96"/>
      <c r="FW175" s="96"/>
      <c r="FX175" s="96"/>
      <c r="FY175" s="96"/>
      <c r="FZ175" s="96"/>
      <c r="GA175" s="96"/>
      <c r="GB175" s="96"/>
      <c r="GC175" s="96"/>
      <c r="GD175" s="96"/>
      <c r="GE175" s="96"/>
      <c r="GF175" s="96"/>
      <c r="GG175" s="96"/>
      <c r="GH175" s="96"/>
      <c r="GI175" s="96"/>
      <c r="GJ175" s="96"/>
      <c r="GK175" s="96"/>
      <c r="GL175" s="96"/>
      <c r="GM175" s="96"/>
      <c r="GN175" s="96"/>
      <c r="GO175" s="96"/>
      <c r="GP175" s="96"/>
      <c r="GQ175" s="96"/>
      <c r="GR175" s="96"/>
      <c r="GS175" s="96"/>
      <c r="GT175" s="96"/>
      <c r="GU175" s="96"/>
      <c r="GV175" s="96"/>
      <c r="GW175" s="96"/>
      <c r="GX175" s="96"/>
      <c r="GY175" s="96"/>
      <c r="GZ175" s="96"/>
      <c r="HA175" s="96"/>
      <c r="HB175" s="96"/>
      <c r="HC175" s="96"/>
      <c r="HD175" s="96"/>
      <c r="HE175" s="96"/>
      <c r="HF175" s="96"/>
      <c r="HG175" s="96"/>
      <c r="HH175" s="96"/>
      <c r="HI175" s="96"/>
      <c r="HJ175" s="96"/>
      <c r="HK175" s="96"/>
      <c r="HL175" s="96"/>
      <c r="HM175" s="96"/>
      <c r="HN175" s="96"/>
      <c r="HO175" s="96"/>
      <c r="HP175" s="96"/>
      <c r="HQ175" s="96"/>
      <c r="HR175" s="96"/>
      <c r="HS175" s="96"/>
      <c r="HT175" s="96"/>
      <c r="HU175" s="96"/>
      <c r="HV175" s="96"/>
      <c r="HW175" s="96"/>
      <c r="HX175" s="96"/>
      <c r="HY175" s="96"/>
      <c r="HZ175" s="96"/>
      <c r="IA175" s="96"/>
      <c r="IB175" s="96"/>
      <c r="IC175" s="96"/>
      <c r="ID175" s="96"/>
      <c r="IE175" s="96"/>
      <c r="IF175" s="96"/>
      <c r="IG175" s="96"/>
      <c r="IH175" s="96"/>
      <c r="II175" s="96"/>
      <c r="IJ175" s="96"/>
      <c r="IK175" s="96"/>
      <c r="IL175" s="96"/>
      <c r="IM175" s="96"/>
      <c r="IN175" s="96"/>
      <c r="IO175" s="96"/>
      <c r="IP175" s="96"/>
      <c r="IQ175" s="96"/>
      <c r="IR175" s="96"/>
      <c r="IS175" s="96"/>
      <c r="IT175" s="96"/>
      <c r="IU175" s="96"/>
      <c r="IV175" s="96"/>
      <c r="IW175" s="96"/>
      <c r="IX175" s="96"/>
      <c r="IY175" s="96"/>
      <c r="IZ175" s="96"/>
      <c r="JA175" s="96"/>
      <c r="JB175" s="96"/>
    </row>
    <row r="176" spans="1:262" s="20" customFormat="1" x14ac:dyDescent="0.2">
      <c r="A176" s="185">
        <v>41598</v>
      </c>
      <c r="B176" s="198" t="s">
        <v>1968</v>
      </c>
      <c r="C176" s="198" t="s">
        <v>1969</v>
      </c>
      <c r="D176" s="198" t="s">
        <v>141</v>
      </c>
      <c r="E176" s="198" t="s">
        <v>144</v>
      </c>
      <c r="F176" s="199">
        <v>41894</v>
      </c>
      <c r="G176" s="191">
        <v>2014</v>
      </c>
      <c r="H176" s="185" t="s">
        <v>24</v>
      </c>
      <c r="I176" s="185" t="str">
        <f t="shared" si="9"/>
        <v>NE</v>
      </c>
      <c r="J176" s="185" t="str">
        <f t="shared" si="8"/>
        <v>NE</v>
      </c>
      <c r="K176" s="185" t="str">
        <f t="shared" si="10"/>
        <v>Mountain</v>
      </c>
      <c r="L176" s="185" t="str">
        <f>INDEX('State '!$A$1:$C$62,MATCH($I176,'State '!$B:$B,0),3)</f>
        <v>Mountain</v>
      </c>
      <c r="M176" s="185" t="str">
        <f>INDEX('State '!$A$1:$C$62,MATCH($J176,'State '!$B:$B,0),3)</f>
        <v>Mountain</v>
      </c>
      <c r="N176" s="185"/>
      <c r="O176" s="192">
        <v>70</v>
      </c>
      <c r="P176" s="192">
        <v>7</v>
      </c>
      <c r="Q176" s="192">
        <v>88.4</v>
      </c>
      <c r="R176" s="191">
        <v>20</v>
      </c>
      <c r="S176" s="185" t="s">
        <v>135</v>
      </c>
      <c r="T176" s="185" t="s">
        <v>390</v>
      </c>
      <c r="U176" s="185" t="s">
        <v>1970</v>
      </c>
      <c r="V176" s="185"/>
      <c r="W176" s="184"/>
      <c r="X176" s="184"/>
      <c r="Y176" s="184"/>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c r="DW176" s="96"/>
      <c r="DX176" s="96"/>
      <c r="DY176" s="96"/>
      <c r="DZ176" s="96"/>
      <c r="EA176" s="96"/>
      <c r="EB176" s="96"/>
      <c r="EC176" s="96"/>
      <c r="ED176" s="96"/>
      <c r="EE176" s="96"/>
      <c r="EF176" s="96"/>
      <c r="EG176" s="96"/>
      <c r="EH176" s="96"/>
      <c r="EI176" s="96"/>
      <c r="EJ176" s="96"/>
      <c r="EK176" s="96"/>
      <c r="EL176" s="96"/>
      <c r="EM176" s="96"/>
      <c r="EN176" s="96"/>
      <c r="EO176" s="96"/>
      <c r="EP176" s="96"/>
      <c r="EQ176" s="96"/>
      <c r="ER176" s="96"/>
      <c r="ES176" s="96"/>
      <c r="ET176" s="96"/>
      <c r="EU176" s="96"/>
      <c r="EV176" s="96"/>
      <c r="EW176" s="96"/>
      <c r="EX176" s="96"/>
      <c r="EY176" s="96"/>
      <c r="EZ176" s="96"/>
      <c r="FA176" s="96"/>
      <c r="FB176" s="96"/>
      <c r="FC176" s="96"/>
      <c r="FD176" s="96"/>
      <c r="FE176" s="96"/>
      <c r="FF176" s="96"/>
      <c r="FG176" s="96"/>
      <c r="FH176" s="96"/>
      <c r="FI176" s="96"/>
      <c r="FJ176" s="96"/>
      <c r="FK176" s="96"/>
      <c r="FL176" s="96"/>
      <c r="FM176" s="96"/>
      <c r="FN176" s="96"/>
      <c r="FO176" s="96"/>
      <c r="FP176" s="96"/>
      <c r="FQ176" s="96"/>
      <c r="FR176" s="96"/>
      <c r="FS176" s="96"/>
      <c r="FT176" s="96"/>
      <c r="FU176" s="96"/>
      <c r="FV176" s="96"/>
      <c r="FW176" s="96"/>
      <c r="FX176" s="96"/>
      <c r="FY176" s="96"/>
      <c r="FZ176" s="96"/>
      <c r="GA176" s="96"/>
      <c r="GB176" s="96"/>
      <c r="GC176" s="96"/>
      <c r="GD176" s="96"/>
      <c r="GE176" s="96"/>
      <c r="GF176" s="96"/>
      <c r="GG176" s="96"/>
      <c r="GH176" s="96"/>
      <c r="GI176" s="96"/>
      <c r="GJ176" s="96"/>
      <c r="GK176" s="96"/>
      <c r="GL176" s="96"/>
      <c r="GM176" s="96"/>
      <c r="GN176" s="96"/>
      <c r="GO176" s="96"/>
      <c r="GP176" s="96"/>
      <c r="GQ176" s="96"/>
      <c r="GR176" s="96"/>
      <c r="GS176" s="96"/>
      <c r="GT176" s="96"/>
      <c r="GU176" s="96"/>
      <c r="GV176" s="96"/>
      <c r="GW176" s="96"/>
      <c r="GX176" s="96"/>
      <c r="GY176" s="96"/>
      <c r="GZ176" s="96"/>
      <c r="HA176" s="96"/>
      <c r="HB176" s="96"/>
      <c r="HC176" s="96"/>
      <c r="HD176" s="96"/>
      <c r="HE176" s="96"/>
      <c r="HF176" s="96"/>
      <c r="HG176" s="96"/>
      <c r="HH176" s="96"/>
      <c r="HI176" s="96"/>
      <c r="HJ176" s="96"/>
      <c r="HK176" s="96"/>
      <c r="HL176" s="96"/>
      <c r="HM176" s="96"/>
      <c r="HN176" s="96"/>
      <c r="HO176" s="96"/>
      <c r="HP176" s="96"/>
      <c r="HQ176" s="96"/>
      <c r="HR176" s="96"/>
      <c r="HS176" s="96"/>
      <c r="HT176" s="96"/>
      <c r="HU176" s="96"/>
      <c r="HV176" s="96"/>
      <c r="HW176" s="96"/>
      <c r="HX176" s="96"/>
      <c r="HY176" s="96"/>
      <c r="HZ176" s="96"/>
      <c r="IA176" s="96"/>
      <c r="IB176" s="96"/>
      <c r="IC176" s="96"/>
      <c r="ID176" s="96"/>
      <c r="IE176" s="96"/>
      <c r="IF176" s="96"/>
      <c r="IG176" s="96"/>
      <c r="IH176" s="96"/>
      <c r="II176" s="96"/>
      <c r="IJ176" s="96"/>
      <c r="IK176" s="96"/>
      <c r="IL176" s="96"/>
      <c r="IM176" s="96"/>
      <c r="IN176" s="96"/>
      <c r="IO176" s="96"/>
      <c r="IP176" s="96"/>
      <c r="IQ176" s="96"/>
      <c r="IR176" s="96"/>
      <c r="IS176" s="96"/>
      <c r="IT176" s="96"/>
      <c r="IU176" s="96"/>
      <c r="IV176" s="96"/>
      <c r="IW176" s="96"/>
      <c r="IX176" s="96"/>
      <c r="IY176" s="96"/>
      <c r="IZ176" s="96"/>
      <c r="JA176" s="96"/>
      <c r="JB176" s="96"/>
    </row>
    <row r="177" spans="1:262" ht="25.5" x14ac:dyDescent="0.2">
      <c r="A177" s="185">
        <v>41005</v>
      </c>
      <c r="B177" s="186" t="s">
        <v>1976</v>
      </c>
      <c r="C177" s="186" t="s">
        <v>263</v>
      </c>
      <c r="D177" s="186" t="s">
        <v>1944</v>
      </c>
      <c r="E177" s="187" t="s">
        <v>144</v>
      </c>
      <c r="F177" s="188">
        <v>41939</v>
      </c>
      <c r="G177" s="195">
        <v>2014</v>
      </c>
      <c r="H177" s="185" t="s">
        <v>1977</v>
      </c>
      <c r="I177" s="185" t="str">
        <f t="shared" si="9"/>
        <v>PA</v>
      </c>
      <c r="J177" s="185" t="str">
        <f t="shared" si="8"/>
        <v>KY</v>
      </c>
      <c r="K177" s="185" t="str">
        <f t="shared" si="10"/>
        <v>Northeast, Midwest</v>
      </c>
      <c r="L177" s="185" t="str">
        <f>INDEX('State '!$A$1:$C$62,MATCH($I177,'State '!$B:$B,0),3)</f>
        <v>Northeast</v>
      </c>
      <c r="M177" s="185" t="str">
        <f>INDEX('State '!$A$1:$C$62,MATCH($J177,'State '!$B:$B,0),3)</f>
        <v>Midwest</v>
      </c>
      <c r="N177" s="185"/>
      <c r="O177" s="191">
        <v>81</v>
      </c>
      <c r="P177" s="191"/>
      <c r="Q177" s="191">
        <v>444</v>
      </c>
      <c r="R177" s="192"/>
      <c r="S177" s="193" t="s">
        <v>135</v>
      </c>
      <c r="T177" s="190" t="s">
        <v>390</v>
      </c>
      <c r="U177" s="194" t="s">
        <v>1978</v>
      </c>
      <c r="V177" s="185"/>
      <c r="W177" s="184"/>
      <c r="X177" s="184"/>
      <c r="Y177" s="184"/>
      <c r="Z177" s="96"/>
      <c r="AA177" s="96"/>
      <c r="AB177" s="96"/>
    </row>
    <row r="178" spans="1:262" s="20" customFormat="1" x14ac:dyDescent="0.2">
      <c r="A178" s="185">
        <v>41558</v>
      </c>
      <c r="B178" s="198" t="s">
        <v>1967</v>
      </c>
      <c r="C178" s="198" t="s">
        <v>219</v>
      </c>
      <c r="D178" s="198" t="s">
        <v>134</v>
      </c>
      <c r="E178" s="198" t="s">
        <v>144</v>
      </c>
      <c r="F178" s="199">
        <v>41912</v>
      </c>
      <c r="G178" s="191">
        <v>2014</v>
      </c>
      <c r="H178" s="185" t="s">
        <v>55</v>
      </c>
      <c r="I178" s="185" t="str">
        <f t="shared" si="9"/>
        <v>DE</v>
      </c>
      <c r="J178" s="185" t="str">
        <f t="shared" si="8"/>
        <v>DE</v>
      </c>
      <c r="K178" s="185" t="str">
        <f t="shared" si="10"/>
        <v>Northeast</v>
      </c>
      <c r="L178" s="185" t="str">
        <f>INDEX('State '!$A$1:$C$62,MATCH($I178,'State '!$B:$B,0),3)</f>
        <v>Northeast</v>
      </c>
      <c r="M178" s="185" t="str">
        <f>INDEX('State '!$A$1:$C$62,MATCH($J178,'State '!$B:$B,0),3)</f>
        <v>Northeast</v>
      </c>
      <c r="N178" s="185"/>
      <c r="O178" s="192">
        <v>11.2</v>
      </c>
      <c r="P178" s="192">
        <v>5.5</v>
      </c>
      <c r="Q178" s="192">
        <v>55</v>
      </c>
      <c r="R178" s="191">
        <v>16</v>
      </c>
      <c r="S178" s="185" t="s">
        <v>135</v>
      </c>
      <c r="T178" s="185" t="s">
        <v>390</v>
      </c>
      <c r="U178" s="185" t="s">
        <v>2133</v>
      </c>
      <c r="V178" s="185"/>
      <c r="W178" s="184"/>
      <c r="X178" s="184"/>
      <c r="Y178" s="184"/>
    </row>
    <row r="179" spans="1:262" s="20" customFormat="1" x14ac:dyDescent="0.2">
      <c r="A179" s="185">
        <v>41366</v>
      </c>
      <c r="B179" s="186" t="s">
        <v>496</v>
      </c>
      <c r="C179" s="186" t="s">
        <v>224</v>
      </c>
      <c r="D179" s="186" t="s">
        <v>134</v>
      </c>
      <c r="E179" s="187" t="s">
        <v>144</v>
      </c>
      <c r="F179" s="188">
        <v>41367</v>
      </c>
      <c r="G179" s="189">
        <v>2013</v>
      </c>
      <c r="H179" s="185" t="s">
        <v>0</v>
      </c>
      <c r="I179" s="185" t="str">
        <f t="shared" si="9"/>
        <v>LA</v>
      </c>
      <c r="J179" s="185" t="str">
        <f t="shared" si="8"/>
        <v>LA</v>
      </c>
      <c r="K179" s="185" t="str">
        <f t="shared" si="10"/>
        <v>South Central</v>
      </c>
      <c r="L179" s="185" t="str">
        <f>INDEX('State '!$A$1:$C$62,MATCH($I179,'State '!$B:$B,0),3)</f>
        <v>South Central</v>
      </c>
      <c r="M179" s="185" t="str">
        <f>INDEX('State '!$A$1:$C$62,MATCH($J179,'State '!$B:$B,0),3)</f>
        <v>South Central</v>
      </c>
      <c r="N179" s="185"/>
      <c r="O179" s="191"/>
      <c r="P179" s="191">
        <v>9.9</v>
      </c>
      <c r="Q179" s="191">
        <v>420</v>
      </c>
      <c r="R179" s="192" t="s">
        <v>497</v>
      </c>
      <c r="S179" s="193" t="s">
        <v>135</v>
      </c>
      <c r="T179" s="190" t="s">
        <v>390</v>
      </c>
      <c r="U179" s="194" t="s">
        <v>1933</v>
      </c>
      <c r="V179" s="185"/>
      <c r="W179" s="184"/>
      <c r="X179" s="184"/>
      <c r="Y179" s="184"/>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c r="EJ179" s="96"/>
      <c r="EK179" s="96"/>
      <c r="EL179" s="96"/>
      <c r="EM179" s="96"/>
      <c r="EN179" s="96"/>
      <c r="EO179" s="96"/>
      <c r="EP179" s="96"/>
      <c r="EQ179" s="96"/>
      <c r="ER179" s="96"/>
      <c r="ES179" s="96"/>
      <c r="ET179" s="96"/>
      <c r="EU179" s="96"/>
      <c r="EV179" s="96"/>
      <c r="EW179" s="96"/>
      <c r="EX179" s="96"/>
      <c r="EY179" s="96"/>
      <c r="EZ179" s="96"/>
      <c r="FA179" s="96"/>
      <c r="FB179" s="96"/>
      <c r="FC179" s="96"/>
      <c r="FD179" s="96"/>
      <c r="FE179" s="96"/>
      <c r="FF179" s="96"/>
      <c r="FG179" s="96"/>
      <c r="FH179" s="96"/>
      <c r="FI179" s="96"/>
      <c r="FJ179" s="96"/>
      <c r="FK179" s="96"/>
      <c r="FL179" s="96"/>
      <c r="FM179" s="96"/>
      <c r="FN179" s="96"/>
      <c r="FO179" s="96"/>
      <c r="FP179" s="96"/>
      <c r="FQ179" s="96"/>
      <c r="FR179" s="96"/>
      <c r="FS179" s="96"/>
      <c r="FT179" s="96"/>
      <c r="FU179" s="96"/>
      <c r="FV179" s="96"/>
      <c r="FW179" s="96"/>
      <c r="FX179" s="96"/>
      <c r="FY179" s="96"/>
      <c r="FZ179" s="96"/>
      <c r="GA179" s="96"/>
      <c r="GB179" s="96"/>
      <c r="GC179" s="96"/>
      <c r="GD179" s="96"/>
      <c r="GE179" s="96"/>
      <c r="GF179" s="96"/>
      <c r="GG179" s="96"/>
      <c r="GH179" s="96"/>
      <c r="GI179" s="96"/>
      <c r="GJ179" s="96"/>
      <c r="GK179" s="96"/>
      <c r="GL179" s="96"/>
      <c r="GM179" s="96"/>
      <c r="GN179" s="96"/>
      <c r="GO179" s="96"/>
      <c r="GP179" s="96"/>
      <c r="GQ179" s="96"/>
      <c r="GR179" s="96"/>
      <c r="GS179" s="96"/>
      <c r="GT179" s="96"/>
      <c r="GU179" s="96"/>
      <c r="GV179" s="96"/>
      <c r="GW179" s="96"/>
      <c r="GX179" s="96"/>
      <c r="GY179" s="96"/>
      <c r="GZ179" s="96"/>
      <c r="HA179" s="96"/>
      <c r="HB179" s="96"/>
      <c r="HC179" s="96"/>
      <c r="HD179" s="96"/>
      <c r="HE179" s="96"/>
      <c r="HF179" s="96"/>
      <c r="HG179" s="96"/>
      <c r="HH179" s="96"/>
      <c r="HI179" s="96"/>
      <c r="HJ179" s="96"/>
      <c r="HK179" s="96"/>
      <c r="HL179" s="96"/>
      <c r="HM179" s="96"/>
      <c r="HN179" s="96"/>
      <c r="HO179" s="96"/>
      <c r="HP179" s="96"/>
      <c r="HQ179" s="96"/>
      <c r="HR179" s="96"/>
      <c r="HS179" s="96"/>
      <c r="HT179" s="96"/>
      <c r="HU179" s="96"/>
      <c r="HV179" s="96"/>
      <c r="HW179" s="96"/>
      <c r="HX179" s="96"/>
      <c r="HY179" s="96"/>
      <c r="HZ179" s="96"/>
      <c r="IA179" s="96"/>
      <c r="IB179" s="96"/>
      <c r="IC179" s="96"/>
      <c r="ID179" s="96"/>
      <c r="IE179" s="96"/>
      <c r="IF179" s="96"/>
      <c r="IG179" s="96"/>
      <c r="IH179" s="96"/>
      <c r="II179" s="96"/>
      <c r="IJ179" s="96"/>
      <c r="IK179" s="96"/>
      <c r="IL179" s="96"/>
      <c r="IM179" s="96"/>
      <c r="IN179" s="96"/>
      <c r="IO179" s="96"/>
      <c r="IP179" s="96"/>
      <c r="IQ179" s="96"/>
      <c r="IR179" s="96"/>
      <c r="IS179" s="96"/>
      <c r="IT179" s="96"/>
      <c r="IU179" s="96"/>
      <c r="IV179" s="96"/>
      <c r="IW179" s="96"/>
      <c r="IX179" s="96"/>
      <c r="IY179" s="96"/>
      <c r="IZ179" s="96"/>
      <c r="JA179" s="96"/>
      <c r="JB179" s="96"/>
    </row>
    <row r="180" spans="1:262" ht="25.5" x14ac:dyDescent="0.2">
      <c r="A180" s="185">
        <v>41330</v>
      </c>
      <c r="B180" s="186" t="s">
        <v>1875</v>
      </c>
      <c r="C180" s="186" t="s">
        <v>1876</v>
      </c>
      <c r="D180" s="186" t="s">
        <v>134</v>
      </c>
      <c r="E180" s="187" t="s">
        <v>144</v>
      </c>
      <c r="F180" s="188">
        <v>41319</v>
      </c>
      <c r="G180" s="189">
        <v>2013</v>
      </c>
      <c r="H180" s="185" t="s">
        <v>6</v>
      </c>
      <c r="I180" s="185" t="str">
        <f t="shared" si="9"/>
        <v>TX</v>
      </c>
      <c r="J180" s="185" t="str">
        <f t="shared" si="8"/>
        <v>TX</v>
      </c>
      <c r="K180" s="185" t="str">
        <f t="shared" si="10"/>
        <v>South Central</v>
      </c>
      <c r="L180" s="185" t="str">
        <f>INDEX('State '!$A$1:$C$62,MATCH($I180,'State '!$B:$B,0),3)</f>
        <v>South Central</v>
      </c>
      <c r="M180" s="185" t="str">
        <f>INDEX('State '!$A$1:$C$62,MATCH($J180,'State '!$B:$B,0),3)</f>
        <v>South Central</v>
      </c>
      <c r="N180" s="185"/>
      <c r="O180" s="191">
        <v>0</v>
      </c>
      <c r="P180" s="191">
        <v>10.199999999999999</v>
      </c>
      <c r="Q180" s="191"/>
      <c r="R180" s="192"/>
      <c r="S180" s="193" t="s">
        <v>135</v>
      </c>
      <c r="T180" s="190" t="s">
        <v>390</v>
      </c>
      <c r="U180" s="194" t="s">
        <v>1877</v>
      </c>
      <c r="V180" s="185"/>
      <c r="W180" s="184"/>
      <c r="X180" s="184"/>
      <c r="Y180" s="184"/>
      <c r="Z180" s="96"/>
      <c r="AA180" s="96"/>
      <c r="AB180" s="96"/>
    </row>
    <row r="181" spans="1:262" s="20" customFormat="1" x14ac:dyDescent="0.2">
      <c r="A181" s="185">
        <v>41519</v>
      </c>
      <c r="B181" s="186" t="s">
        <v>436</v>
      </c>
      <c r="C181" s="186" t="s">
        <v>212</v>
      </c>
      <c r="D181" s="186" t="s">
        <v>141</v>
      </c>
      <c r="E181" s="187" t="s">
        <v>144</v>
      </c>
      <c r="F181" s="188">
        <v>41395</v>
      </c>
      <c r="G181" s="189">
        <v>2013</v>
      </c>
      <c r="H181" s="185" t="s">
        <v>6</v>
      </c>
      <c r="I181" s="185" t="str">
        <f t="shared" si="9"/>
        <v>TX</v>
      </c>
      <c r="J181" s="185" t="str">
        <f t="shared" si="8"/>
        <v>TX</v>
      </c>
      <c r="K181" s="185" t="str">
        <f t="shared" si="10"/>
        <v>South Central</v>
      </c>
      <c r="L181" s="185" t="str">
        <f>INDEX('State '!$A$1:$C$62,MATCH($I181,'State '!$B:$B,0),3)</f>
        <v>South Central</v>
      </c>
      <c r="M181" s="185" t="str">
        <f>INDEX('State '!$A$1:$C$62,MATCH($J181,'State '!$B:$B,0),3)</f>
        <v>South Central</v>
      </c>
      <c r="N181" s="185"/>
      <c r="O181" s="191"/>
      <c r="P181" s="191">
        <v>105</v>
      </c>
      <c r="Q181" s="191"/>
      <c r="R181" s="192">
        <v>24</v>
      </c>
      <c r="S181" s="193" t="s">
        <v>139</v>
      </c>
      <c r="T181" s="190" t="s">
        <v>188</v>
      </c>
      <c r="U181" s="194" t="s">
        <v>391</v>
      </c>
      <c r="V181" s="185"/>
      <c r="W181" s="184"/>
      <c r="X181" s="184"/>
      <c r="Y181" s="184"/>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V181" s="96"/>
      <c r="DW181" s="96"/>
      <c r="DX181" s="96"/>
      <c r="DY181" s="96"/>
      <c r="DZ181" s="96"/>
      <c r="EA181" s="96"/>
      <c r="EB181" s="96"/>
      <c r="EC181" s="96"/>
      <c r="ED181" s="96"/>
      <c r="EE181" s="96"/>
      <c r="EF181" s="96"/>
      <c r="EG181" s="96"/>
      <c r="EH181" s="96"/>
      <c r="EI181" s="96"/>
      <c r="EJ181" s="96"/>
      <c r="EK181" s="96"/>
      <c r="EL181" s="96"/>
      <c r="EM181" s="96"/>
      <c r="EN181" s="96"/>
      <c r="EO181" s="96"/>
      <c r="EP181" s="96"/>
      <c r="EQ181" s="96"/>
      <c r="ER181" s="96"/>
      <c r="ES181" s="96"/>
      <c r="ET181" s="96"/>
      <c r="EU181" s="96"/>
      <c r="EV181" s="96"/>
      <c r="EW181" s="96"/>
      <c r="EX181" s="96"/>
      <c r="EY181" s="96"/>
      <c r="EZ181" s="96"/>
      <c r="FA181" s="96"/>
      <c r="FB181" s="96"/>
      <c r="FC181" s="96"/>
      <c r="FD181" s="96"/>
      <c r="FE181" s="96"/>
      <c r="FF181" s="96"/>
      <c r="FG181" s="96"/>
      <c r="FH181" s="96"/>
      <c r="FI181" s="96"/>
      <c r="FJ181" s="96"/>
      <c r="FK181" s="96"/>
      <c r="FL181" s="96"/>
      <c r="FM181" s="96"/>
      <c r="FN181" s="96"/>
      <c r="FO181" s="96"/>
      <c r="FP181" s="96"/>
      <c r="FQ181" s="96"/>
      <c r="FR181" s="96"/>
      <c r="FS181" s="96"/>
      <c r="FT181" s="96"/>
      <c r="FU181" s="96"/>
      <c r="FV181" s="96"/>
      <c r="FW181" s="96"/>
      <c r="FX181" s="96"/>
      <c r="FY181" s="96"/>
      <c r="FZ181" s="96"/>
      <c r="GA181" s="96"/>
      <c r="GB181" s="96"/>
      <c r="GC181" s="96"/>
      <c r="GD181" s="96"/>
      <c r="GE181" s="96"/>
      <c r="GF181" s="96"/>
      <c r="GG181" s="96"/>
      <c r="GH181" s="96"/>
      <c r="GI181" s="96"/>
      <c r="GJ181" s="96"/>
      <c r="GK181" s="96"/>
      <c r="GL181" s="96"/>
      <c r="GM181" s="96"/>
      <c r="GN181" s="96"/>
      <c r="GO181" s="96"/>
      <c r="GP181" s="96"/>
      <c r="GQ181" s="96"/>
      <c r="GR181" s="96"/>
      <c r="GS181" s="96"/>
      <c r="GT181" s="96"/>
      <c r="GU181" s="96"/>
      <c r="GV181" s="96"/>
      <c r="GW181" s="96"/>
      <c r="GX181" s="96"/>
      <c r="GY181" s="96"/>
      <c r="GZ181" s="96"/>
      <c r="HA181" s="96"/>
      <c r="HB181" s="96"/>
      <c r="HC181" s="96"/>
      <c r="HD181" s="96"/>
      <c r="HE181" s="96"/>
      <c r="HF181" s="96"/>
      <c r="HG181" s="96"/>
      <c r="HH181" s="96"/>
      <c r="HI181" s="96"/>
      <c r="HJ181" s="96"/>
      <c r="HK181" s="96"/>
      <c r="HL181" s="96"/>
      <c r="HM181" s="96"/>
      <c r="HN181" s="96"/>
      <c r="HO181" s="96"/>
      <c r="HP181" s="96"/>
      <c r="HQ181" s="96"/>
      <c r="HR181" s="96"/>
      <c r="HS181" s="96"/>
      <c r="HT181" s="96"/>
      <c r="HU181" s="96"/>
      <c r="HV181" s="96"/>
      <c r="HW181" s="96"/>
      <c r="HX181" s="96"/>
      <c r="HY181" s="96"/>
      <c r="HZ181" s="96"/>
      <c r="IA181" s="96"/>
      <c r="IB181" s="96"/>
      <c r="IC181" s="96"/>
      <c r="ID181" s="96"/>
      <c r="IE181" s="96"/>
      <c r="IF181" s="96"/>
      <c r="IG181" s="96"/>
      <c r="IH181" s="96"/>
      <c r="II181" s="96"/>
      <c r="IJ181" s="96"/>
      <c r="IK181" s="96"/>
      <c r="IL181" s="96"/>
      <c r="IM181" s="96"/>
      <c r="IN181" s="96"/>
      <c r="IO181" s="96"/>
      <c r="IP181" s="96"/>
      <c r="IQ181" s="96"/>
      <c r="IR181" s="96"/>
      <c r="IS181" s="96"/>
      <c r="IT181" s="96"/>
      <c r="IU181" s="96"/>
      <c r="IV181" s="96"/>
      <c r="IW181" s="96"/>
      <c r="IX181" s="96"/>
      <c r="IY181" s="96"/>
      <c r="IZ181" s="96"/>
      <c r="JA181" s="96"/>
      <c r="JB181" s="96"/>
    </row>
    <row r="182" spans="1:262" s="20" customFormat="1" x14ac:dyDescent="0.2">
      <c r="A182" s="185">
        <v>41615</v>
      </c>
      <c r="B182" s="186" t="s">
        <v>1871</v>
      </c>
      <c r="C182" s="186" t="s">
        <v>219</v>
      </c>
      <c r="D182" s="186" t="s">
        <v>141</v>
      </c>
      <c r="E182" s="187" t="s">
        <v>144</v>
      </c>
      <c r="F182" s="188">
        <v>41579</v>
      </c>
      <c r="G182" s="189">
        <v>2013</v>
      </c>
      <c r="H182" s="185" t="s">
        <v>55</v>
      </c>
      <c r="I182" s="185" t="str">
        <f t="shared" si="9"/>
        <v>DE</v>
      </c>
      <c r="J182" s="185" t="str">
        <f t="shared" si="8"/>
        <v>DE</v>
      </c>
      <c r="K182" s="185" t="str">
        <f t="shared" si="10"/>
        <v>Northeast</v>
      </c>
      <c r="L182" s="185" t="str">
        <f>INDEX('State '!$A$1:$C$62,MATCH($I182,'State '!$B:$B,0),3)</f>
        <v>Northeast</v>
      </c>
      <c r="M182" s="185" t="str">
        <f>INDEX('State '!$A$1:$C$62,MATCH($J182,'State '!$B:$B,0),3)</f>
        <v>Northeast</v>
      </c>
      <c r="N182" s="185"/>
      <c r="O182" s="203">
        <v>16.283000000000001</v>
      </c>
      <c r="P182" s="191">
        <v>11</v>
      </c>
      <c r="Q182" s="191">
        <v>15</v>
      </c>
      <c r="R182" s="192">
        <v>16</v>
      </c>
      <c r="S182" s="193" t="s">
        <v>135</v>
      </c>
      <c r="T182" s="190" t="s">
        <v>390</v>
      </c>
      <c r="U182" s="194" t="s">
        <v>1872</v>
      </c>
      <c r="V182" s="185"/>
      <c r="W182" s="184"/>
      <c r="X182" s="184"/>
      <c r="Y182" s="184"/>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V182" s="96"/>
      <c r="DW182" s="96"/>
      <c r="DX182" s="96"/>
      <c r="DY182" s="96"/>
      <c r="DZ182" s="96"/>
      <c r="EA182" s="96"/>
      <c r="EB182" s="96"/>
      <c r="EC182" s="96"/>
      <c r="ED182" s="96"/>
      <c r="EE182" s="96"/>
      <c r="EF182" s="96"/>
      <c r="EG182" s="96"/>
      <c r="EH182" s="96"/>
      <c r="EI182" s="96"/>
      <c r="EJ182" s="96"/>
      <c r="EK182" s="96"/>
      <c r="EL182" s="96"/>
      <c r="EM182" s="96"/>
      <c r="EN182" s="96"/>
      <c r="EO182" s="96"/>
      <c r="EP182" s="96"/>
      <c r="EQ182" s="96"/>
      <c r="ER182" s="96"/>
      <c r="ES182" s="96"/>
      <c r="ET182" s="96"/>
      <c r="EU182" s="96"/>
      <c r="EV182" s="96"/>
      <c r="EW182" s="96"/>
      <c r="EX182" s="96"/>
      <c r="EY182" s="96"/>
      <c r="EZ182" s="96"/>
      <c r="FA182" s="96"/>
      <c r="FB182" s="96"/>
      <c r="FC182" s="96"/>
      <c r="FD182" s="96"/>
      <c r="FE182" s="96"/>
      <c r="FF182" s="96"/>
      <c r="FG182" s="96"/>
      <c r="FH182" s="96"/>
      <c r="FI182" s="96"/>
      <c r="FJ182" s="96"/>
      <c r="FK182" s="96"/>
      <c r="FL182" s="96"/>
      <c r="FM182" s="96"/>
      <c r="FN182" s="96"/>
      <c r="FO182" s="96"/>
      <c r="FP182" s="96"/>
      <c r="FQ182" s="96"/>
      <c r="FR182" s="96"/>
      <c r="FS182" s="96"/>
      <c r="FT182" s="96"/>
      <c r="FU182" s="96"/>
      <c r="FV182" s="96"/>
      <c r="FW182" s="96"/>
      <c r="FX182" s="96"/>
      <c r="FY182" s="96"/>
      <c r="FZ182" s="96"/>
      <c r="GA182" s="96"/>
      <c r="GB182" s="96"/>
      <c r="GC182" s="96"/>
      <c r="GD182" s="96"/>
      <c r="GE182" s="96"/>
      <c r="GF182" s="96"/>
      <c r="GG182" s="96"/>
      <c r="GH182" s="96"/>
      <c r="GI182" s="96"/>
      <c r="GJ182" s="96"/>
      <c r="GK182" s="96"/>
      <c r="GL182" s="96"/>
      <c r="GM182" s="96"/>
      <c r="GN182" s="96"/>
      <c r="GO182" s="96"/>
      <c r="GP182" s="96"/>
      <c r="GQ182" s="96"/>
      <c r="GR182" s="96"/>
      <c r="GS182" s="96"/>
      <c r="GT182" s="96"/>
      <c r="GU182" s="96"/>
      <c r="GV182" s="96"/>
      <c r="GW182" s="96"/>
      <c r="GX182" s="96"/>
      <c r="GY182" s="96"/>
      <c r="GZ182" s="96"/>
      <c r="HA182" s="96"/>
      <c r="HB182" s="96"/>
      <c r="HC182" s="96"/>
      <c r="HD182" s="96"/>
      <c r="HE182" s="96"/>
      <c r="HF182" s="96"/>
      <c r="HG182" s="96"/>
      <c r="HH182" s="96"/>
      <c r="HI182" s="96"/>
      <c r="HJ182" s="96"/>
      <c r="HK182" s="96"/>
      <c r="HL182" s="96"/>
      <c r="HM182" s="96"/>
      <c r="HN182" s="96"/>
      <c r="HO182" s="96"/>
      <c r="HP182" s="96"/>
      <c r="HQ182" s="96"/>
      <c r="HR182" s="96"/>
      <c r="HS182" s="96"/>
      <c r="HT182" s="96"/>
      <c r="HU182" s="96"/>
      <c r="HV182" s="96"/>
      <c r="HW182" s="96"/>
      <c r="HX182" s="96"/>
      <c r="HY182" s="96"/>
      <c r="HZ182" s="96"/>
      <c r="IA182" s="96"/>
      <c r="IB182" s="96"/>
      <c r="IC182" s="96"/>
      <c r="ID182" s="96"/>
      <c r="IE182" s="96"/>
      <c r="IF182" s="96"/>
      <c r="IG182" s="96"/>
      <c r="IH182" s="96"/>
      <c r="II182" s="96"/>
      <c r="IJ182" s="96"/>
      <c r="IK182" s="96"/>
      <c r="IL182" s="96"/>
      <c r="IM182" s="96"/>
      <c r="IN182" s="96"/>
      <c r="IO182" s="96"/>
      <c r="IP182" s="96"/>
      <c r="IQ182" s="96"/>
      <c r="IR182" s="96"/>
      <c r="IS182" s="96"/>
      <c r="IT182" s="96"/>
      <c r="IU182" s="96"/>
      <c r="IV182" s="96"/>
      <c r="IW182" s="96"/>
      <c r="IX182" s="96"/>
      <c r="IY182" s="96"/>
      <c r="IZ182" s="96"/>
      <c r="JA182" s="96"/>
      <c r="JB182" s="96"/>
    </row>
    <row r="183" spans="1:262" x14ac:dyDescent="0.2">
      <c r="A183" s="185">
        <v>41523</v>
      </c>
      <c r="B183" s="186" t="s">
        <v>1971</v>
      </c>
      <c r="C183" s="186" t="s">
        <v>265</v>
      </c>
      <c r="D183" s="186" t="s">
        <v>141</v>
      </c>
      <c r="E183" s="187" t="s">
        <v>144</v>
      </c>
      <c r="F183" s="188">
        <v>41522</v>
      </c>
      <c r="G183" s="189">
        <v>2013</v>
      </c>
      <c r="H183" s="185" t="s">
        <v>21</v>
      </c>
      <c r="I183" s="185" t="str">
        <f t="shared" si="9"/>
        <v>UT</v>
      </c>
      <c r="J183" s="185" t="str">
        <f t="shared" si="8"/>
        <v>UT</v>
      </c>
      <c r="K183" s="185" t="str">
        <f t="shared" si="10"/>
        <v>Mountain</v>
      </c>
      <c r="L183" s="185" t="str">
        <f>INDEX('State '!$A$1:$C$62,MATCH($I183,'State '!$B:$B,0),3)</f>
        <v>Mountain</v>
      </c>
      <c r="M183" s="185" t="str">
        <f>INDEX('State '!$A$1:$C$62,MATCH($J183,'State '!$B:$B,0),3)</f>
        <v>Mountain</v>
      </c>
      <c r="N183" s="185"/>
      <c r="O183" s="191">
        <v>14.8</v>
      </c>
      <c r="P183" s="191">
        <v>14.7</v>
      </c>
      <c r="Q183" s="191">
        <v>62</v>
      </c>
      <c r="R183" s="192">
        <v>16</v>
      </c>
      <c r="S183" s="193" t="s">
        <v>135</v>
      </c>
      <c r="T183" s="190" t="s">
        <v>390</v>
      </c>
      <c r="U183" s="194" t="s">
        <v>1972</v>
      </c>
      <c r="V183" s="185"/>
      <c r="W183" s="184"/>
      <c r="X183" s="184"/>
      <c r="Y183" s="184"/>
      <c r="Z183" s="96"/>
      <c r="AA183" s="96"/>
      <c r="AB183" s="96"/>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c r="GN183" s="20"/>
      <c r="GO183" s="20"/>
      <c r="GP183" s="20"/>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c r="HZ183" s="20"/>
      <c r="IA183" s="20"/>
      <c r="IB183" s="20"/>
      <c r="IC183" s="20"/>
      <c r="ID183" s="20"/>
      <c r="IE183" s="20"/>
      <c r="IF183" s="20"/>
      <c r="IG183" s="20"/>
      <c r="IH183" s="20"/>
      <c r="II183" s="20"/>
      <c r="IJ183" s="20"/>
      <c r="IK183" s="20"/>
      <c r="IL183" s="20"/>
      <c r="IM183" s="20"/>
      <c r="IN183" s="20"/>
      <c r="IO183" s="20"/>
      <c r="IP183" s="20"/>
      <c r="IQ183" s="20"/>
      <c r="IR183" s="20"/>
      <c r="IS183" s="20"/>
      <c r="IT183" s="20"/>
      <c r="IU183" s="20"/>
      <c r="IV183" s="20"/>
      <c r="IW183" s="20"/>
      <c r="IX183" s="20"/>
      <c r="IY183" s="20"/>
      <c r="IZ183" s="20"/>
      <c r="JA183" s="20"/>
      <c r="JB183" s="20"/>
    </row>
    <row r="184" spans="1:262" s="20" customFormat="1" x14ac:dyDescent="0.2">
      <c r="A184" s="185">
        <v>41610</v>
      </c>
      <c r="B184" s="198" t="s">
        <v>450</v>
      </c>
      <c r="C184" s="198" t="s">
        <v>1941</v>
      </c>
      <c r="D184" s="198" t="s">
        <v>141</v>
      </c>
      <c r="E184" s="198" t="s">
        <v>144</v>
      </c>
      <c r="F184" s="199">
        <v>41327</v>
      </c>
      <c r="G184" s="200">
        <v>2013</v>
      </c>
      <c r="H184" s="185" t="s">
        <v>19</v>
      </c>
      <c r="I184" s="185" t="str">
        <f t="shared" si="9"/>
        <v>VA</v>
      </c>
      <c r="J184" s="185" t="str">
        <f t="shared" si="8"/>
        <v>VA</v>
      </c>
      <c r="K184" s="185" t="str">
        <f t="shared" si="10"/>
        <v>Northeast</v>
      </c>
      <c r="L184" s="185" t="str">
        <f>INDEX('State '!$A$1:$C$62,MATCH($I184,'State '!$B:$B,0),3)</f>
        <v>Northeast</v>
      </c>
      <c r="M184" s="185" t="str">
        <f>INDEX('State '!$A$1:$C$62,MATCH($J184,'State '!$B:$B,0),3)</f>
        <v>Northeast</v>
      </c>
      <c r="N184" s="185"/>
      <c r="O184" s="192">
        <v>55</v>
      </c>
      <c r="P184" s="192">
        <v>1.44</v>
      </c>
      <c r="Q184" s="192">
        <v>142</v>
      </c>
      <c r="R184" s="191">
        <v>42</v>
      </c>
      <c r="S184" s="185" t="s">
        <v>135</v>
      </c>
      <c r="T184" s="185" t="s">
        <v>390</v>
      </c>
      <c r="U184" s="185" t="s">
        <v>451</v>
      </c>
      <c r="V184" s="185"/>
      <c r="W184" s="184"/>
      <c r="X184" s="184"/>
      <c r="Y184" s="184"/>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V184" s="96"/>
      <c r="DW184" s="96"/>
      <c r="DX184" s="96"/>
      <c r="DY184" s="96"/>
      <c r="DZ184" s="96"/>
      <c r="EA184" s="96"/>
      <c r="EB184" s="96"/>
      <c r="EC184" s="96"/>
      <c r="ED184" s="96"/>
      <c r="EE184" s="96"/>
      <c r="EF184" s="96"/>
      <c r="EG184" s="96"/>
      <c r="EH184" s="96"/>
      <c r="EI184" s="96"/>
      <c r="EJ184" s="96"/>
      <c r="EK184" s="96"/>
      <c r="EL184" s="96"/>
      <c r="EM184" s="96"/>
      <c r="EN184" s="96"/>
      <c r="EO184" s="96"/>
      <c r="EP184" s="96"/>
      <c r="EQ184" s="96"/>
      <c r="ER184" s="96"/>
      <c r="ES184" s="96"/>
      <c r="ET184" s="96"/>
      <c r="EU184" s="96"/>
      <c r="EV184" s="96"/>
      <c r="EW184" s="96"/>
      <c r="EX184" s="96"/>
      <c r="EY184" s="96"/>
      <c r="EZ184" s="96"/>
      <c r="FA184" s="96"/>
      <c r="FB184" s="96"/>
      <c r="FC184" s="96"/>
      <c r="FD184" s="96"/>
      <c r="FE184" s="96"/>
      <c r="FF184" s="96"/>
      <c r="FG184" s="96"/>
      <c r="FH184" s="96"/>
      <c r="FI184" s="96"/>
      <c r="FJ184" s="96"/>
      <c r="FK184" s="96"/>
      <c r="FL184" s="96"/>
      <c r="FM184" s="96"/>
      <c r="FN184" s="96"/>
      <c r="FO184" s="96"/>
      <c r="FP184" s="96"/>
      <c r="FQ184" s="96"/>
      <c r="FR184" s="96"/>
      <c r="FS184" s="96"/>
      <c r="FT184" s="96"/>
      <c r="FU184" s="96"/>
      <c r="FV184" s="96"/>
      <c r="FW184" s="96"/>
      <c r="FX184" s="96"/>
      <c r="FY184" s="96"/>
      <c r="FZ184" s="96"/>
      <c r="GA184" s="96"/>
      <c r="GB184" s="96"/>
      <c r="GC184" s="96"/>
      <c r="GD184" s="96"/>
      <c r="GE184" s="96"/>
      <c r="GF184" s="96"/>
      <c r="GG184" s="96"/>
      <c r="GH184" s="96"/>
      <c r="GI184" s="96"/>
      <c r="GJ184" s="96"/>
      <c r="GK184" s="96"/>
      <c r="GL184" s="96"/>
      <c r="GM184" s="96"/>
      <c r="GN184" s="96"/>
      <c r="GO184" s="96"/>
      <c r="GP184" s="96"/>
      <c r="GQ184" s="96"/>
      <c r="GR184" s="96"/>
      <c r="GS184" s="96"/>
      <c r="GT184" s="96"/>
      <c r="GU184" s="96"/>
      <c r="GV184" s="96"/>
      <c r="GW184" s="96"/>
      <c r="GX184" s="96"/>
      <c r="GY184" s="96"/>
      <c r="GZ184" s="96"/>
      <c r="HA184" s="96"/>
      <c r="HB184" s="96"/>
      <c r="HC184" s="96"/>
      <c r="HD184" s="96"/>
      <c r="HE184" s="96"/>
      <c r="HF184" s="96"/>
      <c r="HG184" s="96"/>
      <c r="HH184" s="96"/>
      <c r="HI184" s="96"/>
      <c r="HJ184" s="96"/>
      <c r="HK184" s="96"/>
      <c r="HL184" s="96"/>
      <c r="HM184" s="96"/>
      <c r="HN184" s="96"/>
      <c r="HO184" s="96"/>
      <c r="HP184" s="96"/>
      <c r="HQ184" s="96"/>
      <c r="HR184" s="96"/>
      <c r="HS184" s="96"/>
      <c r="HT184" s="96"/>
      <c r="HU184" s="96"/>
      <c r="HV184" s="96"/>
      <c r="HW184" s="96"/>
      <c r="HX184" s="96"/>
      <c r="HY184" s="96"/>
      <c r="HZ184" s="96"/>
      <c r="IA184" s="96"/>
      <c r="IB184" s="96"/>
      <c r="IC184" s="96"/>
      <c r="ID184" s="96"/>
      <c r="IE184" s="96"/>
      <c r="IF184" s="96"/>
      <c r="IG184" s="96"/>
      <c r="IH184" s="96"/>
      <c r="II184" s="96"/>
      <c r="IJ184" s="96"/>
      <c r="IK184" s="96"/>
      <c r="IL184" s="96"/>
      <c r="IM184" s="96"/>
      <c r="IN184" s="96"/>
      <c r="IO184" s="96"/>
      <c r="IP184" s="96"/>
      <c r="IQ184" s="96"/>
      <c r="IR184" s="96"/>
      <c r="IS184" s="96"/>
      <c r="IT184" s="96"/>
      <c r="IU184" s="96"/>
      <c r="IV184" s="96"/>
      <c r="IW184" s="96"/>
      <c r="IX184" s="96"/>
      <c r="IY184" s="96"/>
      <c r="IZ184" s="96"/>
      <c r="JA184" s="96"/>
      <c r="JB184" s="96"/>
    </row>
    <row r="185" spans="1:262" x14ac:dyDescent="0.2">
      <c r="A185" s="185">
        <v>41276</v>
      </c>
      <c r="B185" s="186" t="s">
        <v>458</v>
      </c>
      <c r="C185" s="186" t="s">
        <v>1790</v>
      </c>
      <c r="D185" s="186" t="s">
        <v>141</v>
      </c>
      <c r="E185" s="187" t="s">
        <v>144</v>
      </c>
      <c r="F185" s="188">
        <v>41426</v>
      </c>
      <c r="G185" s="189">
        <v>2013</v>
      </c>
      <c r="H185" s="185" t="s">
        <v>10</v>
      </c>
      <c r="I185" s="185" t="str">
        <f t="shared" si="9"/>
        <v>NY</v>
      </c>
      <c r="J185" s="185" t="str">
        <f t="shared" si="8"/>
        <v>NY</v>
      </c>
      <c r="K185" s="185" t="str">
        <f t="shared" si="10"/>
        <v>Northeast</v>
      </c>
      <c r="L185" s="185" t="str">
        <f>INDEX('State '!$A$1:$C$62,MATCH($I185,'State '!$B:$B,0),3)</f>
        <v>Northeast</v>
      </c>
      <c r="M185" s="185" t="str">
        <f>INDEX('State '!$A$1:$C$62,MATCH($J185,'State '!$B:$B,0),3)</f>
        <v>Northeast</v>
      </c>
      <c r="N185" s="185"/>
      <c r="O185" s="191">
        <v>44</v>
      </c>
      <c r="P185" s="191">
        <v>0.1</v>
      </c>
      <c r="Q185" s="191">
        <v>225</v>
      </c>
      <c r="R185" s="192">
        <v>36</v>
      </c>
      <c r="S185" s="193" t="s">
        <v>135</v>
      </c>
      <c r="T185" s="190" t="s">
        <v>390</v>
      </c>
      <c r="U185" s="194" t="s">
        <v>459</v>
      </c>
      <c r="V185" s="185"/>
      <c r="W185" s="184"/>
      <c r="X185" s="184"/>
      <c r="Y185" s="184"/>
      <c r="Z185" s="96"/>
      <c r="AA185" s="96"/>
      <c r="AB185" s="96"/>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c r="FM185" s="20"/>
      <c r="FN185" s="20"/>
      <c r="FO185" s="20"/>
      <c r="FP185" s="20"/>
      <c r="FQ185" s="20"/>
      <c r="FR185" s="20"/>
      <c r="FS185" s="20"/>
      <c r="FT185" s="20"/>
      <c r="FU185" s="20"/>
      <c r="FV185" s="20"/>
      <c r="FW185" s="20"/>
      <c r="FX185" s="20"/>
      <c r="FY185" s="20"/>
      <c r="FZ185" s="20"/>
      <c r="GA185" s="20"/>
      <c r="GB185" s="20"/>
      <c r="GC185" s="20"/>
      <c r="GD185" s="20"/>
      <c r="GE185" s="20"/>
      <c r="GF185" s="20"/>
      <c r="GG185" s="20"/>
      <c r="GH185" s="20"/>
      <c r="GI185" s="20"/>
      <c r="GJ185" s="20"/>
      <c r="GK185" s="20"/>
      <c r="GL185" s="20"/>
      <c r="GM185" s="20"/>
      <c r="GN185" s="20"/>
      <c r="GO185" s="20"/>
      <c r="GP185" s="20"/>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c r="HZ185" s="20"/>
      <c r="IA185" s="20"/>
      <c r="IB185" s="20"/>
      <c r="IC185" s="20"/>
      <c r="ID185" s="20"/>
      <c r="IE185" s="20"/>
      <c r="IF185" s="20"/>
      <c r="IG185" s="20"/>
      <c r="IH185" s="20"/>
      <c r="II185" s="20"/>
      <c r="IJ185" s="20"/>
      <c r="IK185" s="20"/>
      <c r="IL185" s="20"/>
      <c r="IM185" s="20"/>
      <c r="IN185" s="20"/>
      <c r="IO185" s="20"/>
      <c r="IP185" s="20"/>
      <c r="IQ185" s="20"/>
      <c r="IR185" s="20"/>
      <c r="IS185" s="20"/>
      <c r="IT185" s="20"/>
      <c r="IU185" s="20"/>
      <c r="IV185" s="20"/>
      <c r="IW185" s="20"/>
      <c r="IX185" s="20"/>
      <c r="IY185" s="20"/>
      <c r="IZ185" s="20"/>
      <c r="JA185" s="20"/>
      <c r="JB185" s="20"/>
    </row>
    <row r="186" spans="1:262" s="20" customFormat="1" x14ac:dyDescent="0.2">
      <c r="A186" s="185">
        <v>41537</v>
      </c>
      <c r="B186" s="186" t="s">
        <v>437</v>
      </c>
      <c r="C186" s="186" t="s">
        <v>207</v>
      </c>
      <c r="D186" s="186" t="s">
        <v>141</v>
      </c>
      <c r="E186" s="187" t="s">
        <v>144</v>
      </c>
      <c r="F186" s="188">
        <v>41537</v>
      </c>
      <c r="G186" s="189">
        <v>2013</v>
      </c>
      <c r="H186" s="185" t="s">
        <v>7</v>
      </c>
      <c r="I186" s="185" t="str">
        <f t="shared" si="9"/>
        <v>PA</v>
      </c>
      <c r="J186" s="185" t="str">
        <f t="shared" si="8"/>
        <v>PA</v>
      </c>
      <c r="K186" s="185" t="str">
        <f t="shared" si="10"/>
        <v>Northeast</v>
      </c>
      <c r="L186" s="185" t="str">
        <f>INDEX('State '!$A$1:$C$62,MATCH($I186,'State '!$B:$B,0),3)</f>
        <v>Northeast</v>
      </c>
      <c r="M186" s="185" t="str">
        <f>INDEX('State '!$A$1:$C$62,MATCH($J186,'State '!$B:$B,0),3)</f>
        <v>Northeast</v>
      </c>
      <c r="N186" s="185"/>
      <c r="O186" s="191">
        <v>89</v>
      </c>
      <c r="P186" s="191">
        <v>7.9</v>
      </c>
      <c r="Q186" s="191">
        <v>240</v>
      </c>
      <c r="R186" s="192">
        <v>30</v>
      </c>
      <c r="S186" s="193" t="s">
        <v>135</v>
      </c>
      <c r="T186" s="190" t="s">
        <v>390</v>
      </c>
      <c r="U186" s="194" t="s">
        <v>438</v>
      </c>
      <c r="V186" s="185"/>
      <c r="W186" s="184"/>
      <c r="X186" s="184"/>
      <c r="Y186" s="184"/>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96"/>
      <c r="DV186" s="96"/>
      <c r="DW186" s="96"/>
      <c r="DX186" s="96"/>
      <c r="DY186" s="96"/>
      <c r="DZ186" s="96"/>
      <c r="EA186" s="96"/>
      <c r="EB186" s="96"/>
      <c r="EC186" s="96"/>
      <c r="ED186" s="96"/>
      <c r="EE186" s="96"/>
      <c r="EF186" s="96"/>
      <c r="EG186" s="96"/>
      <c r="EH186" s="96"/>
      <c r="EI186" s="96"/>
      <c r="EJ186" s="96"/>
      <c r="EK186" s="96"/>
      <c r="EL186" s="96"/>
      <c r="EM186" s="96"/>
      <c r="EN186" s="96"/>
      <c r="EO186" s="96"/>
      <c r="EP186" s="96"/>
      <c r="EQ186" s="96"/>
      <c r="ER186" s="96"/>
      <c r="ES186" s="96"/>
      <c r="ET186" s="96"/>
      <c r="EU186" s="96"/>
      <c r="EV186" s="96"/>
      <c r="EW186" s="96"/>
      <c r="EX186" s="96"/>
      <c r="EY186" s="96"/>
      <c r="EZ186" s="96"/>
      <c r="FA186" s="96"/>
      <c r="FB186" s="96"/>
      <c r="FC186" s="96"/>
      <c r="FD186" s="96"/>
      <c r="FE186" s="96"/>
      <c r="FF186" s="96"/>
      <c r="FG186" s="96"/>
      <c r="FH186" s="96"/>
      <c r="FI186" s="96"/>
      <c r="FJ186" s="96"/>
      <c r="FK186" s="96"/>
      <c r="FL186" s="96"/>
      <c r="FM186" s="96"/>
      <c r="FN186" s="96"/>
      <c r="FO186" s="96"/>
      <c r="FP186" s="96"/>
      <c r="FQ186" s="96"/>
      <c r="FR186" s="96"/>
      <c r="FS186" s="96"/>
      <c r="FT186" s="96"/>
      <c r="FU186" s="96"/>
      <c r="FV186" s="96"/>
      <c r="FW186" s="96"/>
      <c r="FX186" s="96"/>
      <c r="FY186" s="96"/>
      <c r="FZ186" s="96"/>
      <c r="GA186" s="96"/>
      <c r="GB186" s="96"/>
      <c r="GC186" s="96"/>
      <c r="GD186" s="96"/>
      <c r="GE186" s="96"/>
      <c r="GF186" s="96"/>
      <c r="GG186" s="96"/>
      <c r="GH186" s="96"/>
      <c r="GI186" s="96"/>
      <c r="GJ186" s="96"/>
      <c r="GK186" s="96"/>
      <c r="GL186" s="96"/>
      <c r="GM186" s="96"/>
      <c r="GN186" s="96"/>
      <c r="GO186" s="96"/>
      <c r="GP186" s="96"/>
      <c r="GQ186" s="96"/>
      <c r="GR186" s="96"/>
      <c r="GS186" s="96"/>
      <c r="GT186" s="96"/>
      <c r="GU186" s="96"/>
      <c r="GV186" s="96"/>
      <c r="GW186" s="96"/>
      <c r="GX186" s="96"/>
      <c r="GY186" s="96"/>
      <c r="GZ186" s="96"/>
      <c r="HA186" s="96"/>
      <c r="HB186" s="96"/>
      <c r="HC186" s="96"/>
      <c r="HD186" s="96"/>
      <c r="HE186" s="96"/>
      <c r="HF186" s="96"/>
      <c r="HG186" s="96"/>
      <c r="HH186" s="96"/>
      <c r="HI186" s="96"/>
      <c r="HJ186" s="96"/>
      <c r="HK186" s="96"/>
      <c r="HL186" s="96"/>
      <c r="HM186" s="96"/>
      <c r="HN186" s="96"/>
      <c r="HO186" s="96"/>
      <c r="HP186" s="96"/>
      <c r="HQ186" s="96"/>
      <c r="HR186" s="96"/>
      <c r="HS186" s="96"/>
      <c r="HT186" s="96"/>
      <c r="HU186" s="96"/>
      <c r="HV186" s="96"/>
      <c r="HW186" s="96"/>
      <c r="HX186" s="96"/>
      <c r="HY186" s="96"/>
      <c r="HZ186" s="96"/>
      <c r="IA186" s="96"/>
      <c r="IB186" s="96"/>
      <c r="IC186" s="96"/>
      <c r="ID186" s="96"/>
      <c r="IE186" s="96"/>
      <c r="IF186" s="96"/>
      <c r="IG186" s="96"/>
      <c r="IH186" s="96"/>
      <c r="II186" s="96"/>
      <c r="IJ186" s="96"/>
      <c r="IK186" s="96"/>
      <c r="IL186" s="96"/>
      <c r="IM186" s="96"/>
      <c r="IN186" s="96"/>
      <c r="IO186" s="96"/>
      <c r="IP186" s="96"/>
      <c r="IQ186" s="96"/>
      <c r="IR186" s="96"/>
      <c r="IS186" s="96"/>
      <c r="IT186" s="96"/>
      <c r="IU186" s="96"/>
      <c r="IV186" s="96"/>
      <c r="IW186" s="96"/>
      <c r="IX186" s="96"/>
      <c r="IY186" s="96"/>
      <c r="IZ186" s="96"/>
      <c r="JA186" s="96"/>
      <c r="JB186" s="96"/>
    </row>
    <row r="187" spans="1:262" s="20" customFormat="1" x14ac:dyDescent="0.2">
      <c r="A187" s="185">
        <v>41584</v>
      </c>
      <c r="B187" s="198" t="s">
        <v>433</v>
      </c>
      <c r="C187" s="198" t="s">
        <v>200</v>
      </c>
      <c r="D187" s="198" t="s">
        <v>141</v>
      </c>
      <c r="E187" s="198" t="s">
        <v>144</v>
      </c>
      <c r="F187" s="199">
        <v>41584</v>
      </c>
      <c r="G187" s="200">
        <v>2013</v>
      </c>
      <c r="H187" s="185" t="s">
        <v>406</v>
      </c>
      <c r="I187" s="185" t="str">
        <f t="shared" si="9"/>
        <v>NJ</v>
      </c>
      <c r="J187" s="185" t="str">
        <f t="shared" si="8"/>
        <v>NY</v>
      </c>
      <c r="K187" s="185" t="str">
        <f t="shared" si="10"/>
        <v>Northeast</v>
      </c>
      <c r="L187" s="185" t="str">
        <f>INDEX('State '!$A$1:$C$62,MATCH($I187,'State '!$B:$B,0),3)</f>
        <v>Northeast</v>
      </c>
      <c r="M187" s="185" t="str">
        <f>INDEX('State '!$A$1:$C$62,MATCH($J187,'State '!$B:$B,0),3)</f>
        <v>Northeast</v>
      </c>
      <c r="N187" s="185"/>
      <c r="O187" s="192">
        <v>1200</v>
      </c>
      <c r="P187" s="192">
        <v>20.9</v>
      </c>
      <c r="Q187" s="192">
        <v>800</v>
      </c>
      <c r="R187" s="191" t="s">
        <v>434</v>
      </c>
      <c r="S187" s="185" t="s">
        <v>135</v>
      </c>
      <c r="T187" s="185" t="s">
        <v>390</v>
      </c>
      <c r="U187" s="185" t="s">
        <v>414</v>
      </c>
      <c r="V187" s="185"/>
      <c r="W187" s="184"/>
      <c r="X187" s="184"/>
      <c r="Y187" s="184"/>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V187" s="96"/>
      <c r="DW187" s="96"/>
      <c r="DX187" s="96"/>
      <c r="DY187" s="96"/>
      <c r="DZ187" s="96"/>
      <c r="EA187" s="96"/>
      <c r="EB187" s="96"/>
      <c r="EC187" s="96"/>
      <c r="ED187" s="96"/>
      <c r="EE187" s="96"/>
      <c r="EF187" s="96"/>
      <c r="EG187" s="96"/>
      <c r="EH187" s="96"/>
      <c r="EI187" s="96"/>
      <c r="EJ187" s="96"/>
      <c r="EK187" s="96"/>
      <c r="EL187" s="96"/>
      <c r="EM187" s="96"/>
      <c r="EN187" s="96"/>
      <c r="EO187" s="96"/>
      <c r="EP187" s="96"/>
      <c r="EQ187" s="96"/>
      <c r="ER187" s="96"/>
      <c r="ES187" s="96"/>
      <c r="ET187" s="96"/>
      <c r="EU187" s="96"/>
      <c r="EV187" s="96"/>
      <c r="EW187" s="96"/>
      <c r="EX187" s="96"/>
      <c r="EY187" s="96"/>
      <c r="EZ187" s="96"/>
      <c r="FA187" s="96"/>
      <c r="FB187" s="96"/>
      <c r="FC187" s="96"/>
      <c r="FD187" s="96"/>
      <c r="FE187" s="96"/>
      <c r="FF187" s="96"/>
      <c r="FG187" s="96"/>
      <c r="FH187" s="96"/>
      <c r="FI187" s="96"/>
      <c r="FJ187" s="96"/>
      <c r="FK187" s="96"/>
      <c r="FL187" s="96"/>
      <c r="FM187" s="96"/>
      <c r="FN187" s="96"/>
      <c r="FO187" s="96"/>
      <c r="FP187" s="96"/>
      <c r="FQ187" s="96"/>
      <c r="FR187" s="96"/>
      <c r="FS187" s="96"/>
      <c r="FT187" s="96"/>
      <c r="FU187" s="96"/>
      <c r="FV187" s="96"/>
      <c r="FW187" s="96"/>
      <c r="FX187" s="96"/>
      <c r="FY187" s="96"/>
      <c r="FZ187" s="96"/>
      <c r="GA187" s="96"/>
      <c r="GB187" s="96"/>
      <c r="GC187" s="96"/>
      <c r="GD187" s="96"/>
      <c r="GE187" s="96"/>
      <c r="GF187" s="96"/>
      <c r="GG187" s="96"/>
      <c r="GH187" s="96"/>
      <c r="GI187" s="96"/>
      <c r="GJ187" s="96"/>
      <c r="GK187" s="96"/>
      <c r="GL187" s="96"/>
      <c r="GM187" s="96"/>
      <c r="GN187" s="96"/>
      <c r="GO187" s="96"/>
      <c r="GP187" s="96"/>
      <c r="GQ187" s="96"/>
      <c r="GR187" s="96"/>
      <c r="GS187" s="96"/>
      <c r="GT187" s="96"/>
      <c r="GU187" s="96"/>
      <c r="GV187" s="96"/>
      <c r="GW187" s="96"/>
      <c r="GX187" s="96"/>
      <c r="GY187" s="96"/>
      <c r="GZ187" s="96"/>
      <c r="HA187" s="96"/>
      <c r="HB187" s="96"/>
      <c r="HC187" s="96"/>
      <c r="HD187" s="96"/>
      <c r="HE187" s="96"/>
      <c r="HF187" s="96"/>
      <c r="HG187" s="96"/>
      <c r="HH187" s="96"/>
      <c r="HI187" s="96"/>
      <c r="HJ187" s="96"/>
      <c r="HK187" s="96"/>
      <c r="HL187" s="96"/>
      <c r="HM187" s="96"/>
      <c r="HN187" s="96"/>
      <c r="HO187" s="96"/>
      <c r="HP187" s="96"/>
      <c r="HQ187" s="96"/>
      <c r="HR187" s="96"/>
      <c r="HS187" s="96"/>
      <c r="HT187" s="96"/>
      <c r="HU187" s="96"/>
      <c r="HV187" s="96"/>
      <c r="HW187" s="96"/>
      <c r="HX187" s="96"/>
      <c r="HY187" s="96"/>
      <c r="HZ187" s="96"/>
      <c r="IA187" s="96"/>
      <c r="IB187" s="96"/>
      <c r="IC187" s="96"/>
      <c r="ID187" s="96"/>
      <c r="IE187" s="96"/>
      <c r="IF187" s="96"/>
      <c r="IG187" s="96"/>
      <c r="IH187" s="96"/>
      <c r="II187" s="96"/>
      <c r="IJ187" s="96"/>
      <c r="IK187" s="96"/>
      <c r="IL187" s="96"/>
      <c r="IM187" s="96"/>
      <c r="IN187" s="96"/>
      <c r="IO187" s="96"/>
      <c r="IP187" s="96"/>
      <c r="IQ187" s="96"/>
      <c r="IR187" s="96"/>
      <c r="IS187" s="96"/>
      <c r="IT187" s="96"/>
      <c r="IU187" s="96"/>
      <c r="IV187" s="96"/>
      <c r="IW187" s="96"/>
      <c r="IX187" s="96"/>
      <c r="IY187" s="96"/>
      <c r="IZ187" s="96"/>
      <c r="JA187" s="96"/>
      <c r="JB187" s="96"/>
    </row>
    <row r="188" spans="1:262" s="20" customFormat="1" x14ac:dyDescent="0.2">
      <c r="A188" s="185">
        <v>41432</v>
      </c>
      <c r="B188" s="186" t="s">
        <v>1783</v>
      </c>
      <c r="C188" s="186" t="s">
        <v>1784</v>
      </c>
      <c r="D188" s="186" t="s">
        <v>137</v>
      </c>
      <c r="E188" s="187" t="s">
        <v>144</v>
      </c>
      <c r="F188" s="188">
        <v>41432</v>
      </c>
      <c r="G188" s="189">
        <v>2013</v>
      </c>
      <c r="H188" s="185" t="s">
        <v>419</v>
      </c>
      <c r="I188" s="185" t="str">
        <f t="shared" si="9"/>
        <v>TX</v>
      </c>
      <c r="J188" s="185" t="str">
        <f t="shared" ref="J188:J251" si="11">RIGHT($H188,2)</f>
        <v>MX</v>
      </c>
      <c r="K188" s="185" t="str">
        <f t="shared" si="10"/>
        <v>South Central, Mexico</v>
      </c>
      <c r="L188" s="185" t="str">
        <f>INDEX('State '!$A$1:$C$62,MATCH($I188,'State '!$B:$B,0),3)</f>
        <v>South Central</v>
      </c>
      <c r="M188" s="185" t="str">
        <f>INDEX('State '!$A$1:$C$62,MATCH($J188,'State '!$B:$B,0),3)</f>
        <v>Mexico</v>
      </c>
      <c r="N188" s="185"/>
      <c r="O188" s="191"/>
      <c r="P188" s="191">
        <v>0.28000000000000003</v>
      </c>
      <c r="Q188" s="191">
        <v>366</v>
      </c>
      <c r="R188" s="192">
        <v>36</v>
      </c>
      <c r="S188" s="193" t="s">
        <v>135</v>
      </c>
      <c r="T188" s="190" t="s">
        <v>390</v>
      </c>
      <c r="U188" s="194" t="s">
        <v>1785</v>
      </c>
      <c r="V188" s="185" t="s">
        <v>2250</v>
      </c>
      <c r="W188" s="184"/>
      <c r="X188" s="184"/>
      <c r="Y188" s="184"/>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6"/>
      <c r="DZ188" s="96"/>
      <c r="EA188" s="96"/>
      <c r="EB188" s="96"/>
      <c r="EC188" s="96"/>
      <c r="ED188" s="96"/>
      <c r="EE188" s="96"/>
      <c r="EF188" s="96"/>
      <c r="EG188" s="96"/>
      <c r="EH188" s="96"/>
      <c r="EI188" s="96"/>
      <c r="EJ188" s="96"/>
      <c r="EK188" s="96"/>
      <c r="EL188" s="96"/>
      <c r="EM188" s="96"/>
      <c r="EN188" s="96"/>
      <c r="EO188" s="96"/>
      <c r="EP188" s="96"/>
      <c r="EQ188" s="96"/>
      <c r="ER188" s="96"/>
      <c r="ES188" s="96"/>
      <c r="ET188" s="96"/>
      <c r="EU188" s="96"/>
      <c r="EV188" s="96"/>
      <c r="EW188" s="96"/>
      <c r="EX188" s="96"/>
      <c r="EY188" s="96"/>
      <c r="EZ188" s="96"/>
      <c r="FA188" s="96"/>
      <c r="FB188" s="96"/>
      <c r="FC188" s="96"/>
      <c r="FD188" s="96"/>
      <c r="FE188" s="96"/>
      <c r="FF188" s="96"/>
      <c r="FG188" s="96"/>
      <c r="FH188" s="96"/>
      <c r="FI188" s="96"/>
      <c r="FJ188" s="96"/>
      <c r="FK188" s="96"/>
      <c r="FL188" s="96"/>
      <c r="FM188" s="96"/>
      <c r="FN188" s="96"/>
      <c r="FO188" s="96"/>
      <c r="FP188" s="96"/>
      <c r="FQ188" s="96"/>
      <c r="FR188" s="96"/>
      <c r="FS188" s="96"/>
      <c r="FT188" s="96"/>
      <c r="FU188" s="96"/>
      <c r="FV188" s="96"/>
      <c r="FW188" s="96"/>
      <c r="FX188" s="96"/>
      <c r="FY188" s="96"/>
      <c r="FZ188" s="96"/>
      <c r="GA188" s="96"/>
      <c r="GB188" s="96"/>
      <c r="GC188" s="96"/>
      <c r="GD188" s="96"/>
      <c r="GE188" s="96"/>
      <c r="GF188" s="96"/>
      <c r="GG188" s="96"/>
      <c r="GH188" s="96"/>
      <c r="GI188" s="96"/>
      <c r="GJ188" s="96"/>
      <c r="GK188" s="96"/>
      <c r="GL188" s="96"/>
      <c r="GM188" s="96"/>
      <c r="GN188" s="96"/>
      <c r="GO188" s="96"/>
      <c r="GP188" s="96"/>
      <c r="GQ188" s="96"/>
      <c r="GR188" s="96"/>
      <c r="GS188" s="96"/>
      <c r="GT188" s="96"/>
      <c r="GU188" s="96"/>
      <c r="GV188" s="96"/>
      <c r="GW188" s="96"/>
      <c r="GX188" s="96"/>
      <c r="GY188" s="96"/>
      <c r="GZ188" s="96"/>
      <c r="HA188" s="96"/>
      <c r="HB188" s="96"/>
      <c r="HC188" s="96"/>
      <c r="HD188" s="96"/>
      <c r="HE188" s="96"/>
      <c r="HF188" s="96"/>
      <c r="HG188" s="96"/>
      <c r="HH188" s="96"/>
      <c r="HI188" s="96"/>
      <c r="HJ188" s="96"/>
      <c r="HK188" s="96"/>
      <c r="HL188" s="96"/>
      <c r="HM188" s="96"/>
      <c r="HN188" s="96"/>
      <c r="HO188" s="96"/>
      <c r="HP188" s="96"/>
      <c r="HQ188" s="96"/>
      <c r="HR188" s="96"/>
      <c r="HS188" s="96"/>
      <c r="HT188" s="96"/>
      <c r="HU188" s="96"/>
      <c r="HV188" s="96"/>
      <c r="HW188" s="96"/>
      <c r="HX188" s="96"/>
      <c r="HY188" s="96"/>
      <c r="HZ188" s="96"/>
      <c r="IA188" s="96"/>
      <c r="IB188" s="96"/>
      <c r="IC188" s="96"/>
      <c r="ID188" s="96"/>
      <c r="IE188" s="96"/>
      <c r="IF188" s="96"/>
      <c r="IG188" s="96"/>
      <c r="IH188" s="96"/>
      <c r="II188" s="96"/>
      <c r="IJ188" s="96"/>
      <c r="IK188" s="96"/>
      <c r="IL188" s="96"/>
      <c r="IM188" s="96"/>
      <c r="IN188" s="96"/>
      <c r="IO188" s="96"/>
      <c r="IP188" s="96"/>
      <c r="IQ188" s="96"/>
      <c r="IR188" s="96"/>
      <c r="IS188" s="96"/>
      <c r="IT188" s="96"/>
      <c r="IU188" s="96"/>
      <c r="IV188" s="96"/>
      <c r="IW188" s="96"/>
      <c r="IX188" s="96"/>
      <c r="IY188" s="96"/>
      <c r="IZ188" s="96"/>
      <c r="JA188" s="96"/>
      <c r="JB188" s="96"/>
    </row>
    <row r="189" spans="1:262" x14ac:dyDescent="0.2">
      <c r="A189" s="185">
        <v>41074</v>
      </c>
      <c r="B189" s="198" t="s">
        <v>2059</v>
      </c>
      <c r="C189" s="198" t="s">
        <v>2060</v>
      </c>
      <c r="D189" s="198" t="s">
        <v>134</v>
      </c>
      <c r="E189" s="198" t="s">
        <v>144</v>
      </c>
      <c r="F189" s="199">
        <v>41609</v>
      </c>
      <c r="G189" s="200">
        <v>2013</v>
      </c>
      <c r="H189" s="185" t="s">
        <v>31</v>
      </c>
      <c r="I189" s="185" t="str">
        <f t="shared" si="9"/>
        <v>NV</v>
      </c>
      <c r="J189" s="185" t="str">
        <f t="shared" si="11"/>
        <v>NV</v>
      </c>
      <c r="K189" s="185" t="str">
        <f t="shared" si="10"/>
        <v>Mountain</v>
      </c>
      <c r="L189" s="185" t="str">
        <f>INDEX('State '!$A$1:$C$62,MATCH($I189,'State '!$B:$B,0),3)</f>
        <v>Mountain</v>
      </c>
      <c r="M189" s="185" t="str">
        <f>INDEX('State '!$A$1:$C$62,MATCH($J189,'State '!$B:$B,0),3)</f>
        <v>Mountain</v>
      </c>
      <c r="N189" s="185"/>
      <c r="O189" s="192"/>
      <c r="P189" s="192">
        <v>24</v>
      </c>
      <c r="Q189" s="192"/>
      <c r="R189" s="191">
        <v>12</v>
      </c>
      <c r="S189" s="185" t="s">
        <v>139</v>
      </c>
      <c r="T189" s="185" t="s">
        <v>188</v>
      </c>
      <c r="U189" s="185" t="s">
        <v>391</v>
      </c>
      <c r="V189" s="185"/>
      <c r="W189" s="184"/>
      <c r="X189" s="184"/>
      <c r="Y189" s="184"/>
      <c r="Z189" s="96"/>
      <c r="AA189" s="96"/>
      <c r="AB189" s="96"/>
    </row>
    <row r="190" spans="1:262" x14ac:dyDescent="0.2">
      <c r="A190" s="185">
        <v>41531</v>
      </c>
      <c r="B190" s="186" t="s">
        <v>411</v>
      </c>
      <c r="C190" s="186" t="s">
        <v>1941</v>
      </c>
      <c r="D190" s="186" t="s">
        <v>141</v>
      </c>
      <c r="E190" s="187" t="s">
        <v>144</v>
      </c>
      <c r="F190" s="188">
        <v>41575</v>
      </c>
      <c r="G190" s="195">
        <v>2013</v>
      </c>
      <c r="H190" s="185" t="s">
        <v>409</v>
      </c>
      <c r="I190" s="185" t="str">
        <f t="shared" si="9"/>
        <v>PA</v>
      </c>
      <c r="J190" s="185" t="str">
        <f t="shared" si="11"/>
        <v>NJ</v>
      </c>
      <c r="K190" s="185" t="str">
        <f t="shared" si="10"/>
        <v>Northeast</v>
      </c>
      <c r="L190" s="185" t="str">
        <f>INDEX('State '!$A$1:$C$62,MATCH($I190,'State '!$B:$B,0),3)</f>
        <v>Northeast</v>
      </c>
      <c r="M190" s="185" t="str">
        <f>INDEX('State '!$A$1:$C$62,MATCH($J190,'State '!$B:$B,0),3)</f>
        <v>Northeast</v>
      </c>
      <c r="N190" s="185"/>
      <c r="O190" s="191">
        <v>390</v>
      </c>
      <c r="P190" s="191">
        <v>12.5</v>
      </c>
      <c r="Q190" s="191">
        <v>250</v>
      </c>
      <c r="R190" s="192" t="s">
        <v>479</v>
      </c>
      <c r="S190" s="193" t="s">
        <v>135</v>
      </c>
      <c r="T190" s="190" t="s">
        <v>390</v>
      </c>
      <c r="U190" s="194" t="s">
        <v>435</v>
      </c>
      <c r="V190" s="185"/>
      <c r="W190" s="184"/>
      <c r="X190" s="184"/>
      <c r="Y190" s="184"/>
      <c r="Z190" s="96"/>
      <c r="AA190" s="96"/>
      <c r="AB190" s="96"/>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0"/>
      <c r="FH190" s="20"/>
      <c r="FI190" s="20"/>
      <c r="FJ190" s="20"/>
      <c r="FK190" s="20"/>
      <c r="FL190" s="20"/>
      <c r="FM190" s="20"/>
      <c r="FN190" s="20"/>
      <c r="FO190" s="20"/>
      <c r="FP190" s="20"/>
      <c r="FQ190" s="20"/>
      <c r="FR190" s="20"/>
      <c r="FS190" s="20"/>
      <c r="FT190" s="20"/>
      <c r="FU190" s="20"/>
      <c r="FV190" s="20"/>
      <c r="FW190" s="20"/>
      <c r="FX190" s="20"/>
      <c r="FY190" s="20"/>
      <c r="FZ190" s="20"/>
      <c r="GA190" s="20"/>
      <c r="GB190" s="20"/>
      <c r="GC190" s="20"/>
      <c r="GD190" s="20"/>
      <c r="GE190" s="20"/>
      <c r="GF190" s="20"/>
      <c r="GG190" s="20"/>
      <c r="GH190" s="20"/>
      <c r="GI190" s="20"/>
      <c r="GJ190" s="20"/>
      <c r="GK190" s="20"/>
      <c r="GL190" s="20"/>
      <c r="GM190" s="20"/>
      <c r="GN190" s="20"/>
      <c r="GO190" s="20"/>
      <c r="GP190" s="20"/>
      <c r="GQ190" s="20"/>
      <c r="GR190" s="20"/>
      <c r="GS190" s="20"/>
      <c r="GT190" s="20"/>
      <c r="GU190" s="20"/>
      <c r="GV190" s="20"/>
      <c r="GW190" s="20"/>
      <c r="GX190" s="20"/>
      <c r="GY190" s="20"/>
      <c r="GZ190" s="20"/>
      <c r="HA190" s="20"/>
      <c r="HB190" s="20"/>
      <c r="HC190" s="20"/>
      <c r="HD190" s="20"/>
      <c r="HE190" s="20"/>
      <c r="HF190" s="20"/>
      <c r="HG190" s="20"/>
      <c r="HH190" s="20"/>
      <c r="HI190" s="20"/>
      <c r="HJ190" s="20"/>
      <c r="HK190" s="20"/>
      <c r="HL190" s="20"/>
      <c r="HM190" s="20"/>
      <c r="HN190" s="20"/>
      <c r="HO190" s="20"/>
      <c r="HP190" s="20"/>
      <c r="HQ190" s="20"/>
      <c r="HR190" s="20"/>
      <c r="HS190" s="20"/>
      <c r="HT190" s="20"/>
      <c r="HU190" s="20"/>
      <c r="HV190" s="20"/>
      <c r="HW190" s="20"/>
      <c r="HX190" s="20"/>
      <c r="HY190" s="20"/>
      <c r="HZ190" s="20"/>
      <c r="IA190" s="20"/>
      <c r="IB190" s="20"/>
      <c r="IC190" s="20"/>
      <c r="ID190" s="20"/>
      <c r="IE190" s="20"/>
      <c r="IF190" s="20"/>
      <c r="IG190" s="20"/>
      <c r="IH190" s="20"/>
      <c r="II190" s="20"/>
      <c r="IJ190" s="20"/>
      <c r="IK190" s="20"/>
      <c r="IL190" s="20"/>
      <c r="IM190" s="20"/>
      <c r="IN190" s="20"/>
      <c r="IO190" s="20"/>
      <c r="IP190" s="20"/>
      <c r="IQ190" s="20"/>
      <c r="IR190" s="20"/>
      <c r="IS190" s="20"/>
      <c r="IT190" s="20"/>
      <c r="IU190" s="20"/>
      <c r="IV190" s="20"/>
      <c r="IW190" s="20"/>
      <c r="IX190" s="20"/>
      <c r="IY190" s="20"/>
      <c r="IZ190" s="20"/>
      <c r="JA190" s="20"/>
      <c r="JB190" s="20"/>
    </row>
    <row r="191" spans="1:262" s="20" customFormat="1" x14ac:dyDescent="0.2">
      <c r="A191" s="185">
        <v>41617</v>
      </c>
      <c r="B191" s="198" t="s">
        <v>408</v>
      </c>
      <c r="C191" s="198" t="s">
        <v>207</v>
      </c>
      <c r="D191" s="198" t="s">
        <v>141</v>
      </c>
      <c r="E191" s="198" t="s">
        <v>144</v>
      </c>
      <c r="F191" s="199">
        <v>41613</v>
      </c>
      <c r="G191" s="191">
        <v>2013</v>
      </c>
      <c r="H191" s="185" t="s">
        <v>409</v>
      </c>
      <c r="I191" s="185" t="str">
        <f t="shared" si="9"/>
        <v>PA</v>
      </c>
      <c r="J191" s="185" t="str">
        <f t="shared" si="11"/>
        <v>NJ</v>
      </c>
      <c r="K191" s="185" t="str">
        <f t="shared" si="10"/>
        <v>Northeast</v>
      </c>
      <c r="L191" s="185" t="str">
        <f>INDEX('State '!$A$1:$C$62,MATCH($I191,'State '!$B:$B,0),3)</f>
        <v>Northeast</v>
      </c>
      <c r="M191" s="185" t="str">
        <f>INDEX('State '!$A$1:$C$62,MATCH($J191,'State '!$B:$B,0),3)</f>
        <v>Northeast</v>
      </c>
      <c r="N191" s="185"/>
      <c r="O191" s="192">
        <v>500</v>
      </c>
      <c r="P191" s="192">
        <v>40.299999999999997</v>
      </c>
      <c r="Q191" s="192">
        <v>636</v>
      </c>
      <c r="R191" s="191">
        <v>24</v>
      </c>
      <c r="S191" s="185" t="s">
        <v>135</v>
      </c>
      <c r="T191" s="185" t="s">
        <v>390</v>
      </c>
      <c r="U191" s="185" t="s">
        <v>2134</v>
      </c>
      <c r="V191" s="185"/>
      <c r="W191" s="184"/>
      <c r="X191" s="184"/>
      <c r="Y191" s="184"/>
    </row>
    <row r="192" spans="1:262" x14ac:dyDescent="0.2">
      <c r="A192" s="185">
        <v>42613</v>
      </c>
      <c r="B192" s="186" t="s">
        <v>392</v>
      </c>
      <c r="C192" s="186" t="s">
        <v>198</v>
      </c>
      <c r="D192" s="186" t="s">
        <v>134</v>
      </c>
      <c r="E192" s="187" t="s">
        <v>144</v>
      </c>
      <c r="F192" s="188">
        <v>41394</v>
      </c>
      <c r="G192" s="195">
        <v>2013</v>
      </c>
      <c r="H192" s="185" t="s">
        <v>0</v>
      </c>
      <c r="I192" s="185" t="str">
        <f t="shared" si="9"/>
        <v>LA</v>
      </c>
      <c r="J192" s="185" t="str">
        <f t="shared" si="11"/>
        <v>LA</v>
      </c>
      <c r="K192" s="185" t="str">
        <f t="shared" si="10"/>
        <v>South Central</v>
      </c>
      <c r="L192" s="185" t="str">
        <f>INDEX('State '!$A$1:$C$62,MATCH($I192,'State '!$B:$B,0),3)</f>
        <v>South Central</v>
      </c>
      <c r="M192" s="185" t="str">
        <f>INDEX('State '!$A$1:$C$62,MATCH($J192,'State '!$B:$B,0),3)</f>
        <v>South Central</v>
      </c>
      <c r="N192" s="185"/>
      <c r="O192" s="191">
        <v>12</v>
      </c>
      <c r="P192" s="191">
        <f>11.7+2.7</f>
        <v>14.399999999999999</v>
      </c>
      <c r="Q192" s="191">
        <v>600</v>
      </c>
      <c r="R192" s="192" t="s">
        <v>393</v>
      </c>
      <c r="S192" s="193" t="s">
        <v>135</v>
      </c>
      <c r="T192" s="190" t="s">
        <v>390</v>
      </c>
      <c r="U192" s="194" t="s">
        <v>394</v>
      </c>
      <c r="V192" s="185"/>
      <c r="W192" s="184"/>
      <c r="X192" s="184"/>
      <c r="Y192" s="184"/>
      <c r="Z192" s="96"/>
      <c r="AA192" s="96"/>
      <c r="AB192" s="96"/>
    </row>
    <row r="193" spans="1:262" s="20" customFormat="1" x14ac:dyDescent="0.2">
      <c r="A193" s="185">
        <v>41614</v>
      </c>
      <c r="B193" s="198" t="s">
        <v>431</v>
      </c>
      <c r="C193" s="198" t="s">
        <v>225</v>
      </c>
      <c r="D193" s="198" t="s">
        <v>141</v>
      </c>
      <c r="E193" s="198" t="s">
        <v>144</v>
      </c>
      <c r="F193" s="199">
        <v>41579</v>
      </c>
      <c r="G193" s="191">
        <v>2013</v>
      </c>
      <c r="H193" s="185" t="s">
        <v>7</v>
      </c>
      <c r="I193" s="185" t="str">
        <f t="shared" si="9"/>
        <v>PA</v>
      </c>
      <c r="J193" s="185" t="str">
        <f t="shared" si="11"/>
        <v>PA</v>
      </c>
      <c r="K193" s="185" t="str">
        <f t="shared" si="10"/>
        <v>Northeast</v>
      </c>
      <c r="L193" s="185" t="str">
        <f>INDEX('State '!$A$1:$C$62,MATCH($I193,'State '!$B:$B,0),3)</f>
        <v>Northeast</v>
      </c>
      <c r="M193" s="185" t="str">
        <f>INDEX('State '!$A$1:$C$62,MATCH($J193,'State '!$B:$B,0),3)</f>
        <v>Northeast</v>
      </c>
      <c r="N193" s="185"/>
      <c r="O193" s="192">
        <v>16.760000000000002</v>
      </c>
      <c r="P193" s="192">
        <v>3.6</v>
      </c>
      <c r="Q193" s="192">
        <v>92</v>
      </c>
      <c r="R193" s="191">
        <v>24</v>
      </c>
      <c r="S193" s="185" t="s">
        <v>135</v>
      </c>
      <c r="T193" s="185" t="s">
        <v>390</v>
      </c>
      <c r="U193" s="185" t="s">
        <v>2211</v>
      </c>
      <c r="V193" s="185"/>
      <c r="W193" s="184"/>
      <c r="X193" s="184"/>
      <c r="Y193" s="184"/>
    </row>
    <row r="194" spans="1:262" x14ac:dyDescent="0.2">
      <c r="A194" s="185">
        <v>41120</v>
      </c>
      <c r="B194" s="186" t="s">
        <v>1869</v>
      </c>
      <c r="C194" s="186" t="s">
        <v>1784</v>
      </c>
      <c r="D194" s="186" t="s">
        <v>141</v>
      </c>
      <c r="E194" s="187" t="s">
        <v>144</v>
      </c>
      <c r="F194" s="188">
        <v>41487</v>
      </c>
      <c r="G194" s="195">
        <v>2013</v>
      </c>
      <c r="H194" s="185" t="s">
        <v>419</v>
      </c>
      <c r="I194" s="185" t="str">
        <f t="shared" si="9"/>
        <v>TX</v>
      </c>
      <c r="J194" s="185" t="str">
        <f t="shared" si="11"/>
        <v>MX</v>
      </c>
      <c r="K194" s="185" t="str">
        <f t="shared" si="10"/>
        <v>South Central, Mexico</v>
      </c>
      <c r="L194" s="185" t="str">
        <f>INDEX('State '!$A$1:$C$62,MATCH($I194,'State '!$B:$B,0),3)</f>
        <v>South Central</v>
      </c>
      <c r="M194" s="185" t="str">
        <f>INDEX('State '!$A$1:$C$62,MATCH($J194,'State '!$B:$B,0),3)</f>
        <v>Mexico</v>
      </c>
      <c r="N194" s="185"/>
      <c r="O194" s="191"/>
      <c r="P194" s="191"/>
      <c r="Q194" s="191">
        <v>237</v>
      </c>
      <c r="R194" s="192"/>
      <c r="S194" s="193" t="s">
        <v>135</v>
      </c>
      <c r="T194" s="190" t="s">
        <v>390</v>
      </c>
      <c r="U194" s="194" t="s">
        <v>1870</v>
      </c>
      <c r="V194" s="185" t="s">
        <v>2250</v>
      </c>
      <c r="W194" s="184"/>
      <c r="X194" s="184"/>
      <c r="Y194" s="184"/>
      <c r="Z194" s="96"/>
      <c r="AA194" s="96"/>
      <c r="AB194" s="96"/>
    </row>
    <row r="195" spans="1:262" s="20" customFormat="1" x14ac:dyDescent="0.2">
      <c r="A195" s="185">
        <v>41543</v>
      </c>
      <c r="B195" s="186" t="s">
        <v>427</v>
      </c>
      <c r="C195" s="186" t="s">
        <v>210</v>
      </c>
      <c r="D195" s="186" t="s">
        <v>134</v>
      </c>
      <c r="E195" s="187" t="s">
        <v>144</v>
      </c>
      <c r="F195" s="188">
        <v>41543</v>
      </c>
      <c r="G195" s="195">
        <v>2013</v>
      </c>
      <c r="H195" s="185" t="s">
        <v>50</v>
      </c>
      <c r="I195" s="185" t="str">
        <f t="shared" ref="I195:I258" si="12">LEFT($H195,2)</f>
        <v>WA</v>
      </c>
      <c r="J195" s="185" t="str">
        <f t="shared" si="11"/>
        <v>WA</v>
      </c>
      <c r="K195" s="185" t="str">
        <f t="shared" ref="K195:K258" si="13">IF($L195=$M195,L195,CONCATENATE($L195,", ",IF(ISBLANK(N195),"",CONCATENATE(N195,", ")),$M195))</f>
        <v>Pacific</v>
      </c>
      <c r="L195" s="185" t="str">
        <f>INDEX('State '!$A$1:$C$62,MATCH($I195,'State '!$B:$B,0),3)</f>
        <v>Pacific</v>
      </c>
      <c r="M195" s="185" t="str">
        <f>INDEX('State '!$A$1:$C$62,MATCH($J195,'State '!$B:$B,0),3)</f>
        <v>Pacific</v>
      </c>
      <c r="N195" s="185"/>
      <c r="O195" s="191"/>
      <c r="P195" s="191">
        <v>4</v>
      </c>
      <c r="Q195" s="191">
        <v>75</v>
      </c>
      <c r="R195" s="192">
        <v>16</v>
      </c>
      <c r="S195" s="193" t="s">
        <v>135</v>
      </c>
      <c r="T195" s="190" t="s">
        <v>390</v>
      </c>
      <c r="U195" s="194" t="s">
        <v>1938</v>
      </c>
      <c r="V195" s="185"/>
      <c r="W195" s="184"/>
      <c r="X195" s="184"/>
      <c r="Y195" s="184"/>
    </row>
    <row r="196" spans="1:262" x14ac:dyDescent="0.2">
      <c r="A196" s="185">
        <v>41614</v>
      </c>
      <c r="B196" s="198" t="s">
        <v>429</v>
      </c>
      <c r="C196" s="198" t="s">
        <v>225</v>
      </c>
      <c r="D196" s="198" t="s">
        <v>141</v>
      </c>
      <c r="E196" s="198" t="s">
        <v>144</v>
      </c>
      <c r="F196" s="199">
        <v>41550</v>
      </c>
      <c r="G196" s="191">
        <v>2013</v>
      </c>
      <c r="H196" s="185" t="s">
        <v>7</v>
      </c>
      <c r="I196" s="185" t="str">
        <f t="shared" si="12"/>
        <v>PA</v>
      </c>
      <c r="J196" s="185" t="str">
        <f t="shared" si="11"/>
        <v>PA</v>
      </c>
      <c r="K196" s="185" t="str">
        <f t="shared" si="13"/>
        <v>Northeast</v>
      </c>
      <c r="L196" s="185" t="str">
        <f>INDEX('State '!$A$1:$C$62,MATCH($I196,'State '!$B:$B,0),3)</f>
        <v>Northeast</v>
      </c>
      <c r="M196" s="185" t="str">
        <f>INDEX('State '!$A$1:$C$62,MATCH($J196,'State '!$B:$B,0),3)</f>
        <v>Northeast</v>
      </c>
      <c r="N196" s="185"/>
      <c r="O196" s="192">
        <v>67.2</v>
      </c>
      <c r="P196" s="192">
        <v>15</v>
      </c>
      <c r="Q196" s="192">
        <v>270</v>
      </c>
      <c r="R196" s="191">
        <v>24</v>
      </c>
      <c r="S196" s="185" t="s">
        <v>135</v>
      </c>
      <c r="T196" s="185" t="s">
        <v>390</v>
      </c>
      <c r="U196" s="185" t="s">
        <v>430</v>
      </c>
      <c r="V196" s="185"/>
      <c r="W196" s="184"/>
      <c r="X196" s="184"/>
      <c r="Y196" s="184"/>
      <c r="Z196" s="96"/>
      <c r="AA196" s="96"/>
      <c r="AB196" s="96"/>
    </row>
    <row r="197" spans="1:262" x14ac:dyDescent="0.2">
      <c r="A197" s="185">
        <v>41508</v>
      </c>
      <c r="B197" s="186" t="s">
        <v>416</v>
      </c>
      <c r="C197" s="186" t="s">
        <v>208</v>
      </c>
      <c r="D197" s="186" t="s">
        <v>134</v>
      </c>
      <c r="E197" s="187" t="s">
        <v>144</v>
      </c>
      <c r="F197" s="188">
        <v>41518</v>
      </c>
      <c r="G197" s="195">
        <v>2013</v>
      </c>
      <c r="H197" s="185" t="s">
        <v>11</v>
      </c>
      <c r="I197" s="185" t="str">
        <f t="shared" si="12"/>
        <v>ND</v>
      </c>
      <c r="J197" s="185" t="str">
        <f t="shared" si="11"/>
        <v>ND</v>
      </c>
      <c r="K197" s="185" t="str">
        <f t="shared" si="13"/>
        <v>Mountain</v>
      </c>
      <c r="L197" s="185" t="str">
        <f>INDEX('State '!$A$1:$C$62,MATCH($I197,'State '!$B:$B,0),3)</f>
        <v>Mountain</v>
      </c>
      <c r="M197" s="185" t="str">
        <f>INDEX('State '!$A$1:$C$62,MATCH($J197,'State '!$B:$B,0),3)</f>
        <v>Mountain</v>
      </c>
      <c r="N197" s="185"/>
      <c r="O197" s="191">
        <v>167</v>
      </c>
      <c r="P197" s="191">
        <v>80</v>
      </c>
      <c r="Q197" s="191">
        <v>126.4</v>
      </c>
      <c r="R197" s="192">
        <v>12</v>
      </c>
      <c r="S197" s="193" t="s">
        <v>135</v>
      </c>
      <c r="T197" s="190" t="s">
        <v>390</v>
      </c>
      <c r="U197" s="194" t="s">
        <v>417</v>
      </c>
      <c r="V197" s="185"/>
      <c r="W197" s="184"/>
      <c r="X197" s="184"/>
      <c r="Y197" s="184"/>
      <c r="Z197" s="96"/>
      <c r="AA197" s="96"/>
      <c r="AB197" s="96"/>
    </row>
    <row r="198" spans="1:262" x14ac:dyDescent="0.2">
      <c r="A198" s="185">
        <v>41441</v>
      </c>
      <c r="B198" s="198" t="s">
        <v>477</v>
      </c>
      <c r="C198" s="198" t="s">
        <v>1941</v>
      </c>
      <c r="D198" s="198" t="s">
        <v>141</v>
      </c>
      <c r="E198" s="198" t="s">
        <v>144</v>
      </c>
      <c r="F198" s="199">
        <v>41428</v>
      </c>
      <c r="G198" s="191">
        <v>2013</v>
      </c>
      <c r="H198" s="185" t="s">
        <v>17</v>
      </c>
      <c r="I198" s="185" t="str">
        <f t="shared" si="12"/>
        <v>AL</v>
      </c>
      <c r="J198" s="185" t="str">
        <f t="shared" si="11"/>
        <v>AL</v>
      </c>
      <c r="K198" s="185" t="str">
        <f t="shared" si="13"/>
        <v>South Central</v>
      </c>
      <c r="L198" s="185" t="str">
        <f>INDEX('State '!$A$1:$C$62,MATCH($I198,'State '!$B:$B,0),3)</f>
        <v>South Central</v>
      </c>
      <c r="M198" s="185" t="str">
        <f>INDEX('State '!$A$1:$C$62,MATCH($J198,'State '!$B:$B,0),3)</f>
        <v>South Central</v>
      </c>
      <c r="N198" s="185"/>
      <c r="O198" s="192">
        <v>126.5</v>
      </c>
      <c r="P198" s="192">
        <v>23</v>
      </c>
      <c r="Q198" s="192">
        <v>130</v>
      </c>
      <c r="R198" s="191"/>
      <c r="S198" s="185" t="s">
        <v>135</v>
      </c>
      <c r="T198" s="185" t="s">
        <v>390</v>
      </c>
      <c r="U198" s="185" t="s">
        <v>454</v>
      </c>
      <c r="V198" s="185"/>
      <c r="W198" s="184"/>
      <c r="X198" s="184"/>
      <c r="Y198" s="184"/>
      <c r="Z198" s="96"/>
      <c r="AA198" s="96"/>
      <c r="AB198" s="96"/>
    </row>
    <row r="199" spans="1:262" s="20" customFormat="1" x14ac:dyDescent="0.2">
      <c r="A199" s="185">
        <v>41426</v>
      </c>
      <c r="B199" s="186" t="s">
        <v>1883</v>
      </c>
      <c r="C199" s="186" t="s">
        <v>1884</v>
      </c>
      <c r="D199" s="186" t="s">
        <v>134</v>
      </c>
      <c r="E199" s="187" t="s">
        <v>144</v>
      </c>
      <c r="F199" s="188">
        <v>41417</v>
      </c>
      <c r="G199" s="195">
        <v>2013</v>
      </c>
      <c r="H199" s="185" t="s">
        <v>6</v>
      </c>
      <c r="I199" s="185" t="str">
        <f t="shared" si="12"/>
        <v>TX</v>
      </c>
      <c r="J199" s="185" t="str">
        <f t="shared" si="11"/>
        <v>TX</v>
      </c>
      <c r="K199" s="185" t="str">
        <f t="shared" si="13"/>
        <v>South Central</v>
      </c>
      <c r="L199" s="185" t="str">
        <f>INDEX('State '!$A$1:$C$62,MATCH($I199,'State '!$B:$B,0),3)</f>
        <v>South Central</v>
      </c>
      <c r="M199" s="185" t="str">
        <f>INDEX('State '!$A$1:$C$62,MATCH($J199,'State '!$B:$B,0),3)</f>
        <v>South Central</v>
      </c>
      <c r="N199" s="185"/>
      <c r="O199" s="191">
        <v>0</v>
      </c>
      <c r="P199" s="191">
        <v>19.7</v>
      </c>
      <c r="Q199" s="191">
        <v>400</v>
      </c>
      <c r="R199" s="192">
        <v>24</v>
      </c>
      <c r="S199" s="193" t="s">
        <v>1879</v>
      </c>
      <c r="T199" s="190" t="s">
        <v>390</v>
      </c>
      <c r="U199" s="194" t="s">
        <v>1885</v>
      </c>
      <c r="V199" s="185"/>
      <c r="W199" s="184"/>
      <c r="X199" s="184"/>
      <c r="Y199" s="184"/>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6"/>
      <c r="BV199" s="96"/>
      <c r="BW199" s="96"/>
      <c r="BX199" s="96"/>
      <c r="BY199" s="96"/>
      <c r="BZ199" s="96"/>
      <c r="CA199" s="96"/>
      <c r="CB199" s="96"/>
      <c r="CC199" s="96"/>
      <c r="CD199" s="96"/>
      <c r="CE199" s="96"/>
      <c r="CF199" s="96"/>
      <c r="CG199" s="96"/>
      <c r="CH199" s="96"/>
      <c r="CI199" s="96"/>
      <c r="CJ199" s="96"/>
      <c r="CK199" s="96"/>
      <c r="CL199" s="96"/>
      <c r="CM199" s="96"/>
      <c r="CN199" s="96"/>
      <c r="CO199" s="96"/>
      <c r="CP199" s="96"/>
      <c r="CQ199" s="96"/>
      <c r="CR199" s="96"/>
      <c r="CS199" s="96"/>
      <c r="CT199" s="96"/>
      <c r="CU199" s="96"/>
      <c r="CV199" s="96"/>
      <c r="CW199" s="96"/>
      <c r="CX199" s="96"/>
      <c r="CY199" s="96"/>
      <c r="CZ199" s="96"/>
      <c r="DA199" s="96"/>
      <c r="DB199" s="96"/>
      <c r="DC199" s="96"/>
      <c r="DD199" s="96"/>
      <c r="DE199" s="96"/>
      <c r="DF199" s="96"/>
      <c r="DG199" s="96"/>
      <c r="DH199" s="96"/>
      <c r="DI199" s="96"/>
      <c r="DJ199" s="96"/>
      <c r="DK199" s="96"/>
      <c r="DL199" s="96"/>
      <c r="DM199" s="96"/>
      <c r="DN199" s="96"/>
      <c r="DO199" s="96"/>
      <c r="DP199" s="96"/>
      <c r="DQ199" s="96"/>
      <c r="DR199" s="96"/>
      <c r="DS199" s="96"/>
      <c r="DT199" s="96"/>
      <c r="DU199" s="96"/>
      <c r="DV199" s="96"/>
      <c r="DW199" s="96"/>
      <c r="DX199" s="96"/>
      <c r="DY199" s="96"/>
      <c r="DZ199" s="96"/>
      <c r="EA199" s="96"/>
      <c r="EB199" s="96"/>
      <c r="EC199" s="96"/>
      <c r="ED199" s="96"/>
      <c r="EE199" s="96"/>
      <c r="EF199" s="96"/>
      <c r="EG199" s="96"/>
      <c r="EH199" s="96"/>
      <c r="EI199" s="96"/>
      <c r="EJ199" s="96"/>
      <c r="EK199" s="96"/>
      <c r="EL199" s="96"/>
      <c r="EM199" s="96"/>
      <c r="EN199" s="96"/>
      <c r="EO199" s="96"/>
      <c r="EP199" s="96"/>
      <c r="EQ199" s="96"/>
      <c r="ER199" s="96"/>
      <c r="ES199" s="96"/>
      <c r="ET199" s="96"/>
      <c r="EU199" s="96"/>
      <c r="EV199" s="96"/>
      <c r="EW199" s="96"/>
      <c r="EX199" s="96"/>
      <c r="EY199" s="96"/>
      <c r="EZ199" s="96"/>
      <c r="FA199" s="96"/>
      <c r="FB199" s="96"/>
      <c r="FC199" s="96"/>
      <c r="FD199" s="96"/>
      <c r="FE199" s="96"/>
      <c r="FF199" s="96"/>
      <c r="FG199" s="96"/>
      <c r="FH199" s="96"/>
      <c r="FI199" s="96"/>
      <c r="FJ199" s="96"/>
      <c r="FK199" s="96"/>
      <c r="FL199" s="96"/>
      <c r="FM199" s="96"/>
      <c r="FN199" s="96"/>
      <c r="FO199" s="96"/>
      <c r="FP199" s="96"/>
      <c r="FQ199" s="96"/>
      <c r="FR199" s="96"/>
      <c r="FS199" s="96"/>
      <c r="FT199" s="96"/>
      <c r="FU199" s="96"/>
      <c r="FV199" s="96"/>
      <c r="FW199" s="96"/>
      <c r="FX199" s="96"/>
      <c r="FY199" s="96"/>
      <c r="FZ199" s="96"/>
      <c r="GA199" s="96"/>
      <c r="GB199" s="96"/>
      <c r="GC199" s="96"/>
      <c r="GD199" s="96"/>
      <c r="GE199" s="96"/>
      <c r="GF199" s="96"/>
      <c r="GG199" s="96"/>
      <c r="GH199" s="96"/>
      <c r="GI199" s="96"/>
      <c r="GJ199" s="96"/>
      <c r="GK199" s="96"/>
      <c r="GL199" s="96"/>
      <c r="GM199" s="96"/>
      <c r="GN199" s="96"/>
      <c r="GO199" s="96"/>
      <c r="GP199" s="96"/>
      <c r="GQ199" s="96"/>
      <c r="GR199" s="96"/>
      <c r="GS199" s="96"/>
      <c r="GT199" s="96"/>
      <c r="GU199" s="96"/>
      <c r="GV199" s="96"/>
      <c r="GW199" s="96"/>
      <c r="GX199" s="96"/>
      <c r="GY199" s="96"/>
      <c r="GZ199" s="96"/>
      <c r="HA199" s="96"/>
      <c r="HB199" s="96"/>
      <c r="HC199" s="96"/>
      <c r="HD199" s="96"/>
      <c r="HE199" s="96"/>
      <c r="HF199" s="96"/>
      <c r="HG199" s="96"/>
      <c r="HH199" s="96"/>
      <c r="HI199" s="96"/>
      <c r="HJ199" s="96"/>
      <c r="HK199" s="96"/>
      <c r="HL199" s="96"/>
      <c r="HM199" s="96"/>
      <c r="HN199" s="96"/>
      <c r="HO199" s="96"/>
      <c r="HP199" s="96"/>
      <c r="HQ199" s="96"/>
      <c r="HR199" s="96"/>
      <c r="HS199" s="96"/>
      <c r="HT199" s="96"/>
      <c r="HU199" s="96"/>
      <c r="HV199" s="96"/>
      <c r="HW199" s="96"/>
      <c r="HX199" s="96"/>
      <c r="HY199" s="96"/>
      <c r="HZ199" s="96"/>
      <c r="IA199" s="96"/>
      <c r="IB199" s="96"/>
      <c r="IC199" s="96"/>
      <c r="ID199" s="96"/>
      <c r="IE199" s="96"/>
      <c r="IF199" s="96"/>
      <c r="IG199" s="96"/>
      <c r="IH199" s="96"/>
      <c r="II199" s="96"/>
      <c r="IJ199" s="96"/>
      <c r="IK199" s="96"/>
      <c r="IL199" s="96"/>
      <c r="IM199" s="96"/>
      <c r="IN199" s="96"/>
      <c r="IO199" s="96"/>
      <c r="IP199" s="96"/>
      <c r="IQ199" s="96"/>
      <c r="IR199" s="96"/>
      <c r="IS199" s="96"/>
      <c r="IT199" s="96"/>
      <c r="IU199" s="96"/>
      <c r="IV199" s="96"/>
      <c r="IW199" s="96"/>
      <c r="IX199" s="96"/>
      <c r="IY199" s="96"/>
      <c r="IZ199" s="96"/>
      <c r="JA199" s="96"/>
      <c r="JB199" s="96"/>
    </row>
    <row r="200" spans="1:262" s="20" customFormat="1" x14ac:dyDescent="0.2">
      <c r="A200" s="185">
        <v>41546</v>
      </c>
      <c r="B200" s="186" t="s">
        <v>1861</v>
      </c>
      <c r="C200" s="186" t="s">
        <v>263</v>
      </c>
      <c r="D200" s="186" t="s">
        <v>141</v>
      </c>
      <c r="E200" s="187" t="s">
        <v>144</v>
      </c>
      <c r="F200" s="188">
        <v>41548</v>
      </c>
      <c r="G200" s="195">
        <v>2013</v>
      </c>
      <c r="H200" s="185" t="s">
        <v>19</v>
      </c>
      <c r="I200" s="185" t="str">
        <f t="shared" si="12"/>
        <v>VA</v>
      </c>
      <c r="J200" s="185" t="str">
        <f t="shared" si="11"/>
        <v>VA</v>
      </c>
      <c r="K200" s="185" t="str">
        <f t="shared" si="13"/>
        <v>Northeast</v>
      </c>
      <c r="L200" s="185" t="str">
        <f>INDEX('State '!$A$1:$C$62,MATCH($I200,'State '!$B:$B,0),3)</f>
        <v>Northeast</v>
      </c>
      <c r="M200" s="185" t="str">
        <f>INDEX('State '!$A$1:$C$62,MATCH($J200,'State '!$B:$B,0),3)</f>
        <v>Northeast</v>
      </c>
      <c r="N200" s="185"/>
      <c r="O200" s="191">
        <v>34.299999999999997</v>
      </c>
      <c r="P200" s="191">
        <v>2.5</v>
      </c>
      <c r="Q200" s="191">
        <v>246</v>
      </c>
      <c r="R200" s="192">
        <v>24</v>
      </c>
      <c r="S200" s="193" t="s">
        <v>135</v>
      </c>
      <c r="T200" s="190" t="s">
        <v>390</v>
      </c>
      <c r="U200" s="194" t="s">
        <v>407</v>
      </c>
      <c r="V200" s="185"/>
      <c r="W200" s="184"/>
      <c r="X200" s="184"/>
      <c r="Y200" s="184"/>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c r="CJ200" s="96"/>
      <c r="CK200" s="96"/>
      <c r="CL200" s="96"/>
      <c r="CM200" s="96"/>
      <c r="CN200" s="96"/>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V200" s="96"/>
      <c r="DW200" s="96"/>
      <c r="DX200" s="96"/>
      <c r="DY200" s="96"/>
      <c r="DZ200" s="96"/>
      <c r="EA200" s="96"/>
      <c r="EB200" s="96"/>
      <c r="EC200" s="96"/>
      <c r="ED200" s="96"/>
      <c r="EE200" s="96"/>
      <c r="EF200" s="96"/>
      <c r="EG200" s="96"/>
      <c r="EH200" s="96"/>
      <c r="EI200" s="96"/>
      <c r="EJ200" s="96"/>
      <c r="EK200" s="96"/>
      <c r="EL200" s="96"/>
      <c r="EM200" s="96"/>
      <c r="EN200" s="96"/>
      <c r="EO200" s="96"/>
      <c r="EP200" s="96"/>
      <c r="EQ200" s="96"/>
      <c r="ER200" s="96"/>
      <c r="ES200" s="96"/>
      <c r="ET200" s="96"/>
      <c r="EU200" s="96"/>
      <c r="EV200" s="96"/>
      <c r="EW200" s="96"/>
      <c r="EX200" s="96"/>
      <c r="EY200" s="96"/>
      <c r="EZ200" s="96"/>
      <c r="FA200" s="96"/>
      <c r="FB200" s="96"/>
      <c r="FC200" s="96"/>
      <c r="FD200" s="96"/>
      <c r="FE200" s="96"/>
      <c r="FF200" s="96"/>
      <c r="FG200" s="96"/>
      <c r="FH200" s="96"/>
      <c r="FI200" s="96"/>
      <c r="FJ200" s="96"/>
      <c r="FK200" s="96"/>
      <c r="FL200" s="96"/>
      <c r="FM200" s="96"/>
      <c r="FN200" s="96"/>
      <c r="FO200" s="96"/>
      <c r="FP200" s="96"/>
      <c r="FQ200" s="96"/>
      <c r="FR200" s="96"/>
      <c r="FS200" s="96"/>
      <c r="FT200" s="96"/>
      <c r="FU200" s="96"/>
      <c r="FV200" s="96"/>
      <c r="FW200" s="96"/>
      <c r="FX200" s="96"/>
      <c r="FY200" s="96"/>
      <c r="FZ200" s="96"/>
      <c r="GA200" s="96"/>
      <c r="GB200" s="96"/>
      <c r="GC200" s="96"/>
      <c r="GD200" s="96"/>
      <c r="GE200" s="96"/>
      <c r="GF200" s="96"/>
      <c r="GG200" s="96"/>
      <c r="GH200" s="96"/>
      <c r="GI200" s="96"/>
      <c r="GJ200" s="96"/>
      <c r="GK200" s="96"/>
      <c r="GL200" s="96"/>
      <c r="GM200" s="96"/>
      <c r="GN200" s="96"/>
      <c r="GO200" s="96"/>
      <c r="GP200" s="96"/>
      <c r="GQ200" s="96"/>
      <c r="GR200" s="96"/>
      <c r="GS200" s="96"/>
      <c r="GT200" s="96"/>
      <c r="GU200" s="96"/>
      <c r="GV200" s="96"/>
      <c r="GW200" s="96"/>
      <c r="GX200" s="96"/>
      <c r="GY200" s="96"/>
      <c r="GZ200" s="96"/>
      <c r="HA200" s="96"/>
      <c r="HB200" s="96"/>
      <c r="HC200" s="96"/>
      <c r="HD200" s="96"/>
      <c r="HE200" s="96"/>
      <c r="HF200" s="96"/>
      <c r="HG200" s="96"/>
      <c r="HH200" s="96"/>
      <c r="HI200" s="96"/>
      <c r="HJ200" s="96"/>
      <c r="HK200" s="96"/>
      <c r="HL200" s="96"/>
      <c r="HM200" s="96"/>
      <c r="HN200" s="96"/>
      <c r="HO200" s="96"/>
      <c r="HP200" s="96"/>
      <c r="HQ200" s="96"/>
      <c r="HR200" s="96"/>
      <c r="HS200" s="96"/>
      <c r="HT200" s="96"/>
      <c r="HU200" s="96"/>
      <c r="HV200" s="96"/>
      <c r="HW200" s="96"/>
      <c r="HX200" s="96"/>
      <c r="HY200" s="96"/>
      <c r="HZ200" s="96"/>
      <c r="IA200" s="96"/>
      <c r="IB200" s="96"/>
      <c r="IC200" s="96"/>
      <c r="ID200" s="96"/>
      <c r="IE200" s="96"/>
      <c r="IF200" s="96"/>
      <c r="IG200" s="96"/>
      <c r="IH200" s="96"/>
      <c r="II200" s="96"/>
      <c r="IJ200" s="96"/>
      <c r="IK200" s="96"/>
      <c r="IL200" s="96"/>
      <c r="IM200" s="96"/>
      <c r="IN200" s="96"/>
      <c r="IO200" s="96"/>
      <c r="IP200" s="96"/>
      <c r="IQ200" s="96"/>
      <c r="IR200" s="96"/>
      <c r="IS200" s="96"/>
      <c r="IT200" s="96"/>
      <c r="IU200" s="96"/>
      <c r="IV200" s="96"/>
      <c r="IW200" s="96"/>
      <c r="IX200" s="96"/>
      <c r="IY200" s="96"/>
      <c r="IZ200" s="96"/>
      <c r="JA200" s="96"/>
      <c r="JB200" s="96"/>
    </row>
    <row r="201" spans="1:262" s="20" customFormat="1" x14ac:dyDescent="0.2">
      <c r="A201" s="185">
        <v>41524</v>
      </c>
      <c r="B201" s="186" t="s">
        <v>418</v>
      </c>
      <c r="C201" s="186" t="s">
        <v>1784</v>
      </c>
      <c r="D201" s="186" t="s">
        <v>134</v>
      </c>
      <c r="E201" s="187" t="s">
        <v>144</v>
      </c>
      <c r="F201" s="188">
        <v>41360</v>
      </c>
      <c r="G201" s="195">
        <v>2013</v>
      </c>
      <c r="H201" s="185" t="s">
        <v>1328</v>
      </c>
      <c r="I201" s="185" t="str">
        <f t="shared" si="12"/>
        <v>AZ</v>
      </c>
      <c r="J201" s="185" t="str">
        <f t="shared" si="11"/>
        <v>MX</v>
      </c>
      <c r="K201" s="185" t="str">
        <f t="shared" si="13"/>
        <v>Mountain, Mexico</v>
      </c>
      <c r="L201" s="185" t="str">
        <f>INDEX('State '!$A$1:$C$62,MATCH($I201,'State '!$B:$B,0),3)</f>
        <v>Mountain</v>
      </c>
      <c r="M201" s="185" t="str">
        <f>INDEX('State '!$A$1:$C$62,MATCH($J201,'State '!$B:$B,0),3)</f>
        <v>Mexico</v>
      </c>
      <c r="N201" s="185"/>
      <c r="O201" s="191">
        <v>23.1</v>
      </c>
      <c r="P201" s="191">
        <v>0.1</v>
      </c>
      <c r="Q201" s="191">
        <v>185</v>
      </c>
      <c r="R201" s="192"/>
      <c r="S201" s="193" t="s">
        <v>135</v>
      </c>
      <c r="T201" s="190" t="s">
        <v>390</v>
      </c>
      <c r="U201" s="194" t="s">
        <v>420</v>
      </c>
      <c r="V201" s="185"/>
      <c r="W201" s="184"/>
      <c r="X201" s="184"/>
      <c r="Y201" s="184"/>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c r="DW201" s="96"/>
      <c r="DX201" s="96"/>
      <c r="DY201" s="96"/>
      <c r="DZ201" s="96"/>
      <c r="EA201" s="96"/>
      <c r="EB201" s="96"/>
      <c r="EC201" s="96"/>
      <c r="ED201" s="96"/>
      <c r="EE201" s="96"/>
      <c r="EF201" s="96"/>
      <c r="EG201" s="96"/>
      <c r="EH201" s="96"/>
      <c r="EI201" s="96"/>
      <c r="EJ201" s="96"/>
      <c r="EK201" s="96"/>
      <c r="EL201" s="96"/>
      <c r="EM201" s="96"/>
      <c r="EN201" s="96"/>
      <c r="EO201" s="96"/>
      <c r="EP201" s="96"/>
      <c r="EQ201" s="96"/>
      <c r="ER201" s="96"/>
      <c r="ES201" s="96"/>
      <c r="ET201" s="96"/>
      <c r="EU201" s="96"/>
      <c r="EV201" s="96"/>
      <c r="EW201" s="96"/>
      <c r="EX201" s="96"/>
      <c r="EY201" s="96"/>
      <c r="EZ201" s="96"/>
      <c r="FA201" s="96"/>
      <c r="FB201" s="96"/>
      <c r="FC201" s="96"/>
      <c r="FD201" s="96"/>
      <c r="FE201" s="96"/>
      <c r="FF201" s="96"/>
      <c r="FG201" s="96"/>
      <c r="FH201" s="96"/>
      <c r="FI201" s="96"/>
      <c r="FJ201" s="96"/>
      <c r="FK201" s="96"/>
      <c r="FL201" s="96"/>
      <c r="FM201" s="96"/>
      <c r="FN201" s="96"/>
      <c r="FO201" s="96"/>
      <c r="FP201" s="96"/>
      <c r="FQ201" s="96"/>
      <c r="FR201" s="96"/>
      <c r="FS201" s="96"/>
      <c r="FT201" s="96"/>
      <c r="FU201" s="96"/>
      <c r="FV201" s="96"/>
      <c r="FW201" s="96"/>
      <c r="FX201" s="96"/>
      <c r="FY201" s="96"/>
      <c r="FZ201" s="96"/>
      <c r="GA201" s="96"/>
      <c r="GB201" s="96"/>
      <c r="GC201" s="96"/>
      <c r="GD201" s="96"/>
      <c r="GE201" s="96"/>
      <c r="GF201" s="96"/>
      <c r="GG201" s="96"/>
      <c r="GH201" s="96"/>
      <c r="GI201" s="96"/>
      <c r="GJ201" s="96"/>
      <c r="GK201" s="96"/>
      <c r="GL201" s="96"/>
      <c r="GM201" s="96"/>
      <c r="GN201" s="96"/>
      <c r="GO201" s="96"/>
      <c r="GP201" s="96"/>
      <c r="GQ201" s="96"/>
      <c r="GR201" s="96"/>
      <c r="GS201" s="96"/>
      <c r="GT201" s="96"/>
      <c r="GU201" s="96"/>
      <c r="GV201" s="96"/>
      <c r="GW201" s="96"/>
      <c r="GX201" s="96"/>
      <c r="GY201" s="96"/>
      <c r="GZ201" s="96"/>
      <c r="HA201" s="96"/>
      <c r="HB201" s="96"/>
      <c r="HC201" s="96"/>
      <c r="HD201" s="96"/>
      <c r="HE201" s="96"/>
      <c r="HF201" s="96"/>
      <c r="HG201" s="96"/>
      <c r="HH201" s="96"/>
      <c r="HI201" s="96"/>
      <c r="HJ201" s="96"/>
      <c r="HK201" s="96"/>
      <c r="HL201" s="96"/>
      <c r="HM201" s="96"/>
      <c r="HN201" s="96"/>
      <c r="HO201" s="96"/>
      <c r="HP201" s="96"/>
      <c r="HQ201" s="96"/>
      <c r="HR201" s="96"/>
      <c r="HS201" s="96"/>
      <c r="HT201" s="96"/>
      <c r="HU201" s="96"/>
      <c r="HV201" s="96"/>
      <c r="HW201" s="96"/>
      <c r="HX201" s="96"/>
      <c r="HY201" s="96"/>
      <c r="HZ201" s="96"/>
      <c r="IA201" s="96"/>
      <c r="IB201" s="96"/>
      <c r="IC201" s="96"/>
      <c r="ID201" s="96"/>
      <c r="IE201" s="96"/>
      <c r="IF201" s="96"/>
      <c r="IG201" s="96"/>
      <c r="IH201" s="96"/>
      <c r="II201" s="96"/>
      <c r="IJ201" s="96"/>
      <c r="IK201" s="96"/>
      <c r="IL201" s="96"/>
      <c r="IM201" s="96"/>
      <c r="IN201" s="96"/>
      <c r="IO201" s="96"/>
      <c r="IP201" s="96"/>
      <c r="IQ201" s="96"/>
      <c r="IR201" s="96"/>
      <c r="IS201" s="96"/>
      <c r="IT201" s="96"/>
      <c r="IU201" s="96"/>
      <c r="IV201" s="96"/>
      <c r="IW201" s="96"/>
      <c r="IX201" s="96"/>
      <c r="IY201" s="96"/>
      <c r="IZ201" s="96"/>
      <c r="JA201" s="96"/>
      <c r="JB201" s="96"/>
    </row>
    <row r="202" spans="1:262" s="20" customFormat="1" x14ac:dyDescent="0.2">
      <c r="A202" s="185">
        <v>41349</v>
      </c>
      <c r="B202" s="198" t="s">
        <v>1905</v>
      </c>
      <c r="C202" s="198" t="s">
        <v>219</v>
      </c>
      <c r="D202" s="198" t="s">
        <v>141</v>
      </c>
      <c r="E202" s="198" t="s">
        <v>144</v>
      </c>
      <c r="F202" s="199"/>
      <c r="G202" s="200">
        <v>2012</v>
      </c>
      <c r="H202" s="185" t="s">
        <v>464</v>
      </c>
      <c r="I202" s="185" t="str">
        <f t="shared" si="12"/>
        <v>DE</v>
      </c>
      <c r="J202" s="185" t="str">
        <f t="shared" si="11"/>
        <v>MD</v>
      </c>
      <c r="K202" s="185" t="str">
        <f t="shared" si="13"/>
        <v>Northeast</v>
      </c>
      <c r="L202" s="185" t="str">
        <f>INDEX('State '!$A$1:$C$62,MATCH($I202,'State '!$B:$B,0),3)</f>
        <v>Northeast</v>
      </c>
      <c r="M202" s="185" t="str">
        <f>INDEX('State '!$A$1:$C$62,MATCH($J202,'State '!$B:$B,0),3)</f>
        <v>Northeast</v>
      </c>
      <c r="N202" s="185"/>
      <c r="O202" s="192">
        <v>13</v>
      </c>
      <c r="P202" s="192">
        <v>21.7</v>
      </c>
      <c r="Q202" s="192">
        <v>6.25</v>
      </c>
      <c r="R202" s="191" t="s">
        <v>465</v>
      </c>
      <c r="S202" s="185" t="s">
        <v>135</v>
      </c>
      <c r="T202" s="185" t="s">
        <v>390</v>
      </c>
      <c r="U202" s="185" t="s">
        <v>466</v>
      </c>
      <c r="V202" s="185"/>
      <c r="W202" s="184"/>
      <c r="X202" s="184"/>
      <c r="Y202" s="184"/>
    </row>
    <row r="203" spans="1:262" x14ac:dyDescent="0.2">
      <c r="A203" s="185">
        <v>41720</v>
      </c>
      <c r="B203" s="186" t="s">
        <v>1813</v>
      </c>
      <c r="C203" s="186" t="s">
        <v>1814</v>
      </c>
      <c r="D203" s="186" t="s">
        <v>134</v>
      </c>
      <c r="E203" s="187" t="s">
        <v>144</v>
      </c>
      <c r="F203" s="188">
        <v>41031</v>
      </c>
      <c r="G203" s="189">
        <v>2012</v>
      </c>
      <c r="H203" s="185" t="s">
        <v>1815</v>
      </c>
      <c r="I203" s="185" t="str">
        <f t="shared" si="12"/>
        <v>PR</v>
      </c>
      <c r="J203" s="185" t="str">
        <f t="shared" si="11"/>
        <v>PR</v>
      </c>
      <c r="K203" s="185" t="e">
        <f t="shared" si="13"/>
        <v>#N/A</v>
      </c>
      <c r="L203" s="185" t="e">
        <f>INDEX('State '!$A$1:$C$62,MATCH($I203,'State '!$B:$B,0),3)</f>
        <v>#N/A</v>
      </c>
      <c r="M203" s="185" t="e">
        <f>INDEX('State '!$A$1:$C$62,MATCH($J203,'State '!$B:$B,0),3)</f>
        <v>#N/A</v>
      </c>
      <c r="N203" s="185"/>
      <c r="O203" s="191">
        <v>50</v>
      </c>
      <c r="P203" s="191">
        <v>42</v>
      </c>
      <c r="Q203" s="191">
        <v>186</v>
      </c>
      <c r="R203" s="192">
        <v>24</v>
      </c>
      <c r="S203" s="193" t="s">
        <v>135</v>
      </c>
      <c r="T203" s="190" t="s">
        <v>390</v>
      </c>
      <c r="U203" s="194" t="s">
        <v>1816</v>
      </c>
      <c r="V203" s="185"/>
      <c r="W203" s="184"/>
      <c r="X203" s="184"/>
      <c r="Y203" s="184"/>
      <c r="Z203" s="96"/>
      <c r="AA203" s="96"/>
      <c r="AB203" s="96"/>
    </row>
    <row r="204" spans="1:262" x14ac:dyDescent="0.2">
      <c r="A204" s="185">
        <v>41156</v>
      </c>
      <c r="B204" s="186" t="s">
        <v>467</v>
      </c>
      <c r="C204" s="186" t="s">
        <v>225</v>
      </c>
      <c r="D204" s="186" t="s">
        <v>137</v>
      </c>
      <c r="E204" s="187" t="s">
        <v>144</v>
      </c>
      <c r="F204" s="188">
        <v>41156</v>
      </c>
      <c r="G204" s="189">
        <v>2012</v>
      </c>
      <c r="H204" s="185" t="s">
        <v>452</v>
      </c>
      <c r="I204" s="185" t="str">
        <f t="shared" si="12"/>
        <v>WV</v>
      </c>
      <c r="J204" s="185" t="str">
        <f t="shared" si="11"/>
        <v>PA</v>
      </c>
      <c r="K204" s="185" t="str">
        <f t="shared" si="13"/>
        <v>Northeast</v>
      </c>
      <c r="L204" s="185" t="str">
        <f>INDEX('State '!$A$1:$C$62,MATCH($I204,'State '!$B:$B,0),3)</f>
        <v>Northeast</v>
      </c>
      <c r="M204" s="185" t="str">
        <f>INDEX('State '!$A$1:$C$62,MATCH($J204,'State '!$B:$B,0),3)</f>
        <v>Northeast</v>
      </c>
      <c r="N204" s="185"/>
      <c r="O204" s="191">
        <v>635</v>
      </c>
      <c r="P204" s="191">
        <v>110</v>
      </c>
      <c r="Q204" s="191">
        <v>484.26</v>
      </c>
      <c r="R204" s="192" t="s">
        <v>468</v>
      </c>
      <c r="S204" s="193" t="s">
        <v>135</v>
      </c>
      <c r="T204" s="190" t="s">
        <v>390</v>
      </c>
      <c r="U204" s="194" t="s">
        <v>469</v>
      </c>
      <c r="V204" s="185"/>
      <c r="W204" s="184"/>
      <c r="X204" s="184"/>
      <c r="Y204" s="184"/>
      <c r="Z204" s="96"/>
      <c r="AA204" s="96"/>
      <c r="AB204" s="96"/>
    </row>
    <row r="205" spans="1:262" x14ac:dyDescent="0.2">
      <c r="A205" s="185">
        <v>41005</v>
      </c>
      <c r="B205" s="186" t="s">
        <v>424</v>
      </c>
      <c r="C205" s="186" t="s">
        <v>1941</v>
      </c>
      <c r="D205" s="186" t="s">
        <v>134</v>
      </c>
      <c r="E205" s="198" t="s">
        <v>144</v>
      </c>
      <c r="F205" s="199">
        <v>41003</v>
      </c>
      <c r="G205" s="200">
        <v>2012</v>
      </c>
      <c r="H205" s="185" t="s">
        <v>20</v>
      </c>
      <c r="I205" s="185" t="str">
        <f t="shared" si="12"/>
        <v>NJ</v>
      </c>
      <c r="J205" s="185" t="str">
        <f t="shared" si="11"/>
        <v>NJ</v>
      </c>
      <c r="K205" s="185" t="str">
        <f t="shared" si="13"/>
        <v>Northeast</v>
      </c>
      <c r="L205" s="185" t="str">
        <f>INDEX('State '!$A$1:$C$62,MATCH($I205,'State '!$B:$B,0),3)</f>
        <v>Northeast</v>
      </c>
      <c r="M205" s="185" t="str">
        <f>INDEX('State '!$A$1:$C$62,MATCH($J205,'State '!$B:$B,0),3)</f>
        <v>Northeast</v>
      </c>
      <c r="N205" s="185"/>
      <c r="O205" s="192">
        <v>17</v>
      </c>
      <c r="P205" s="192">
        <v>6.24</v>
      </c>
      <c r="Q205" s="191">
        <v>250</v>
      </c>
      <c r="R205" s="191" t="s">
        <v>425</v>
      </c>
      <c r="S205" s="185" t="s">
        <v>135</v>
      </c>
      <c r="T205" s="185" t="s">
        <v>390</v>
      </c>
      <c r="U205" s="185" t="s">
        <v>426</v>
      </c>
      <c r="V205" s="185"/>
      <c r="W205" s="184"/>
      <c r="X205" s="184"/>
      <c r="Y205" s="184"/>
      <c r="Z205" s="96"/>
      <c r="AA205" s="96"/>
      <c r="AB205" s="96"/>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c r="ID205" s="20"/>
      <c r="IE205" s="20"/>
      <c r="IF205" s="20"/>
      <c r="IG205" s="20"/>
      <c r="IH205" s="20"/>
      <c r="II205" s="20"/>
      <c r="IJ205" s="20"/>
      <c r="IK205" s="20"/>
      <c r="IL205" s="20"/>
      <c r="IM205" s="20"/>
      <c r="IN205" s="20"/>
      <c r="IO205" s="20"/>
      <c r="IP205" s="20"/>
      <c r="IQ205" s="20"/>
      <c r="IR205" s="20"/>
      <c r="IS205" s="20"/>
      <c r="IT205" s="20"/>
      <c r="IU205" s="20"/>
      <c r="IV205" s="20"/>
      <c r="IW205" s="20"/>
      <c r="IX205" s="20"/>
      <c r="IY205" s="20"/>
      <c r="IZ205" s="20"/>
      <c r="JA205" s="20"/>
      <c r="JB205" s="20"/>
    </row>
    <row r="206" spans="1:262" s="20" customFormat="1" x14ac:dyDescent="0.2">
      <c r="A206" s="185">
        <v>41276</v>
      </c>
      <c r="B206" s="186" t="s">
        <v>1786</v>
      </c>
      <c r="C206" s="186" t="s">
        <v>1787</v>
      </c>
      <c r="D206" s="186" t="s">
        <v>141</v>
      </c>
      <c r="E206" s="187" t="s">
        <v>144</v>
      </c>
      <c r="F206" s="188">
        <v>41214</v>
      </c>
      <c r="G206" s="189">
        <v>2012</v>
      </c>
      <c r="H206" s="185" t="s">
        <v>452</v>
      </c>
      <c r="I206" s="185" t="str">
        <f t="shared" si="12"/>
        <v>WV</v>
      </c>
      <c r="J206" s="185" t="str">
        <f t="shared" si="11"/>
        <v>PA</v>
      </c>
      <c r="K206" s="185" t="str">
        <f t="shared" si="13"/>
        <v>Northeast</v>
      </c>
      <c r="L206" s="185" t="str">
        <f>INDEX('State '!$A$1:$C$62,MATCH($I206,'State '!$B:$B,0),3)</f>
        <v>Northeast</v>
      </c>
      <c r="M206" s="185" t="str">
        <f>INDEX('State '!$A$1:$C$62,MATCH($J206,'State '!$B:$B,0),3)</f>
        <v>Northeast</v>
      </c>
      <c r="N206" s="185"/>
      <c r="O206" s="191">
        <v>21.7</v>
      </c>
      <c r="P206" s="191">
        <v>0</v>
      </c>
      <c r="Q206" s="191">
        <v>209</v>
      </c>
      <c r="R206" s="192"/>
      <c r="S206" s="193" t="s">
        <v>135</v>
      </c>
      <c r="T206" s="190" t="s">
        <v>390</v>
      </c>
      <c r="U206" s="194" t="s">
        <v>1788</v>
      </c>
      <c r="V206" s="185"/>
      <c r="W206" s="184"/>
      <c r="X206" s="184"/>
      <c r="Y206" s="184"/>
    </row>
    <row r="207" spans="1:262" x14ac:dyDescent="0.2">
      <c r="A207" s="185">
        <v>41001</v>
      </c>
      <c r="B207" s="198" t="s">
        <v>1935</v>
      </c>
      <c r="C207" s="198" t="s">
        <v>1936</v>
      </c>
      <c r="D207" s="198" t="s">
        <v>134</v>
      </c>
      <c r="E207" s="198" t="s">
        <v>144</v>
      </c>
      <c r="F207" s="199"/>
      <c r="G207" s="200">
        <v>2012</v>
      </c>
      <c r="H207" s="185" t="s">
        <v>41</v>
      </c>
      <c r="I207" s="185" t="str">
        <f t="shared" si="12"/>
        <v>MI</v>
      </c>
      <c r="J207" s="185" t="str">
        <f t="shared" si="11"/>
        <v>MI</v>
      </c>
      <c r="K207" s="185" t="str">
        <f t="shared" si="13"/>
        <v>Midwest</v>
      </c>
      <c r="L207" s="185" t="str">
        <f>INDEX('State '!$A$1:$C$62,MATCH($I207,'State '!$B:$B,0),3)</f>
        <v>Midwest</v>
      </c>
      <c r="M207" s="185" t="str">
        <f>INDEX('State '!$A$1:$C$62,MATCH($J207,'State '!$B:$B,0),3)</f>
        <v>Midwest</v>
      </c>
      <c r="N207" s="185"/>
      <c r="O207" s="192"/>
      <c r="P207" s="192">
        <v>0.25</v>
      </c>
      <c r="Q207" s="192">
        <v>300</v>
      </c>
      <c r="R207" s="191">
        <v>12</v>
      </c>
      <c r="S207" s="185" t="s">
        <v>135</v>
      </c>
      <c r="T207" s="185" t="s">
        <v>390</v>
      </c>
      <c r="U207" s="185" t="s">
        <v>1937</v>
      </c>
      <c r="V207" s="185"/>
      <c r="W207" s="184"/>
      <c r="X207" s="184"/>
      <c r="Y207" s="184"/>
      <c r="Z207" s="96"/>
      <c r="AA207" s="96"/>
      <c r="AB207" s="96"/>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c r="GN207" s="20"/>
      <c r="GO207" s="20"/>
      <c r="GP207" s="20"/>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c r="HZ207" s="20"/>
      <c r="IA207" s="20"/>
      <c r="IB207" s="20"/>
      <c r="IC207" s="20"/>
      <c r="ID207" s="20"/>
      <c r="IE207" s="20"/>
      <c r="IF207" s="20"/>
      <c r="IG207" s="20"/>
      <c r="IH207" s="20"/>
      <c r="II207" s="20"/>
      <c r="IJ207" s="20"/>
      <c r="IK207" s="20"/>
      <c r="IL207" s="20"/>
      <c r="IM207" s="20"/>
      <c r="IN207" s="20"/>
      <c r="IO207" s="20"/>
      <c r="IP207" s="20"/>
      <c r="IQ207" s="20"/>
      <c r="IR207" s="20"/>
      <c r="IS207" s="20"/>
      <c r="IT207" s="20"/>
      <c r="IU207" s="20"/>
      <c r="IV207" s="20"/>
      <c r="IW207" s="20"/>
      <c r="IX207" s="20"/>
      <c r="IY207" s="20"/>
      <c r="IZ207" s="20"/>
      <c r="JA207" s="20"/>
      <c r="JB207" s="20"/>
    </row>
    <row r="208" spans="1:262" s="20" customFormat="1" x14ac:dyDescent="0.2">
      <c r="A208" s="185">
        <v>41106</v>
      </c>
      <c r="B208" s="198" t="s">
        <v>1906</v>
      </c>
      <c r="C208" s="198" t="s">
        <v>219</v>
      </c>
      <c r="D208" s="198" t="s">
        <v>141</v>
      </c>
      <c r="E208" s="198" t="s">
        <v>144</v>
      </c>
      <c r="F208" s="199"/>
      <c r="G208" s="200">
        <v>2012</v>
      </c>
      <c r="H208" s="185" t="s">
        <v>464</v>
      </c>
      <c r="I208" s="185" t="str">
        <f t="shared" si="12"/>
        <v>DE</v>
      </c>
      <c r="J208" s="185" t="str">
        <f t="shared" si="11"/>
        <v>MD</v>
      </c>
      <c r="K208" s="185" t="str">
        <f t="shared" si="13"/>
        <v>Northeast</v>
      </c>
      <c r="L208" s="185" t="str">
        <f>INDEX('State '!$A$1:$C$62,MATCH($I208,'State '!$B:$B,0),3)</f>
        <v>Northeast</v>
      </c>
      <c r="M208" s="185" t="str">
        <f>INDEX('State '!$A$1:$C$62,MATCH($J208,'State '!$B:$B,0),3)</f>
        <v>Northeast</v>
      </c>
      <c r="N208" s="185"/>
      <c r="O208" s="192">
        <v>5.9</v>
      </c>
      <c r="P208" s="192">
        <v>5</v>
      </c>
      <c r="Q208" s="192">
        <v>4.07</v>
      </c>
      <c r="R208" s="191">
        <v>6</v>
      </c>
      <c r="S208" s="185" t="s">
        <v>135</v>
      </c>
      <c r="T208" s="185" t="s">
        <v>390</v>
      </c>
      <c r="U208" s="185" t="s">
        <v>476</v>
      </c>
      <c r="V208" s="185"/>
      <c r="W208" s="184"/>
      <c r="X208" s="184"/>
      <c r="Y208" s="184"/>
    </row>
    <row r="209" spans="1:262" s="20" customFormat="1" x14ac:dyDescent="0.2">
      <c r="A209" s="185">
        <v>41106</v>
      </c>
      <c r="B209" s="198" t="s">
        <v>444</v>
      </c>
      <c r="C209" s="198" t="s">
        <v>215</v>
      </c>
      <c r="D209" s="198" t="s">
        <v>137</v>
      </c>
      <c r="E209" s="198" t="s">
        <v>144</v>
      </c>
      <c r="F209" s="199">
        <v>40998</v>
      </c>
      <c r="G209" s="200">
        <v>2012</v>
      </c>
      <c r="H209" s="185" t="s">
        <v>25</v>
      </c>
      <c r="I209" s="185" t="str">
        <f t="shared" si="12"/>
        <v>CO</v>
      </c>
      <c r="J209" s="185" t="str">
        <f t="shared" si="11"/>
        <v>CO</v>
      </c>
      <c r="K209" s="185" t="str">
        <f t="shared" si="13"/>
        <v>Mountain</v>
      </c>
      <c r="L209" s="185" t="str">
        <f>INDEX('State '!$A$1:$C$62,MATCH($I209,'State '!$B:$B,0),3)</f>
        <v>Mountain</v>
      </c>
      <c r="M209" s="185" t="str">
        <f>INDEX('State '!$A$1:$C$62,MATCH($J209,'State '!$B:$B,0),3)</f>
        <v>Mountain</v>
      </c>
      <c r="N209" s="185"/>
      <c r="O209" s="192"/>
      <c r="P209" s="192">
        <v>3.5</v>
      </c>
      <c r="Q209" s="192">
        <v>500</v>
      </c>
      <c r="R209" s="191" t="s">
        <v>445</v>
      </c>
      <c r="S209" s="185" t="s">
        <v>135</v>
      </c>
      <c r="T209" s="185" t="s">
        <v>390</v>
      </c>
      <c r="U209" s="185" t="s">
        <v>446</v>
      </c>
      <c r="V209" s="185"/>
      <c r="W209" s="184"/>
      <c r="X209" s="184"/>
      <c r="Y209" s="184"/>
    </row>
    <row r="210" spans="1:262" x14ac:dyDescent="0.2">
      <c r="A210" s="185">
        <v>42597</v>
      </c>
      <c r="B210" s="198" t="s">
        <v>2135</v>
      </c>
      <c r="C210" s="198" t="s">
        <v>225</v>
      </c>
      <c r="D210" s="198" t="s">
        <v>2212</v>
      </c>
      <c r="E210" s="198" t="s">
        <v>144</v>
      </c>
      <c r="F210" s="199">
        <v>41212</v>
      </c>
      <c r="G210" s="200">
        <v>2012</v>
      </c>
      <c r="H210" s="185" t="s">
        <v>397</v>
      </c>
      <c r="I210" s="185" t="str">
        <f t="shared" si="12"/>
        <v>PA</v>
      </c>
      <c r="J210" s="185" t="str">
        <f t="shared" si="11"/>
        <v>NY</v>
      </c>
      <c r="K210" s="185" t="str">
        <f t="shared" si="13"/>
        <v>Northeast</v>
      </c>
      <c r="L210" s="185" t="str">
        <f>INDEX('State '!$A$1:$C$62,MATCH($I210,'State '!$B:$B,0),3)</f>
        <v>Northeast</v>
      </c>
      <c r="M210" s="185" t="str">
        <f>INDEX('State '!$A$1:$C$62,MATCH($J210,'State '!$B:$B,0),3)</f>
        <v>Northeast</v>
      </c>
      <c r="N210" s="185"/>
      <c r="O210" s="192">
        <v>45.7</v>
      </c>
      <c r="P210" s="192">
        <v>7</v>
      </c>
      <c r="Q210" s="192">
        <v>-150</v>
      </c>
      <c r="R210" s="191" t="s">
        <v>2204</v>
      </c>
      <c r="S210" s="185" t="s">
        <v>135</v>
      </c>
      <c r="T210" s="185" t="s">
        <v>390</v>
      </c>
      <c r="U210" s="185" t="s">
        <v>498</v>
      </c>
      <c r="V210" s="185"/>
      <c r="W210" s="184"/>
      <c r="X210" s="184"/>
      <c r="Y210" s="184"/>
      <c r="Z210" s="96"/>
      <c r="AA210" s="96"/>
      <c r="AB210" s="96"/>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c r="EF210" s="20"/>
      <c r="EG210" s="20"/>
      <c r="EH210" s="20"/>
      <c r="EI210" s="20"/>
      <c r="EJ210" s="20"/>
      <c r="EK210" s="20"/>
      <c r="EL210" s="20"/>
      <c r="EM210" s="20"/>
      <c r="EN210" s="20"/>
      <c r="EO210" s="20"/>
      <c r="EP210" s="20"/>
      <c r="EQ210" s="20"/>
      <c r="ER210" s="20"/>
      <c r="ES210" s="20"/>
      <c r="ET210" s="20"/>
      <c r="EU210" s="20"/>
      <c r="EV210" s="20"/>
      <c r="EW210" s="20"/>
      <c r="EX210" s="20"/>
      <c r="EY210" s="20"/>
      <c r="EZ210" s="20"/>
      <c r="FA210" s="20"/>
      <c r="FB210" s="20"/>
      <c r="FC210" s="20"/>
      <c r="FD210" s="20"/>
      <c r="FE210" s="20"/>
      <c r="FF210" s="20"/>
      <c r="FG210" s="20"/>
      <c r="FH210" s="20"/>
      <c r="FI210" s="20"/>
      <c r="FJ210" s="20"/>
      <c r="FK210" s="20"/>
      <c r="FL210" s="20"/>
      <c r="FM210" s="20"/>
      <c r="FN210" s="20"/>
      <c r="FO210" s="20"/>
      <c r="FP210" s="20"/>
      <c r="FQ210" s="20"/>
      <c r="FR210" s="20"/>
      <c r="FS210" s="20"/>
      <c r="FT210" s="20"/>
      <c r="FU210" s="20"/>
      <c r="FV210" s="20"/>
      <c r="FW210" s="20"/>
      <c r="FX210" s="20"/>
      <c r="FY210" s="20"/>
      <c r="FZ210" s="20"/>
      <c r="GA210" s="20"/>
      <c r="GB210" s="20"/>
      <c r="GC210" s="20"/>
      <c r="GD210" s="20"/>
      <c r="GE210" s="20"/>
      <c r="GF210" s="20"/>
      <c r="GG210" s="20"/>
      <c r="GH210" s="20"/>
      <c r="GI210" s="20"/>
      <c r="GJ210" s="20"/>
      <c r="GK210" s="20"/>
      <c r="GL210" s="20"/>
      <c r="GM210" s="20"/>
      <c r="GN210" s="20"/>
      <c r="GO210" s="20"/>
      <c r="GP210" s="20"/>
      <c r="GQ210" s="20"/>
      <c r="GR210" s="20"/>
      <c r="GS210" s="20"/>
      <c r="GT210" s="20"/>
      <c r="GU210" s="20"/>
      <c r="GV210" s="20"/>
      <c r="GW210" s="20"/>
      <c r="GX210" s="20"/>
      <c r="GY210" s="20"/>
      <c r="GZ210" s="20"/>
      <c r="HA210" s="20"/>
      <c r="HB210" s="20"/>
      <c r="HC210" s="20"/>
      <c r="HD210" s="20"/>
      <c r="HE210" s="20"/>
      <c r="HF210" s="20"/>
      <c r="HG210" s="20"/>
      <c r="HH210" s="20"/>
      <c r="HI210" s="20"/>
      <c r="HJ210" s="20"/>
      <c r="HK210" s="20"/>
      <c r="HL210" s="20"/>
      <c r="HM210" s="20"/>
      <c r="HN210" s="20"/>
      <c r="HO210" s="20"/>
      <c r="HP210" s="20"/>
      <c r="HQ210" s="20"/>
      <c r="HR210" s="20"/>
      <c r="HS210" s="20"/>
      <c r="HT210" s="20"/>
      <c r="HU210" s="20"/>
      <c r="HV210" s="20"/>
      <c r="HW210" s="20"/>
      <c r="HX210" s="20"/>
      <c r="HY210" s="20"/>
      <c r="HZ210" s="20"/>
      <c r="IA210" s="20"/>
      <c r="IB210" s="20"/>
      <c r="IC210" s="20"/>
      <c r="ID210" s="20"/>
      <c r="IE210" s="20"/>
      <c r="IF210" s="20"/>
      <c r="IG210" s="20"/>
      <c r="IH210" s="20"/>
      <c r="II210" s="20"/>
      <c r="IJ210" s="20"/>
      <c r="IK210" s="20"/>
      <c r="IL210" s="20"/>
      <c r="IM210" s="20"/>
      <c r="IN210" s="20"/>
      <c r="IO210" s="20"/>
      <c r="IP210" s="20"/>
      <c r="IQ210" s="20"/>
      <c r="IR210" s="20"/>
      <c r="IS210" s="20"/>
      <c r="IT210" s="20"/>
      <c r="IU210" s="20"/>
      <c r="IV210" s="20"/>
      <c r="IW210" s="20"/>
      <c r="IX210" s="20"/>
      <c r="IY210" s="20"/>
      <c r="IZ210" s="20"/>
      <c r="JA210" s="20"/>
      <c r="JB210" s="20"/>
    </row>
    <row r="211" spans="1:262" x14ac:dyDescent="0.2">
      <c r="A211" s="185">
        <v>41221</v>
      </c>
      <c r="B211" s="186" t="s">
        <v>440</v>
      </c>
      <c r="C211" s="186" t="s">
        <v>231</v>
      </c>
      <c r="D211" s="186" t="s">
        <v>141</v>
      </c>
      <c r="E211" s="187" t="s">
        <v>144</v>
      </c>
      <c r="F211" s="188">
        <v>41227</v>
      </c>
      <c r="G211" s="189">
        <v>2012</v>
      </c>
      <c r="H211" s="185" t="s">
        <v>7</v>
      </c>
      <c r="I211" s="185" t="str">
        <f t="shared" si="12"/>
        <v>PA</v>
      </c>
      <c r="J211" s="185" t="str">
        <f t="shared" si="11"/>
        <v>PA</v>
      </c>
      <c r="K211" s="185" t="str">
        <f t="shared" si="13"/>
        <v>Northeast</v>
      </c>
      <c r="L211" s="185" t="str">
        <f>INDEX('State '!$A$1:$C$62,MATCH($I211,'State '!$B:$B,0),3)</f>
        <v>Northeast</v>
      </c>
      <c r="M211" s="185" t="str">
        <f>INDEX('State '!$A$1:$C$62,MATCH($J211,'State '!$B:$B,0),3)</f>
        <v>Northeast</v>
      </c>
      <c r="N211" s="185"/>
      <c r="O211" s="191"/>
      <c r="P211" s="191">
        <v>39</v>
      </c>
      <c r="Q211" s="191">
        <v>555</v>
      </c>
      <c r="R211" s="192">
        <v>30</v>
      </c>
      <c r="S211" s="193" t="s">
        <v>135</v>
      </c>
      <c r="T211" s="190" t="s">
        <v>390</v>
      </c>
      <c r="U211" s="194" t="s">
        <v>441</v>
      </c>
      <c r="V211" s="185"/>
      <c r="W211" s="184"/>
      <c r="X211" s="184"/>
      <c r="Y211" s="184"/>
      <c r="Z211" s="96"/>
      <c r="AA211" s="96"/>
      <c r="AB211" s="96"/>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c r="EF211" s="20"/>
      <c r="EG211" s="20"/>
      <c r="EH211" s="20"/>
      <c r="EI211" s="20"/>
      <c r="EJ211" s="20"/>
      <c r="EK211" s="20"/>
      <c r="EL211" s="20"/>
      <c r="EM211" s="20"/>
      <c r="EN211" s="20"/>
      <c r="EO211" s="20"/>
      <c r="EP211" s="20"/>
      <c r="EQ211" s="20"/>
      <c r="ER211" s="20"/>
      <c r="ES211" s="20"/>
      <c r="ET211" s="20"/>
      <c r="EU211" s="20"/>
      <c r="EV211" s="20"/>
      <c r="EW211" s="20"/>
      <c r="EX211" s="20"/>
      <c r="EY211" s="20"/>
      <c r="EZ211" s="20"/>
      <c r="FA211" s="20"/>
      <c r="FB211" s="20"/>
      <c r="FC211" s="20"/>
      <c r="FD211" s="20"/>
      <c r="FE211" s="20"/>
      <c r="FF211" s="20"/>
      <c r="FG211" s="20"/>
      <c r="FH211" s="20"/>
      <c r="FI211" s="20"/>
      <c r="FJ211" s="20"/>
      <c r="FK211" s="20"/>
      <c r="FL211" s="20"/>
      <c r="FM211" s="20"/>
      <c r="FN211" s="20"/>
      <c r="FO211" s="20"/>
      <c r="FP211" s="20"/>
      <c r="FQ211" s="20"/>
      <c r="FR211" s="20"/>
      <c r="FS211" s="20"/>
      <c r="FT211" s="20"/>
      <c r="FU211" s="20"/>
      <c r="FV211" s="20"/>
      <c r="FW211" s="20"/>
      <c r="FX211" s="20"/>
      <c r="FY211" s="20"/>
      <c r="FZ211" s="20"/>
      <c r="GA211" s="20"/>
      <c r="GB211" s="20"/>
      <c r="GC211" s="20"/>
      <c r="GD211" s="20"/>
      <c r="GE211" s="20"/>
      <c r="GF211" s="20"/>
      <c r="GG211" s="20"/>
      <c r="GH211" s="20"/>
      <c r="GI211" s="20"/>
      <c r="GJ211" s="20"/>
      <c r="GK211" s="20"/>
      <c r="GL211" s="20"/>
      <c r="GM211" s="20"/>
      <c r="GN211" s="20"/>
      <c r="GO211" s="20"/>
      <c r="GP211" s="20"/>
      <c r="GQ211" s="20"/>
      <c r="GR211" s="20"/>
      <c r="GS211" s="20"/>
      <c r="GT211" s="20"/>
      <c r="GU211" s="20"/>
      <c r="GV211" s="20"/>
      <c r="GW211" s="20"/>
      <c r="GX211" s="20"/>
      <c r="GY211" s="20"/>
      <c r="GZ211" s="20"/>
      <c r="HA211" s="20"/>
      <c r="HB211" s="20"/>
      <c r="HC211" s="20"/>
      <c r="HD211" s="20"/>
      <c r="HE211" s="20"/>
      <c r="HF211" s="20"/>
      <c r="HG211" s="20"/>
      <c r="HH211" s="20"/>
      <c r="HI211" s="20"/>
      <c r="HJ211" s="20"/>
      <c r="HK211" s="20"/>
      <c r="HL211" s="20"/>
      <c r="HM211" s="20"/>
      <c r="HN211" s="20"/>
      <c r="HO211" s="20"/>
      <c r="HP211" s="20"/>
      <c r="HQ211" s="20"/>
      <c r="HR211" s="20"/>
      <c r="HS211" s="20"/>
      <c r="HT211" s="20"/>
      <c r="HU211" s="20"/>
      <c r="HV211" s="20"/>
      <c r="HW211" s="20"/>
      <c r="HX211" s="20"/>
      <c r="HY211" s="20"/>
      <c r="HZ211" s="20"/>
      <c r="IA211" s="20"/>
      <c r="IB211" s="20"/>
      <c r="IC211" s="20"/>
      <c r="ID211" s="20"/>
      <c r="IE211" s="20"/>
      <c r="IF211" s="20"/>
      <c r="IG211" s="20"/>
      <c r="IH211" s="20"/>
      <c r="II211" s="20"/>
      <c r="IJ211" s="20"/>
      <c r="IK211" s="20"/>
      <c r="IL211" s="20"/>
      <c r="IM211" s="20"/>
      <c r="IN211" s="20"/>
      <c r="IO211" s="20"/>
      <c r="IP211" s="20"/>
      <c r="IQ211" s="20"/>
      <c r="IR211" s="20"/>
      <c r="IS211" s="20"/>
      <c r="IT211" s="20"/>
      <c r="IU211" s="20"/>
      <c r="IV211" s="20"/>
      <c r="IW211" s="20"/>
      <c r="IX211" s="20"/>
      <c r="IY211" s="20"/>
      <c r="IZ211" s="20"/>
      <c r="JA211" s="20"/>
      <c r="JB211" s="20"/>
    </row>
    <row r="212" spans="1:262" ht="25.5" x14ac:dyDescent="0.2">
      <c r="A212" s="185">
        <v>41151</v>
      </c>
      <c r="B212" s="198" t="s">
        <v>1822</v>
      </c>
      <c r="C212" s="198" t="s">
        <v>1823</v>
      </c>
      <c r="D212" s="198" t="s">
        <v>137</v>
      </c>
      <c r="E212" s="198" t="s">
        <v>144</v>
      </c>
      <c r="F212" s="199">
        <v>40963</v>
      </c>
      <c r="G212" s="200">
        <v>2012</v>
      </c>
      <c r="H212" s="185" t="s">
        <v>34</v>
      </c>
      <c r="I212" s="185" t="str">
        <f t="shared" si="12"/>
        <v>WI</v>
      </c>
      <c r="J212" s="185" t="str">
        <f t="shared" si="11"/>
        <v>WI</v>
      </c>
      <c r="K212" s="185" t="str">
        <f t="shared" si="13"/>
        <v>Midwest</v>
      </c>
      <c r="L212" s="185" t="str">
        <f>INDEX('State '!$A$1:$C$62,MATCH($I212,'State '!$B:$B,0),3)</f>
        <v>Midwest</v>
      </c>
      <c r="M212" s="185" t="str">
        <f>INDEX('State '!$A$1:$C$62,MATCH($J212,'State '!$B:$B,0),3)</f>
        <v>Midwest</v>
      </c>
      <c r="N212" s="185"/>
      <c r="O212" s="192">
        <v>22</v>
      </c>
      <c r="P212" s="192">
        <v>13.7</v>
      </c>
      <c r="Q212" s="192"/>
      <c r="R212" s="191"/>
      <c r="S212" s="185" t="s">
        <v>139</v>
      </c>
      <c r="T212" s="185" t="s">
        <v>188</v>
      </c>
      <c r="U212" s="185" t="s">
        <v>391</v>
      </c>
      <c r="V212" s="185"/>
      <c r="W212" s="184"/>
      <c r="X212" s="184"/>
      <c r="Y212" s="184"/>
      <c r="Z212" s="96"/>
      <c r="AA212" s="96"/>
      <c r="AB212" s="96"/>
    </row>
    <row r="213" spans="1:262" s="20" customFormat="1" x14ac:dyDescent="0.2">
      <c r="A213" s="185">
        <v>41215</v>
      </c>
      <c r="B213" s="186" t="s">
        <v>484</v>
      </c>
      <c r="C213" s="186" t="s">
        <v>202</v>
      </c>
      <c r="D213" s="186" t="s">
        <v>141</v>
      </c>
      <c r="E213" s="187" t="s">
        <v>144</v>
      </c>
      <c r="F213" s="188">
        <v>41213</v>
      </c>
      <c r="G213" s="189">
        <v>2012</v>
      </c>
      <c r="H213" s="185" t="s">
        <v>7</v>
      </c>
      <c r="I213" s="185" t="str">
        <f t="shared" si="12"/>
        <v>PA</v>
      </c>
      <c r="J213" s="185" t="str">
        <f t="shared" si="11"/>
        <v>PA</v>
      </c>
      <c r="K213" s="185" t="str">
        <f t="shared" si="13"/>
        <v>Northeast</v>
      </c>
      <c r="L213" s="185" t="str">
        <f>INDEX('State '!$A$1:$C$62,MATCH($I213,'State '!$B:$B,0),3)</f>
        <v>Northeast</v>
      </c>
      <c r="M213" s="185" t="str">
        <f>INDEX('State '!$A$1:$C$62,MATCH($J213,'State '!$B:$B,0),3)</f>
        <v>Northeast</v>
      </c>
      <c r="N213" s="185"/>
      <c r="O213" s="191">
        <v>35.823</v>
      </c>
      <c r="P213" s="191">
        <v>4.8499999999999996</v>
      </c>
      <c r="Q213" s="191">
        <v>150</v>
      </c>
      <c r="R213" s="192">
        <v>24</v>
      </c>
      <c r="S213" s="193" t="s">
        <v>135</v>
      </c>
      <c r="T213" s="190" t="s">
        <v>390</v>
      </c>
      <c r="U213" s="194" t="s">
        <v>485</v>
      </c>
      <c r="V213" s="185"/>
      <c r="W213" s="184"/>
      <c r="X213" s="184"/>
      <c r="Y213" s="184"/>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c r="DW213" s="96"/>
      <c r="DX213" s="96"/>
      <c r="DY213" s="96"/>
      <c r="DZ213" s="96"/>
      <c r="EA213" s="96"/>
      <c r="EB213" s="96"/>
      <c r="EC213" s="96"/>
      <c r="ED213" s="96"/>
      <c r="EE213" s="96"/>
      <c r="EF213" s="96"/>
      <c r="EG213" s="96"/>
      <c r="EH213" s="96"/>
      <c r="EI213" s="96"/>
      <c r="EJ213" s="96"/>
      <c r="EK213" s="96"/>
      <c r="EL213" s="96"/>
      <c r="EM213" s="96"/>
      <c r="EN213" s="96"/>
      <c r="EO213" s="96"/>
      <c r="EP213" s="96"/>
      <c r="EQ213" s="96"/>
      <c r="ER213" s="96"/>
      <c r="ES213" s="96"/>
      <c r="ET213" s="96"/>
      <c r="EU213" s="96"/>
      <c r="EV213" s="96"/>
      <c r="EW213" s="96"/>
      <c r="EX213" s="96"/>
      <c r="EY213" s="96"/>
      <c r="EZ213" s="96"/>
      <c r="FA213" s="96"/>
      <c r="FB213" s="96"/>
      <c r="FC213" s="96"/>
      <c r="FD213" s="96"/>
      <c r="FE213" s="96"/>
      <c r="FF213" s="96"/>
      <c r="FG213" s="96"/>
      <c r="FH213" s="96"/>
      <c r="FI213" s="96"/>
      <c r="FJ213" s="96"/>
      <c r="FK213" s="96"/>
      <c r="FL213" s="96"/>
      <c r="FM213" s="96"/>
      <c r="FN213" s="96"/>
      <c r="FO213" s="96"/>
      <c r="FP213" s="96"/>
      <c r="FQ213" s="96"/>
      <c r="FR213" s="96"/>
      <c r="FS213" s="96"/>
      <c r="FT213" s="96"/>
      <c r="FU213" s="96"/>
      <c r="FV213" s="96"/>
      <c r="FW213" s="96"/>
      <c r="FX213" s="96"/>
      <c r="FY213" s="96"/>
      <c r="FZ213" s="96"/>
      <c r="GA213" s="96"/>
      <c r="GB213" s="96"/>
      <c r="GC213" s="96"/>
      <c r="GD213" s="96"/>
      <c r="GE213" s="96"/>
      <c r="GF213" s="96"/>
      <c r="GG213" s="96"/>
      <c r="GH213" s="96"/>
      <c r="GI213" s="96"/>
      <c r="GJ213" s="96"/>
      <c r="GK213" s="96"/>
      <c r="GL213" s="96"/>
      <c r="GM213" s="96"/>
      <c r="GN213" s="96"/>
      <c r="GO213" s="96"/>
      <c r="GP213" s="96"/>
      <c r="GQ213" s="96"/>
      <c r="GR213" s="96"/>
      <c r="GS213" s="96"/>
      <c r="GT213" s="96"/>
      <c r="GU213" s="96"/>
      <c r="GV213" s="96"/>
      <c r="GW213" s="96"/>
      <c r="GX213" s="96"/>
      <c r="GY213" s="96"/>
      <c r="GZ213" s="96"/>
      <c r="HA213" s="96"/>
      <c r="HB213" s="96"/>
      <c r="HC213" s="96"/>
      <c r="HD213" s="96"/>
      <c r="HE213" s="96"/>
      <c r="HF213" s="96"/>
      <c r="HG213" s="96"/>
      <c r="HH213" s="96"/>
      <c r="HI213" s="96"/>
      <c r="HJ213" s="96"/>
      <c r="HK213" s="96"/>
      <c r="HL213" s="96"/>
      <c r="HM213" s="96"/>
      <c r="HN213" s="96"/>
      <c r="HO213" s="96"/>
      <c r="HP213" s="96"/>
      <c r="HQ213" s="96"/>
      <c r="HR213" s="96"/>
      <c r="HS213" s="96"/>
      <c r="HT213" s="96"/>
      <c r="HU213" s="96"/>
      <c r="HV213" s="96"/>
      <c r="HW213" s="96"/>
      <c r="HX213" s="96"/>
      <c r="HY213" s="96"/>
      <c r="HZ213" s="96"/>
      <c r="IA213" s="96"/>
      <c r="IB213" s="96"/>
      <c r="IC213" s="96"/>
      <c r="ID213" s="96"/>
      <c r="IE213" s="96"/>
      <c r="IF213" s="96"/>
      <c r="IG213" s="96"/>
      <c r="IH213" s="96"/>
      <c r="II213" s="96"/>
      <c r="IJ213" s="96"/>
      <c r="IK213" s="96"/>
      <c r="IL213" s="96"/>
      <c r="IM213" s="96"/>
      <c r="IN213" s="96"/>
      <c r="IO213" s="96"/>
      <c r="IP213" s="96"/>
      <c r="IQ213" s="96"/>
      <c r="IR213" s="96"/>
      <c r="IS213" s="96"/>
      <c r="IT213" s="96"/>
      <c r="IU213" s="96"/>
      <c r="IV213" s="96"/>
      <c r="IW213" s="96"/>
      <c r="IX213" s="96"/>
      <c r="IY213" s="96"/>
      <c r="IZ213" s="96"/>
      <c r="JA213" s="96"/>
      <c r="JB213" s="96"/>
    </row>
    <row r="214" spans="1:262" x14ac:dyDescent="0.2">
      <c r="A214" s="185">
        <v>41215</v>
      </c>
      <c r="B214" s="186" t="s">
        <v>1862</v>
      </c>
      <c r="C214" s="186" t="s">
        <v>1791</v>
      </c>
      <c r="D214" s="186" t="s">
        <v>141</v>
      </c>
      <c r="E214" s="187" t="s">
        <v>144</v>
      </c>
      <c r="F214" s="188">
        <v>41214</v>
      </c>
      <c r="G214" s="189">
        <v>2012</v>
      </c>
      <c r="H214" s="185" t="s">
        <v>34</v>
      </c>
      <c r="I214" s="185" t="str">
        <f t="shared" si="12"/>
        <v>WI</v>
      </c>
      <c r="J214" s="185" t="str">
        <f t="shared" si="11"/>
        <v>WI</v>
      </c>
      <c r="K214" s="185" t="str">
        <f t="shared" si="13"/>
        <v>Midwest</v>
      </c>
      <c r="L214" s="185" t="str">
        <f>INDEX('State '!$A$1:$C$62,MATCH($I214,'State '!$B:$B,0),3)</f>
        <v>Midwest</v>
      </c>
      <c r="M214" s="185" t="str">
        <f>INDEX('State '!$A$1:$C$62,MATCH($J214,'State '!$B:$B,0),3)</f>
        <v>Midwest</v>
      </c>
      <c r="N214" s="185"/>
      <c r="O214" s="191">
        <v>25.1</v>
      </c>
      <c r="P214" s="191"/>
      <c r="Q214" s="191">
        <v>101.1</v>
      </c>
      <c r="R214" s="192"/>
      <c r="S214" s="193" t="s">
        <v>135</v>
      </c>
      <c r="T214" s="190" t="s">
        <v>390</v>
      </c>
      <c r="U214" s="194" t="s">
        <v>1863</v>
      </c>
      <c r="V214" s="185"/>
      <c r="W214" s="184"/>
      <c r="X214" s="184"/>
      <c r="Y214" s="184"/>
      <c r="Z214" s="96"/>
      <c r="AA214" s="96"/>
      <c r="AB214" s="96"/>
    </row>
    <row r="215" spans="1:262" s="20" customFormat="1" x14ac:dyDescent="0.2">
      <c r="A215" s="185">
        <v>41354</v>
      </c>
      <c r="B215" s="198" t="s">
        <v>421</v>
      </c>
      <c r="C215" s="198" t="s">
        <v>209</v>
      </c>
      <c r="D215" s="198" t="s">
        <v>137</v>
      </c>
      <c r="E215" s="198" t="s">
        <v>144</v>
      </c>
      <c r="F215" s="199">
        <v>41130</v>
      </c>
      <c r="G215" s="200">
        <v>2012</v>
      </c>
      <c r="H215" s="185" t="s">
        <v>14</v>
      </c>
      <c r="I215" s="185" t="str">
        <f t="shared" si="12"/>
        <v>MS</v>
      </c>
      <c r="J215" s="185" t="str">
        <f t="shared" si="11"/>
        <v>MS</v>
      </c>
      <c r="K215" s="185" t="str">
        <f t="shared" si="13"/>
        <v>South Central</v>
      </c>
      <c r="L215" s="185" t="str">
        <f>INDEX('State '!$A$1:$C$62,MATCH($I215,'State '!$B:$B,0),3)</f>
        <v>South Central</v>
      </c>
      <c r="M215" s="185" t="str">
        <f>INDEX('State '!$A$1:$C$62,MATCH($J215,'State '!$B:$B,0),3)</f>
        <v>South Central</v>
      </c>
      <c r="N215" s="185"/>
      <c r="O215" s="192">
        <v>75</v>
      </c>
      <c r="P215" s="192">
        <v>36.799999999999997</v>
      </c>
      <c r="Q215" s="192">
        <v>200</v>
      </c>
      <c r="R215" s="191" t="s">
        <v>422</v>
      </c>
      <c r="S215" s="185" t="s">
        <v>135</v>
      </c>
      <c r="T215" s="185" t="s">
        <v>390</v>
      </c>
      <c r="U215" s="185" t="s">
        <v>423</v>
      </c>
      <c r="V215" s="185"/>
      <c r="W215" s="184"/>
      <c r="X215" s="184"/>
      <c r="Y215" s="184"/>
    </row>
    <row r="216" spans="1:262" x14ac:dyDescent="0.2">
      <c r="A216" s="185">
        <v>41106</v>
      </c>
      <c r="B216" s="198" t="s">
        <v>493</v>
      </c>
      <c r="C216" s="198" t="s">
        <v>197</v>
      </c>
      <c r="D216" s="198" t="s">
        <v>134</v>
      </c>
      <c r="E216" s="198" t="s">
        <v>144</v>
      </c>
      <c r="F216" s="199"/>
      <c r="G216" s="200">
        <v>2012</v>
      </c>
      <c r="H216" s="185" t="s">
        <v>6</v>
      </c>
      <c r="I216" s="185" t="str">
        <f t="shared" si="12"/>
        <v>TX</v>
      </c>
      <c r="J216" s="185" t="str">
        <f t="shared" si="11"/>
        <v>TX</v>
      </c>
      <c r="K216" s="185" t="str">
        <f t="shared" si="13"/>
        <v>South Central</v>
      </c>
      <c r="L216" s="185" t="str">
        <f>INDEX('State '!$A$1:$C$62,MATCH($I216,'State '!$B:$B,0),3)</f>
        <v>South Central</v>
      </c>
      <c r="M216" s="185" t="str">
        <f>INDEX('State '!$A$1:$C$62,MATCH($J216,'State '!$B:$B,0),3)</f>
        <v>South Central</v>
      </c>
      <c r="N216" s="185"/>
      <c r="O216" s="192"/>
      <c r="P216" s="192">
        <v>2.5499999999999998</v>
      </c>
      <c r="Q216" s="192"/>
      <c r="R216" s="191">
        <v>30</v>
      </c>
      <c r="S216" s="185" t="s">
        <v>135</v>
      </c>
      <c r="T216" s="185" t="s">
        <v>390</v>
      </c>
      <c r="U216" s="185" t="s">
        <v>494</v>
      </c>
      <c r="V216" s="185"/>
      <c r="W216" s="184"/>
      <c r="X216" s="184"/>
      <c r="Y216" s="184"/>
      <c r="Z216" s="96"/>
      <c r="AA216" s="96"/>
      <c r="AB216" s="96"/>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c r="DR216" s="20"/>
      <c r="DS216" s="20"/>
      <c r="DT216" s="20"/>
      <c r="DU216" s="20"/>
      <c r="DV216" s="20"/>
      <c r="DW216" s="20"/>
      <c r="DX216" s="20"/>
      <c r="DY216" s="20"/>
      <c r="DZ216" s="20"/>
      <c r="EA216" s="20"/>
      <c r="EB216" s="20"/>
      <c r="EC216" s="20"/>
      <c r="ED216" s="20"/>
      <c r="EE216" s="20"/>
      <c r="EF216" s="20"/>
      <c r="EG216" s="20"/>
      <c r="EH216" s="20"/>
      <c r="EI216" s="20"/>
      <c r="EJ216" s="20"/>
      <c r="EK216" s="20"/>
      <c r="EL216" s="20"/>
      <c r="EM216" s="20"/>
      <c r="EN216" s="20"/>
      <c r="EO216" s="20"/>
      <c r="EP216" s="20"/>
      <c r="EQ216" s="20"/>
      <c r="ER216" s="20"/>
      <c r="ES216" s="20"/>
      <c r="ET216" s="20"/>
      <c r="EU216" s="20"/>
      <c r="EV216" s="20"/>
      <c r="EW216" s="20"/>
      <c r="EX216" s="20"/>
      <c r="EY216" s="20"/>
      <c r="EZ216" s="20"/>
      <c r="FA216" s="20"/>
      <c r="FB216" s="20"/>
      <c r="FC216" s="20"/>
      <c r="FD216" s="20"/>
      <c r="FE216" s="20"/>
      <c r="FF216" s="20"/>
      <c r="FG216" s="20"/>
      <c r="FH216" s="20"/>
      <c r="FI216" s="20"/>
      <c r="FJ216" s="20"/>
      <c r="FK216" s="20"/>
      <c r="FL216" s="20"/>
      <c r="FM216" s="20"/>
      <c r="FN216" s="20"/>
      <c r="FO216" s="20"/>
      <c r="FP216" s="20"/>
      <c r="FQ216" s="20"/>
      <c r="FR216" s="20"/>
      <c r="FS216" s="20"/>
      <c r="FT216" s="20"/>
      <c r="FU216" s="20"/>
      <c r="FV216" s="20"/>
      <c r="FW216" s="20"/>
      <c r="FX216" s="20"/>
      <c r="FY216" s="20"/>
      <c r="FZ216" s="20"/>
      <c r="GA216" s="20"/>
      <c r="GB216" s="20"/>
      <c r="GC216" s="20"/>
      <c r="GD216" s="20"/>
      <c r="GE216" s="20"/>
      <c r="GF216" s="20"/>
      <c r="GG216" s="20"/>
      <c r="GH216" s="20"/>
      <c r="GI216" s="20"/>
      <c r="GJ216" s="20"/>
      <c r="GK216" s="20"/>
      <c r="GL216" s="20"/>
      <c r="GM216" s="20"/>
      <c r="GN216" s="20"/>
      <c r="GO216" s="20"/>
      <c r="GP216" s="20"/>
      <c r="GQ216" s="20"/>
      <c r="GR216" s="20"/>
      <c r="GS216" s="20"/>
      <c r="GT216" s="20"/>
      <c r="GU216" s="20"/>
      <c r="GV216" s="20"/>
      <c r="GW216" s="20"/>
      <c r="GX216" s="20"/>
      <c r="GY216" s="20"/>
      <c r="GZ216" s="20"/>
      <c r="HA216" s="20"/>
      <c r="HB216" s="20"/>
      <c r="HC216" s="20"/>
      <c r="HD216" s="20"/>
      <c r="HE216" s="20"/>
      <c r="HF216" s="20"/>
      <c r="HG216" s="20"/>
      <c r="HH216" s="20"/>
      <c r="HI216" s="20"/>
      <c r="HJ216" s="20"/>
      <c r="HK216" s="20"/>
      <c r="HL216" s="20"/>
      <c r="HM216" s="20"/>
      <c r="HN216" s="20"/>
      <c r="HO216" s="20"/>
      <c r="HP216" s="20"/>
      <c r="HQ216" s="20"/>
      <c r="HR216" s="20"/>
      <c r="HS216" s="20"/>
      <c r="HT216" s="20"/>
      <c r="HU216" s="20"/>
      <c r="HV216" s="20"/>
      <c r="HW216" s="20"/>
      <c r="HX216" s="20"/>
      <c r="HY216" s="20"/>
      <c r="HZ216" s="20"/>
      <c r="IA216" s="20"/>
      <c r="IB216" s="20"/>
      <c r="IC216" s="20"/>
      <c r="ID216" s="20"/>
      <c r="IE216" s="20"/>
      <c r="IF216" s="20"/>
      <c r="IG216" s="20"/>
      <c r="IH216" s="20"/>
      <c r="II216" s="20"/>
      <c r="IJ216" s="20"/>
      <c r="IK216" s="20"/>
      <c r="IL216" s="20"/>
      <c r="IM216" s="20"/>
      <c r="IN216" s="20"/>
      <c r="IO216" s="20"/>
      <c r="IP216" s="20"/>
      <c r="IQ216" s="20"/>
      <c r="IR216" s="20"/>
      <c r="IS216" s="20"/>
      <c r="IT216" s="20"/>
      <c r="IU216" s="20"/>
      <c r="IV216" s="20"/>
      <c r="IW216" s="20"/>
      <c r="IX216" s="20"/>
      <c r="IY216" s="20"/>
      <c r="IZ216" s="20"/>
      <c r="JA216" s="20"/>
      <c r="JB216" s="20"/>
    </row>
    <row r="217" spans="1:262" s="20" customFormat="1" x14ac:dyDescent="0.2">
      <c r="A217" s="185">
        <v>41106</v>
      </c>
      <c r="B217" s="198" t="s">
        <v>472</v>
      </c>
      <c r="C217" s="198" t="s">
        <v>226</v>
      </c>
      <c r="D217" s="198" t="s">
        <v>134</v>
      </c>
      <c r="E217" s="198" t="s">
        <v>144</v>
      </c>
      <c r="F217" s="199">
        <v>41044</v>
      </c>
      <c r="G217" s="200">
        <v>2012</v>
      </c>
      <c r="H217" s="185" t="s">
        <v>13</v>
      </c>
      <c r="I217" s="185" t="str">
        <f t="shared" si="12"/>
        <v>CA</v>
      </c>
      <c r="J217" s="185" t="str">
        <f t="shared" si="11"/>
        <v>CA</v>
      </c>
      <c r="K217" s="185" t="str">
        <f t="shared" si="13"/>
        <v>Pacific</v>
      </c>
      <c r="L217" s="185" t="str">
        <f>INDEX('State '!$A$1:$C$62,MATCH($I217,'State '!$B:$B,0),3)</f>
        <v>Pacific</v>
      </c>
      <c r="M217" s="185" t="str">
        <f>INDEX('State '!$A$1:$C$62,MATCH($J217,'State '!$B:$B,0),3)</f>
        <v>Pacific</v>
      </c>
      <c r="N217" s="185"/>
      <c r="O217" s="192">
        <v>15.7</v>
      </c>
      <c r="P217" s="192">
        <v>8.6</v>
      </c>
      <c r="Q217" s="192">
        <v>24.27</v>
      </c>
      <c r="R217" s="191">
        <v>8</v>
      </c>
      <c r="S217" s="185" t="s">
        <v>135</v>
      </c>
      <c r="T217" s="185" t="s">
        <v>390</v>
      </c>
      <c r="U217" s="185" t="s">
        <v>499</v>
      </c>
      <c r="V217" s="185"/>
      <c r="W217" s="184"/>
      <c r="X217" s="184"/>
      <c r="Y217" s="184"/>
    </row>
    <row r="218" spans="1:262" x14ac:dyDescent="0.2">
      <c r="A218" s="185">
        <v>41276</v>
      </c>
      <c r="B218" s="198" t="s">
        <v>495</v>
      </c>
      <c r="C218" s="198" t="s">
        <v>210</v>
      </c>
      <c r="D218" s="198" t="s">
        <v>134</v>
      </c>
      <c r="E218" s="198" t="s">
        <v>144</v>
      </c>
      <c r="F218" s="199">
        <v>41214</v>
      </c>
      <c r="G218" s="191">
        <v>2012</v>
      </c>
      <c r="H218" s="185" t="s">
        <v>50</v>
      </c>
      <c r="I218" s="185" t="str">
        <f t="shared" si="12"/>
        <v>WA</v>
      </c>
      <c r="J218" s="185" t="str">
        <f t="shared" si="11"/>
        <v>WA</v>
      </c>
      <c r="K218" s="185" t="str">
        <f t="shared" si="13"/>
        <v>Pacific</v>
      </c>
      <c r="L218" s="185" t="str">
        <f>INDEX('State '!$A$1:$C$62,MATCH($I218,'State '!$B:$B,0),3)</f>
        <v>Pacific</v>
      </c>
      <c r="M218" s="185" t="str">
        <f>INDEX('State '!$A$1:$C$62,MATCH($J218,'State '!$B:$B,0),3)</f>
        <v>Pacific</v>
      </c>
      <c r="N218" s="185"/>
      <c r="O218" s="192"/>
      <c r="P218" s="192">
        <v>2.2000000000000002</v>
      </c>
      <c r="Q218" s="192">
        <v>84.2</v>
      </c>
      <c r="R218" s="191">
        <v>20</v>
      </c>
      <c r="S218" s="185" t="s">
        <v>135</v>
      </c>
      <c r="T218" s="185" t="s">
        <v>390</v>
      </c>
      <c r="U218" s="185" t="s">
        <v>428</v>
      </c>
      <c r="V218" s="185"/>
      <c r="W218" s="184"/>
      <c r="X218" s="184"/>
      <c r="Y218" s="184"/>
      <c r="Z218" s="96"/>
      <c r="AA218" s="96"/>
      <c r="AB218" s="96"/>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c r="DR218" s="20"/>
      <c r="DS218" s="20"/>
      <c r="DT218" s="20"/>
      <c r="DU218" s="20"/>
      <c r="DV218" s="20"/>
      <c r="DW218" s="20"/>
      <c r="DX218" s="20"/>
      <c r="DY218" s="20"/>
      <c r="DZ218" s="20"/>
      <c r="EA218" s="20"/>
      <c r="EB218" s="20"/>
      <c r="EC218" s="20"/>
      <c r="ED218" s="20"/>
      <c r="EE218" s="20"/>
      <c r="EF218" s="20"/>
      <c r="EG218" s="20"/>
      <c r="EH218" s="20"/>
      <c r="EI218" s="20"/>
      <c r="EJ218" s="20"/>
      <c r="EK218" s="20"/>
      <c r="EL218" s="20"/>
      <c r="EM218" s="20"/>
      <c r="EN218" s="20"/>
      <c r="EO218" s="20"/>
      <c r="EP218" s="20"/>
      <c r="EQ218" s="20"/>
      <c r="ER218" s="20"/>
      <c r="ES218" s="20"/>
      <c r="ET218" s="20"/>
      <c r="EU218" s="20"/>
      <c r="EV218" s="20"/>
      <c r="EW218" s="20"/>
      <c r="EX218" s="20"/>
      <c r="EY218" s="20"/>
      <c r="EZ218" s="20"/>
      <c r="FA218" s="20"/>
      <c r="FB218" s="20"/>
      <c r="FC218" s="20"/>
      <c r="FD218" s="20"/>
      <c r="FE218" s="20"/>
      <c r="FF218" s="20"/>
      <c r="FG218" s="20"/>
      <c r="FH218" s="20"/>
      <c r="FI218" s="20"/>
      <c r="FJ218" s="20"/>
      <c r="FK218" s="20"/>
      <c r="FL218" s="20"/>
      <c r="FM218" s="20"/>
      <c r="FN218" s="20"/>
      <c r="FO218" s="20"/>
      <c r="FP218" s="20"/>
      <c r="FQ218" s="20"/>
      <c r="FR218" s="20"/>
      <c r="FS218" s="20"/>
      <c r="FT218" s="20"/>
      <c r="FU218" s="20"/>
      <c r="FV218" s="20"/>
      <c r="FW218" s="20"/>
      <c r="FX218" s="20"/>
      <c r="FY218" s="20"/>
      <c r="FZ218" s="20"/>
      <c r="GA218" s="20"/>
      <c r="GB218" s="20"/>
      <c r="GC218" s="20"/>
      <c r="GD218" s="20"/>
      <c r="GE218" s="20"/>
      <c r="GF218" s="20"/>
      <c r="GG218" s="20"/>
      <c r="GH218" s="20"/>
      <c r="GI218" s="20"/>
      <c r="GJ218" s="20"/>
      <c r="GK218" s="20"/>
      <c r="GL218" s="20"/>
      <c r="GM218" s="20"/>
      <c r="GN218" s="20"/>
      <c r="GO218" s="20"/>
      <c r="GP218" s="20"/>
      <c r="GQ218" s="20"/>
      <c r="GR218" s="20"/>
      <c r="GS218" s="20"/>
      <c r="GT218" s="20"/>
      <c r="GU218" s="20"/>
      <c r="GV218" s="20"/>
      <c r="GW218" s="20"/>
      <c r="GX218" s="20"/>
      <c r="GY218" s="20"/>
      <c r="GZ218" s="20"/>
      <c r="HA218" s="20"/>
      <c r="HB218" s="20"/>
      <c r="HC218" s="20"/>
      <c r="HD218" s="20"/>
      <c r="HE218" s="20"/>
      <c r="HF218" s="20"/>
      <c r="HG218" s="20"/>
      <c r="HH218" s="20"/>
      <c r="HI218" s="20"/>
      <c r="HJ218" s="20"/>
      <c r="HK218" s="20"/>
      <c r="HL218" s="20"/>
      <c r="HM218" s="20"/>
      <c r="HN218" s="20"/>
      <c r="HO218" s="20"/>
      <c r="HP218" s="20"/>
      <c r="HQ218" s="20"/>
      <c r="HR218" s="20"/>
      <c r="HS218" s="20"/>
      <c r="HT218" s="20"/>
      <c r="HU218" s="20"/>
      <c r="HV218" s="20"/>
      <c r="HW218" s="20"/>
      <c r="HX218" s="20"/>
      <c r="HY218" s="20"/>
      <c r="HZ218" s="20"/>
      <c r="IA218" s="20"/>
      <c r="IB218" s="20"/>
      <c r="IC218" s="20"/>
      <c r="ID218" s="20"/>
      <c r="IE218" s="20"/>
      <c r="IF218" s="20"/>
      <c r="IG218" s="20"/>
      <c r="IH218" s="20"/>
      <c r="II218" s="20"/>
      <c r="IJ218" s="20"/>
      <c r="IK218" s="20"/>
      <c r="IL218" s="20"/>
      <c r="IM218" s="20"/>
      <c r="IN218" s="20"/>
      <c r="IO218" s="20"/>
      <c r="IP218" s="20"/>
      <c r="IQ218" s="20"/>
      <c r="IR218" s="20"/>
      <c r="IS218" s="20"/>
      <c r="IT218" s="20"/>
      <c r="IU218" s="20"/>
      <c r="IV218" s="20"/>
      <c r="IW218" s="20"/>
      <c r="IX218" s="20"/>
      <c r="IY218" s="20"/>
      <c r="IZ218" s="20"/>
      <c r="JA218" s="20"/>
      <c r="JB218" s="20"/>
    </row>
    <row r="219" spans="1:262" s="20" customFormat="1" x14ac:dyDescent="0.2">
      <c r="A219" s="185">
        <v>41215</v>
      </c>
      <c r="B219" s="186" t="s">
        <v>456</v>
      </c>
      <c r="C219" s="186" t="s">
        <v>225</v>
      </c>
      <c r="D219" s="186" t="s">
        <v>141</v>
      </c>
      <c r="E219" s="187" t="s">
        <v>144</v>
      </c>
      <c r="F219" s="188">
        <v>41213</v>
      </c>
      <c r="G219" s="195">
        <v>2012</v>
      </c>
      <c r="H219" s="185" t="s">
        <v>7</v>
      </c>
      <c r="I219" s="185" t="str">
        <f t="shared" si="12"/>
        <v>PA</v>
      </c>
      <c r="J219" s="185" t="str">
        <f t="shared" si="11"/>
        <v>PA</v>
      </c>
      <c r="K219" s="185" t="str">
        <f t="shared" si="13"/>
        <v>Northeast</v>
      </c>
      <c r="L219" s="185" t="str">
        <f>INDEX('State '!$A$1:$C$62,MATCH($I219,'State '!$B:$B,0),3)</f>
        <v>Northeast</v>
      </c>
      <c r="M219" s="185" t="str">
        <f>INDEX('State '!$A$1:$C$62,MATCH($J219,'State '!$B:$B,0),3)</f>
        <v>Northeast</v>
      </c>
      <c r="N219" s="185"/>
      <c r="O219" s="191">
        <v>97.3</v>
      </c>
      <c r="P219" s="191"/>
      <c r="Q219" s="191">
        <v>200</v>
      </c>
      <c r="R219" s="192"/>
      <c r="S219" s="193" t="s">
        <v>135</v>
      </c>
      <c r="T219" s="190" t="s">
        <v>390</v>
      </c>
      <c r="U219" s="194" t="s">
        <v>457</v>
      </c>
      <c r="V219" s="185"/>
      <c r="W219" s="184"/>
      <c r="X219" s="184"/>
      <c r="Y219" s="184"/>
    </row>
    <row r="220" spans="1:262" s="20" customFormat="1" x14ac:dyDescent="0.2">
      <c r="A220" s="185">
        <v>41198</v>
      </c>
      <c r="B220" s="186" t="s">
        <v>482</v>
      </c>
      <c r="C220" s="186" t="s">
        <v>207</v>
      </c>
      <c r="D220" s="186" t="s">
        <v>141</v>
      </c>
      <c r="E220" s="187" t="s">
        <v>144</v>
      </c>
      <c r="F220" s="188">
        <v>41201</v>
      </c>
      <c r="G220" s="195">
        <v>2012</v>
      </c>
      <c r="H220" s="185" t="s">
        <v>397</v>
      </c>
      <c r="I220" s="185" t="str">
        <f t="shared" si="12"/>
        <v>PA</v>
      </c>
      <c r="J220" s="185" t="str">
        <f t="shared" si="11"/>
        <v>NY</v>
      </c>
      <c r="K220" s="185" t="str">
        <f t="shared" si="13"/>
        <v>Northeast</v>
      </c>
      <c r="L220" s="185" t="str">
        <f>INDEX('State '!$A$1:$C$62,MATCH($I220,'State '!$B:$B,0),3)</f>
        <v>Northeast</v>
      </c>
      <c r="M220" s="185" t="str">
        <f>INDEX('State '!$A$1:$C$62,MATCH($J220,'State '!$B:$B,0),3)</f>
        <v>Northeast</v>
      </c>
      <c r="N220" s="185"/>
      <c r="O220" s="191">
        <v>100</v>
      </c>
      <c r="P220" s="191">
        <v>7</v>
      </c>
      <c r="Q220" s="191">
        <v>250</v>
      </c>
      <c r="R220" s="192">
        <v>30</v>
      </c>
      <c r="S220" s="193" t="s">
        <v>135</v>
      </c>
      <c r="T220" s="190" t="s">
        <v>390</v>
      </c>
      <c r="U220" s="194" t="s">
        <v>483</v>
      </c>
      <c r="V220" s="185"/>
      <c r="W220" s="184"/>
      <c r="X220" s="184"/>
      <c r="Y220" s="184"/>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R220" s="96"/>
      <c r="DS220" s="96"/>
      <c r="DT220" s="96"/>
      <c r="DU220" s="96"/>
      <c r="DV220" s="96"/>
      <c r="DW220" s="96"/>
      <c r="DX220" s="96"/>
      <c r="DY220" s="96"/>
      <c r="DZ220" s="96"/>
      <c r="EA220" s="96"/>
      <c r="EB220" s="96"/>
      <c r="EC220" s="96"/>
      <c r="ED220" s="96"/>
      <c r="EE220" s="96"/>
      <c r="EF220" s="96"/>
      <c r="EG220" s="96"/>
      <c r="EH220" s="96"/>
      <c r="EI220" s="96"/>
      <c r="EJ220" s="96"/>
      <c r="EK220" s="96"/>
      <c r="EL220" s="96"/>
      <c r="EM220" s="96"/>
      <c r="EN220" s="96"/>
      <c r="EO220" s="96"/>
      <c r="EP220" s="96"/>
      <c r="EQ220" s="96"/>
      <c r="ER220" s="96"/>
      <c r="ES220" s="96"/>
      <c r="ET220" s="96"/>
      <c r="EU220" s="96"/>
      <c r="EV220" s="96"/>
      <c r="EW220" s="96"/>
      <c r="EX220" s="96"/>
      <c r="EY220" s="96"/>
      <c r="EZ220" s="96"/>
      <c r="FA220" s="96"/>
      <c r="FB220" s="96"/>
      <c r="FC220" s="96"/>
      <c r="FD220" s="96"/>
      <c r="FE220" s="96"/>
      <c r="FF220" s="96"/>
      <c r="FG220" s="96"/>
      <c r="FH220" s="96"/>
      <c r="FI220" s="96"/>
      <c r="FJ220" s="96"/>
      <c r="FK220" s="96"/>
      <c r="FL220" s="96"/>
      <c r="FM220" s="96"/>
      <c r="FN220" s="96"/>
      <c r="FO220" s="96"/>
      <c r="FP220" s="96"/>
      <c r="FQ220" s="96"/>
      <c r="FR220" s="96"/>
      <c r="FS220" s="96"/>
      <c r="FT220" s="96"/>
      <c r="FU220" s="96"/>
      <c r="FV220" s="96"/>
      <c r="FW220" s="96"/>
      <c r="FX220" s="96"/>
      <c r="FY220" s="96"/>
      <c r="FZ220" s="96"/>
      <c r="GA220" s="96"/>
      <c r="GB220" s="96"/>
      <c r="GC220" s="96"/>
      <c r="GD220" s="96"/>
      <c r="GE220" s="96"/>
      <c r="GF220" s="96"/>
      <c r="GG220" s="96"/>
      <c r="GH220" s="96"/>
      <c r="GI220" s="96"/>
      <c r="GJ220" s="96"/>
      <c r="GK220" s="96"/>
      <c r="GL220" s="96"/>
      <c r="GM220" s="96"/>
      <c r="GN220" s="96"/>
      <c r="GO220" s="96"/>
      <c r="GP220" s="96"/>
      <c r="GQ220" s="96"/>
      <c r="GR220" s="96"/>
      <c r="GS220" s="96"/>
      <c r="GT220" s="96"/>
      <c r="GU220" s="96"/>
      <c r="GV220" s="96"/>
      <c r="GW220" s="96"/>
      <c r="GX220" s="96"/>
      <c r="GY220" s="96"/>
      <c r="GZ220" s="96"/>
      <c r="HA220" s="96"/>
      <c r="HB220" s="96"/>
      <c r="HC220" s="96"/>
      <c r="HD220" s="96"/>
      <c r="HE220" s="96"/>
      <c r="HF220" s="96"/>
      <c r="HG220" s="96"/>
      <c r="HH220" s="96"/>
      <c r="HI220" s="96"/>
      <c r="HJ220" s="96"/>
      <c r="HK220" s="96"/>
      <c r="HL220" s="96"/>
      <c r="HM220" s="96"/>
      <c r="HN220" s="96"/>
      <c r="HO220" s="96"/>
      <c r="HP220" s="96"/>
      <c r="HQ220" s="96"/>
      <c r="HR220" s="96"/>
      <c r="HS220" s="96"/>
      <c r="HT220" s="96"/>
      <c r="HU220" s="96"/>
      <c r="HV220" s="96"/>
      <c r="HW220" s="96"/>
      <c r="HX220" s="96"/>
      <c r="HY220" s="96"/>
      <c r="HZ220" s="96"/>
      <c r="IA220" s="96"/>
      <c r="IB220" s="96"/>
      <c r="IC220" s="96"/>
      <c r="ID220" s="96"/>
      <c r="IE220" s="96"/>
      <c r="IF220" s="96"/>
      <c r="IG220" s="96"/>
      <c r="IH220" s="96"/>
      <c r="II220" s="96"/>
      <c r="IJ220" s="96"/>
      <c r="IK220" s="96"/>
      <c r="IL220" s="96"/>
      <c r="IM220" s="96"/>
      <c r="IN220" s="96"/>
      <c r="IO220" s="96"/>
      <c r="IP220" s="96"/>
      <c r="IQ220" s="96"/>
      <c r="IR220" s="96"/>
      <c r="IS220" s="96"/>
      <c r="IT220" s="96"/>
      <c r="IU220" s="96"/>
      <c r="IV220" s="96"/>
      <c r="IW220" s="96"/>
      <c r="IX220" s="96"/>
      <c r="IY220" s="96"/>
      <c r="IZ220" s="96"/>
      <c r="JA220" s="96"/>
      <c r="JB220" s="96"/>
    </row>
    <row r="221" spans="1:262" s="20" customFormat="1" x14ac:dyDescent="0.2">
      <c r="A221" s="185">
        <v>41215</v>
      </c>
      <c r="B221" s="198" t="s">
        <v>491</v>
      </c>
      <c r="C221" s="198" t="s">
        <v>202</v>
      </c>
      <c r="D221" s="198" t="s">
        <v>141</v>
      </c>
      <c r="E221" s="198" t="s">
        <v>144</v>
      </c>
      <c r="F221" s="199">
        <v>41213</v>
      </c>
      <c r="G221" s="191">
        <v>2012</v>
      </c>
      <c r="H221" s="185" t="s">
        <v>397</v>
      </c>
      <c r="I221" s="185" t="str">
        <f t="shared" si="12"/>
        <v>PA</v>
      </c>
      <c r="J221" s="185" t="str">
        <f t="shared" si="11"/>
        <v>NY</v>
      </c>
      <c r="K221" s="185" t="str">
        <f t="shared" si="13"/>
        <v>Northeast</v>
      </c>
      <c r="L221" s="185" t="str">
        <f>INDEX('State '!$A$1:$C$62,MATCH($I221,'State '!$B:$B,0),3)</f>
        <v>Northeast</v>
      </c>
      <c r="M221" s="185" t="str">
        <f>INDEX('State '!$A$1:$C$62,MATCH($J221,'State '!$B:$B,0),3)</f>
        <v>Northeast</v>
      </c>
      <c r="N221" s="185"/>
      <c r="O221" s="192">
        <v>80</v>
      </c>
      <c r="P221" s="192">
        <v>0</v>
      </c>
      <c r="Q221" s="192">
        <v>320</v>
      </c>
      <c r="R221" s="191"/>
      <c r="S221" s="185" t="s">
        <v>135</v>
      </c>
      <c r="T221" s="185" t="s">
        <v>474</v>
      </c>
      <c r="U221" s="185" t="s">
        <v>492</v>
      </c>
      <c r="V221" s="185"/>
      <c r="W221" s="184"/>
      <c r="X221" s="184"/>
      <c r="Y221" s="184"/>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R221" s="96"/>
      <c r="DS221" s="96"/>
      <c r="DT221" s="96"/>
      <c r="DU221" s="96"/>
      <c r="DV221" s="96"/>
      <c r="DW221" s="96"/>
      <c r="DX221" s="96"/>
      <c r="DY221" s="96"/>
      <c r="DZ221" s="96"/>
      <c r="EA221" s="96"/>
      <c r="EB221" s="96"/>
      <c r="EC221" s="96"/>
      <c r="ED221" s="96"/>
      <c r="EE221" s="96"/>
      <c r="EF221" s="96"/>
      <c r="EG221" s="96"/>
      <c r="EH221" s="96"/>
      <c r="EI221" s="96"/>
      <c r="EJ221" s="96"/>
      <c r="EK221" s="96"/>
      <c r="EL221" s="96"/>
      <c r="EM221" s="96"/>
      <c r="EN221" s="96"/>
      <c r="EO221" s="96"/>
      <c r="EP221" s="96"/>
      <c r="EQ221" s="96"/>
      <c r="ER221" s="96"/>
      <c r="ES221" s="96"/>
      <c r="ET221" s="96"/>
      <c r="EU221" s="96"/>
      <c r="EV221" s="96"/>
      <c r="EW221" s="96"/>
      <c r="EX221" s="96"/>
      <c r="EY221" s="96"/>
      <c r="EZ221" s="96"/>
      <c r="FA221" s="96"/>
      <c r="FB221" s="96"/>
      <c r="FC221" s="96"/>
      <c r="FD221" s="96"/>
      <c r="FE221" s="96"/>
      <c r="FF221" s="96"/>
      <c r="FG221" s="96"/>
      <c r="FH221" s="96"/>
      <c r="FI221" s="96"/>
      <c r="FJ221" s="96"/>
      <c r="FK221" s="96"/>
      <c r="FL221" s="96"/>
      <c r="FM221" s="96"/>
      <c r="FN221" s="96"/>
      <c r="FO221" s="96"/>
      <c r="FP221" s="96"/>
      <c r="FQ221" s="96"/>
      <c r="FR221" s="96"/>
      <c r="FS221" s="96"/>
      <c r="FT221" s="96"/>
      <c r="FU221" s="96"/>
      <c r="FV221" s="96"/>
      <c r="FW221" s="96"/>
      <c r="FX221" s="96"/>
      <c r="FY221" s="96"/>
      <c r="FZ221" s="96"/>
      <c r="GA221" s="96"/>
      <c r="GB221" s="96"/>
      <c r="GC221" s="96"/>
      <c r="GD221" s="96"/>
      <c r="GE221" s="96"/>
      <c r="GF221" s="96"/>
      <c r="GG221" s="96"/>
      <c r="GH221" s="96"/>
      <c r="GI221" s="96"/>
      <c r="GJ221" s="96"/>
      <c r="GK221" s="96"/>
      <c r="GL221" s="96"/>
      <c r="GM221" s="96"/>
      <c r="GN221" s="96"/>
      <c r="GO221" s="96"/>
      <c r="GP221" s="96"/>
      <c r="GQ221" s="96"/>
      <c r="GR221" s="96"/>
      <c r="GS221" s="96"/>
      <c r="GT221" s="96"/>
      <c r="GU221" s="96"/>
      <c r="GV221" s="96"/>
      <c r="GW221" s="96"/>
      <c r="GX221" s="96"/>
      <c r="GY221" s="96"/>
      <c r="GZ221" s="96"/>
      <c r="HA221" s="96"/>
      <c r="HB221" s="96"/>
      <c r="HC221" s="96"/>
      <c r="HD221" s="96"/>
      <c r="HE221" s="96"/>
      <c r="HF221" s="96"/>
      <c r="HG221" s="96"/>
      <c r="HH221" s="96"/>
      <c r="HI221" s="96"/>
      <c r="HJ221" s="96"/>
      <c r="HK221" s="96"/>
      <c r="HL221" s="96"/>
      <c r="HM221" s="96"/>
      <c r="HN221" s="96"/>
      <c r="HO221" s="96"/>
      <c r="HP221" s="96"/>
      <c r="HQ221" s="96"/>
      <c r="HR221" s="96"/>
      <c r="HS221" s="96"/>
      <c r="HT221" s="96"/>
      <c r="HU221" s="96"/>
      <c r="HV221" s="96"/>
      <c r="HW221" s="96"/>
      <c r="HX221" s="96"/>
      <c r="HY221" s="96"/>
      <c r="HZ221" s="96"/>
      <c r="IA221" s="96"/>
      <c r="IB221" s="96"/>
      <c r="IC221" s="96"/>
      <c r="ID221" s="96"/>
      <c r="IE221" s="96"/>
      <c r="IF221" s="96"/>
      <c r="IG221" s="96"/>
      <c r="IH221" s="96"/>
      <c r="II221" s="96"/>
      <c r="IJ221" s="96"/>
      <c r="IK221" s="96"/>
      <c r="IL221" s="96"/>
      <c r="IM221" s="96"/>
      <c r="IN221" s="96"/>
      <c r="IO221" s="96"/>
      <c r="IP221" s="96"/>
      <c r="IQ221" s="96"/>
      <c r="IR221" s="96"/>
      <c r="IS221" s="96"/>
      <c r="IT221" s="96"/>
      <c r="IU221" s="96"/>
      <c r="IV221" s="96"/>
      <c r="IW221" s="96"/>
      <c r="IX221" s="96"/>
      <c r="IY221" s="96"/>
      <c r="IZ221" s="96"/>
      <c r="JA221" s="96"/>
      <c r="JB221" s="96"/>
    </row>
    <row r="222" spans="1:262" s="20" customFormat="1" x14ac:dyDescent="0.2">
      <c r="A222" s="185">
        <v>41215</v>
      </c>
      <c r="B222" s="198" t="s">
        <v>480</v>
      </c>
      <c r="C222" s="198" t="s">
        <v>200</v>
      </c>
      <c r="D222" s="198" t="s">
        <v>141</v>
      </c>
      <c r="E222" s="198" t="s">
        <v>144</v>
      </c>
      <c r="F222" s="199">
        <v>41200</v>
      </c>
      <c r="G222" s="191">
        <v>2012</v>
      </c>
      <c r="H222" s="185" t="s">
        <v>7</v>
      </c>
      <c r="I222" s="185" t="str">
        <f t="shared" si="12"/>
        <v>PA</v>
      </c>
      <c r="J222" s="185" t="str">
        <f t="shared" si="11"/>
        <v>PA</v>
      </c>
      <c r="K222" s="185" t="str">
        <f t="shared" si="13"/>
        <v>Northeast</v>
      </c>
      <c r="L222" s="185" t="str">
        <f>INDEX('State '!$A$1:$C$62,MATCH($I222,'State '!$B:$B,0),3)</f>
        <v>Northeast</v>
      </c>
      <c r="M222" s="185" t="str">
        <f>INDEX('State '!$A$1:$C$62,MATCH($J222,'State '!$B:$B,0),3)</f>
        <v>Northeast</v>
      </c>
      <c r="N222" s="185"/>
      <c r="O222" s="192"/>
      <c r="P222" s="192"/>
      <c r="Q222" s="192">
        <v>27</v>
      </c>
      <c r="R222" s="191">
        <v>30</v>
      </c>
      <c r="S222" s="185" t="s">
        <v>135</v>
      </c>
      <c r="T222" s="185" t="s">
        <v>390</v>
      </c>
      <c r="U222" s="185" t="s">
        <v>481</v>
      </c>
      <c r="V222" s="185"/>
      <c r="W222" s="184"/>
      <c r="X222" s="184"/>
      <c r="Y222" s="184"/>
    </row>
    <row r="223" spans="1:262" x14ac:dyDescent="0.2">
      <c r="A223" s="185">
        <v>40591</v>
      </c>
      <c r="B223" s="186" t="s">
        <v>1832</v>
      </c>
      <c r="C223" s="186" t="s">
        <v>213</v>
      </c>
      <c r="D223" s="186" t="s">
        <v>137</v>
      </c>
      <c r="E223" s="187" t="s">
        <v>144</v>
      </c>
      <c r="F223" s="188">
        <v>41061</v>
      </c>
      <c r="G223" s="195">
        <v>2012</v>
      </c>
      <c r="H223" s="185" t="s">
        <v>16</v>
      </c>
      <c r="I223" s="185" t="str">
        <f t="shared" si="12"/>
        <v>NC</v>
      </c>
      <c r="J223" s="185" t="str">
        <f t="shared" si="11"/>
        <v>NC</v>
      </c>
      <c r="K223" s="185" t="str">
        <f t="shared" si="13"/>
        <v>Southeast</v>
      </c>
      <c r="L223" s="185" t="str">
        <f>INDEX('State '!$A$1:$C$62,MATCH($I223,'State '!$B:$B,0),3)</f>
        <v>Southeast</v>
      </c>
      <c r="M223" s="185" t="str">
        <f>INDEX('State '!$A$1:$C$62,MATCH($J223,'State '!$B:$B,0),3)</f>
        <v>Southeast</v>
      </c>
      <c r="N223" s="185"/>
      <c r="O223" s="191"/>
      <c r="P223" s="191">
        <v>38</v>
      </c>
      <c r="Q223" s="191"/>
      <c r="R223" s="192">
        <v>20</v>
      </c>
      <c r="S223" s="193" t="s">
        <v>139</v>
      </c>
      <c r="T223" s="190" t="s">
        <v>188</v>
      </c>
      <c r="U223" s="194" t="s">
        <v>391</v>
      </c>
      <c r="V223" s="185"/>
      <c r="W223" s="184"/>
      <c r="X223" s="184"/>
      <c r="Y223" s="184"/>
      <c r="Z223" s="96"/>
      <c r="AA223" s="96"/>
      <c r="AB223" s="96"/>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c r="DR223" s="20"/>
      <c r="DS223" s="20"/>
      <c r="DT223" s="20"/>
      <c r="DU223" s="20"/>
      <c r="DV223" s="20"/>
      <c r="DW223" s="20"/>
      <c r="DX223" s="20"/>
      <c r="DY223" s="20"/>
      <c r="DZ223" s="20"/>
      <c r="EA223" s="20"/>
      <c r="EB223" s="20"/>
      <c r="EC223" s="20"/>
      <c r="ED223" s="20"/>
      <c r="EE223" s="20"/>
      <c r="EF223" s="20"/>
      <c r="EG223" s="20"/>
      <c r="EH223" s="20"/>
      <c r="EI223" s="20"/>
      <c r="EJ223" s="20"/>
      <c r="EK223" s="20"/>
      <c r="EL223" s="20"/>
      <c r="EM223" s="20"/>
      <c r="EN223" s="20"/>
      <c r="EO223" s="20"/>
      <c r="EP223" s="20"/>
      <c r="EQ223" s="20"/>
      <c r="ER223" s="20"/>
      <c r="ES223" s="20"/>
      <c r="ET223" s="20"/>
      <c r="EU223" s="20"/>
      <c r="EV223" s="20"/>
      <c r="EW223" s="20"/>
      <c r="EX223" s="20"/>
      <c r="EY223" s="20"/>
      <c r="EZ223" s="20"/>
      <c r="FA223" s="20"/>
      <c r="FB223" s="20"/>
      <c r="FC223" s="20"/>
      <c r="FD223" s="20"/>
      <c r="FE223" s="20"/>
      <c r="FF223" s="20"/>
      <c r="FG223" s="20"/>
      <c r="FH223" s="20"/>
      <c r="FI223" s="20"/>
      <c r="FJ223" s="20"/>
      <c r="FK223" s="20"/>
      <c r="FL223" s="20"/>
      <c r="FM223" s="20"/>
      <c r="FN223" s="20"/>
      <c r="FO223" s="20"/>
      <c r="FP223" s="20"/>
      <c r="FQ223" s="20"/>
      <c r="FR223" s="20"/>
      <c r="FS223" s="20"/>
      <c r="FT223" s="20"/>
      <c r="FU223" s="20"/>
      <c r="FV223" s="20"/>
      <c r="FW223" s="20"/>
      <c r="FX223" s="20"/>
      <c r="FY223" s="20"/>
      <c r="FZ223" s="20"/>
      <c r="GA223" s="20"/>
      <c r="GB223" s="20"/>
      <c r="GC223" s="20"/>
      <c r="GD223" s="20"/>
      <c r="GE223" s="20"/>
      <c r="GF223" s="20"/>
      <c r="GG223" s="20"/>
      <c r="GH223" s="20"/>
      <c r="GI223" s="20"/>
      <c r="GJ223" s="20"/>
      <c r="GK223" s="20"/>
      <c r="GL223" s="20"/>
      <c r="GM223" s="20"/>
      <c r="GN223" s="20"/>
      <c r="GO223" s="20"/>
      <c r="GP223" s="20"/>
      <c r="GQ223" s="20"/>
      <c r="GR223" s="20"/>
      <c r="GS223" s="20"/>
      <c r="GT223" s="20"/>
      <c r="GU223" s="20"/>
      <c r="GV223" s="20"/>
      <c r="GW223" s="20"/>
      <c r="GX223" s="20"/>
      <c r="GY223" s="20"/>
      <c r="GZ223" s="20"/>
      <c r="HA223" s="20"/>
      <c r="HB223" s="20"/>
      <c r="HC223" s="20"/>
      <c r="HD223" s="20"/>
      <c r="HE223" s="20"/>
      <c r="HF223" s="20"/>
      <c r="HG223" s="20"/>
      <c r="HH223" s="20"/>
      <c r="HI223" s="20"/>
      <c r="HJ223" s="20"/>
      <c r="HK223" s="20"/>
      <c r="HL223" s="20"/>
      <c r="HM223" s="20"/>
      <c r="HN223" s="20"/>
      <c r="HO223" s="20"/>
      <c r="HP223" s="20"/>
      <c r="HQ223" s="20"/>
      <c r="HR223" s="20"/>
      <c r="HS223" s="20"/>
      <c r="HT223" s="20"/>
      <c r="HU223" s="20"/>
      <c r="HV223" s="20"/>
      <c r="HW223" s="20"/>
      <c r="HX223" s="20"/>
      <c r="HY223" s="20"/>
      <c r="HZ223" s="20"/>
      <c r="IA223" s="20"/>
      <c r="IB223" s="20"/>
      <c r="IC223" s="20"/>
      <c r="ID223" s="20"/>
      <c r="IE223" s="20"/>
      <c r="IF223" s="20"/>
      <c r="IG223" s="20"/>
      <c r="IH223" s="20"/>
      <c r="II223" s="20"/>
      <c r="IJ223" s="20"/>
      <c r="IK223" s="20"/>
      <c r="IL223" s="20"/>
      <c r="IM223" s="20"/>
      <c r="IN223" s="20"/>
      <c r="IO223" s="20"/>
      <c r="IP223" s="20"/>
      <c r="IQ223" s="20"/>
      <c r="IR223" s="20"/>
      <c r="IS223" s="20"/>
      <c r="IT223" s="20"/>
      <c r="IU223" s="20"/>
      <c r="IV223" s="20"/>
      <c r="IW223" s="20"/>
      <c r="IX223" s="20"/>
      <c r="IY223" s="20"/>
      <c r="IZ223" s="20"/>
      <c r="JA223" s="20"/>
      <c r="JB223" s="20"/>
    </row>
    <row r="224" spans="1:262" x14ac:dyDescent="0.2">
      <c r="A224" s="185">
        <v>41441</v>
      </c>
      <c r="B224" s="198" t="s">
        <v>1793</v>
      </c>
      <c r="C224" s="198" t="s">
        <v>238</v>
      </c>
      <c r="D224" s="198" t="s">
        <v>141</v>
      </c>
      <c r="E224" s="198" t="s">
        <v>144</v>
      </c>
      <c r="F224" s="199"/>
      <c r="G224" s="191">
        <v>2012</v>
      </c>
      <c r="H224" s="185" t="s">
        <v>6</v>
      </c>
      <c r="I224" s="185" t="str">
        <f t="shared" si="12"/>
        <v>TX</v>
      </c>
      <c r="J224" s="185" t="str">
        <f t="shared" si="11"/>
        <v>TX</v>
      </c>
      <c r="K224" s="185" t="str">
        <f t="shared" si="13"/>
        <v>South Central</v>
      </c>
      <c r="L224" s="185" t="str">
        <f>INDEX('State '!$A$1:$C$62,MATCH($I224,'State '!$B:$B,0),3)</f>
        <v>South Central</v>
      </c>
      <c r="M224" s="185" t="str">
        <f>INDEX('State '!$A$1:$C$62,MATCH($J224,'State '!$B:$B,0),3)</f>
        <v>South Central</v>
      </c>
      <c r="N224" s="185"/>
      <c r="O224" s="192">
        <v>0</v>
      </c>
      <c r="P224" s="192">
        <v>70</v>
      </c>
      <c r="Q224" s="192">
        <v>400</v>
      </c>
      <c r="R224" s="191">
        <v>42</v>
      </c>
      <c r="S224" s="185" t="s">
        <v>139</v>
      </c>
      <c r="T224" s="185" t="s">
        <v>188</v>
      </c>
      <c r="U224" s="185" t="s">
        <v>391</v>
      </c>
      <c r="V224" s="185"/>
      <c r="W224" s="184"/>
      <c r="X224" s="184"/>
      <c r="Y224" s="184"/>
      <c r="Z224" s="96"/>
      <c r="AA224" s="96"/>
      <c r="AB224" s="96"/>
    </row>
    <row r="225" spans="1:262" x14ac:dyDescent="0.2">
      <c r="A225" s="185">
        <v>40968</v>
      </c>
      <c r="B225" s="186" t="s">
        <v>447</v>
      </c>
      <c r="C225" s="186" t="s">
        <v>216</v>
      </c>
      <c r="D225" s="186" t="s">
        <v>141</v>
      </c>
      <c r="E225" s="187" t="s">
        <v>144</v>
      </c>
      <c r="F225" s="188">
        <v>41061</v>
      </c>
      <c r="G225" s="195">
        <v>2012</v>
      </c>
      <c r="H225" s="185" t="s">
        <v>1395</v>
      </c>
      <c r="I225" s="185" t="str">
        <f t="shared" si="12"/>
        <v>MS</v>
      </c>
      <c r="J225" s="185" t="str">
        <f t="shared" si="11"/>
        <v>GA</v>
      </c>
      <c r="K225" s="185" t="str">
        <f t="shared" si="13"/>
        <v>South Central, Southeast</v>
      </c>
      <c r="L225" s="185" t="str">
        <f>INDEX('State '!$A$1:$C$62,MATCH($I225,'State '!$B:$B,0),3)</f>
        <v>South Central</v>
      </c>
      <c r="M225" s="185" t="str">
        <f>INDEX('State '!$A$1:$C$62,MATCH($J225,'State '!$B:$B,0),3)</f>
        <v>Southeast</v>
      </c>
      <c r="N225" s="185"/>
      <c r="O225" s="191">
        <v>122.6</v>
      </c>
      <c r="P225" s="191">
        <v>19.3</v>
      </c>
      <c r="Q225" s="191">
        <v>125</v>
      </c>
      <c r="R225" s="192">
        <v>36</v>
      </c>
      <c r="S225" s="193" t="s">
        <v>135</v>
      </c>
      <c r="T225" s="190" t="s">
        <v>390</v>
      </c>
      <c r="U225" s="194" t="s">
        <v>448</v>
      </c>
      <c r="V225" s="185"/>
      <c r="W225" s="184"/>
      <c r="X225" s="184"/>
      <c r="Y225" s="184"/>
      <c r="Z225" s="96"/>
      <c r="AA225" s="96"/>
      <c r="AB225" s="96"/>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20"/>
      <c r="BV225" s="20"/>
      <c r="BW225" s="20"/>
      <c r="BX225" s="20"/>
      <c r="BY225" s="20"/>
      <c r="BZ225" s="20"/>
      <c r="CA225" s="20"/>
      <c r="CB225" s="20"/>
      <c r="CC225" s="20"/>
      <c r="CD225" s="20"/>
      <c r="CE225" s="20"/>
      <c r="CF225" s="20"/>
      <c r="CG225" s="20"/>
      <c r="CH225" s="20"/>
      <c r="CI225" s="20"/>
      <c r="CJ225" s="20"/>
      <c r="CK225" s="20"/>
      <c r="CL225" s="20"/>
      <c r="CM225" s="20"/>
      <c r="CN225" s="20"/>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c r="DR225" s="20"/>
      <c r="DS225" s="20"/>
      <c r="DT225" s="20"/>
      <c r="DU225" s="20"/>
      <c r="DV225" s="20"/>
      <c r="DW225" s="20"/>
      <c r="DX225" s="20"/>
      <c r="DY225" s="20"/>
      <c r="DZ225" s="20"/>
      <c r="EA225" s="20"/>
      <c r="EB225" s="20"/>
      <c r="EC225" s="20"/>
      <c r="ED225" s="20"/>
      <c r="EE225" s="20"/>
      <c r="EF225" s="20"/>
      <c r="EG225" s="20"/>
      <c r="EH225" s="20"/>
      <c r="EI225" s="20"/>
      <c r="EJ225" s="20"/>
      <c r="EK225" s="20"/>
      <c r="EL225" s="20"/>
      <c r="EM225" s="20"/>
      <c r="EN225" s="20"/>
      <c r="EO225" s="20"/>
      <c r="EP225" s="20"/>
      <c r="EQ225" s="20"/>
      <c r="ER225" s="20"/>
      <c r="ES225" s="20"/>
      <c r="ET225" s="20"/>
      <c r="EU225" s="20"/>
      <c r="EV225" s="20"/>
      <c r="EW225" s="20"/>
      <c r="EX225" s="20"/>
      <c r="EY225" s="20"/>
      <c r="EZ225" s="20"/>
      <c r="FA225" s="20"/>
      <c r="FB225" s="20"/>
      <c r="FC225" s="20"/>
      <c r="FD225" s="20"/>
      <c r="FE225" s="20"/>
      <c r="FF225" s="20"/>
      <c r="FG225" s="20"/>
      <c r="FH225" s="20"/>
      <c r="FI225" s="20"/>
      <c r="FJ225" s="20"/>
      <c r="FK225" s="20"/>
      <c r="FL225" s="20"/>
      <c r="FM225" s="20"/>
      <c r="FN225" s="20"/>
      <c r="FO225" s="20"/>
      <c r="FP225" s="20"/>
      <c r="FQ225" s="20"/>
      <c r="FR225" s="20"/>
      <c r="FS225" s="20"/>
      <c r="FT225" s="20"/>
      <c r="FU225" s="20"/>
      <c r="FV225" s="20"/>
      <c r="FW225" s="20"/>
      <c r="FX225" s="20"/>
      <c r="FY225" s="20"/>
      <c r="FZ225" s="20"/>
      <c r="GA225" s="20"/>
      <c r="GB225" s="20"/>
      <c r="GC225" s="20"/>
      <c r="GD225" s="20"/>
      <c r="GE225" s="20"/>
      <c r="GF225" s="20"/>
      <c r="GG225" s="20"/>
      <c r="GH225" s="20"/>
      <c r="GI225" s="20"/>
      <c r="GJ225" s="20"/>
      <c r="GK225" s="20"/>
      <c r="GL225" s="20"/>
      <c r="GM225" s="20"/>
      <c r="GN225" s="20"/>
      <c r="GO225" s="20"/>
      <c r="GP225" s="20"/>
      <c r="GQ225" s="20"/>
      <c r="GR225" s="20"/>
      <c r="GS225" s="20"/>
      <c r="GT225" s="20"/>
      <c r="GU225" s="20"/>
      <c r="GV225" s="20"/>
      <c r="GW225" s="20"/>
      <c r="GX225" s="20"/>
      <c r="GY225" s="20"/>
      <c r="GZ225" s="20"/>
      <c r="HA225" s="20"/>
      <c r="HB225" s="20"/>
      <c r="HC225" s="20"/>
      <c r="HD225" s="20"/>
      <c r="HE225" s="20"/>
      <c r="HF225" s="20"/>
      <c r="HG225" s="20"/>
      <c r="HH225" s="20"/>
      <c r="HI225" s="20"/>
      <c r="HJ225" s="20"/>
      <c r="HK225" s="20"/>
      <c r="HL225" s="20"/>
      <c r="HM225" s="20"/>
      <c r="HN225" s="20"/>
      <c r="HO225" s="20"/>
      <c r="HP225" s="20"/>
      <c r="HQ225" s="20"/>
      <c r="HR225" s="20"/>
      <c r="HS225" s="20"/>
      <c r="HT225" s="20"/>
      <c r="HU225" s="20"/>
      <c r="HV225" s="20"/>
      <c r="HW225" s="20"/>
      <c r="HX225" s="20"/>
      <c r="HY225" s="20"/>
      <c r="HZ225" s="20"/>
      <c r="IA225" s="20"/>
      <c r="IB225" s="20"/>
      <c r="IC225" s="20"/>
      <c r="ID225" s="20"/>
      <c r="IE225" s="20"/>
      <c r="IF225" s="20"/>
      <c r="IG225" s="20"/>
      <c r="IH225" s="20"/>
      <c r="II225" s="20"/>
      <c r="IJ225" s="20"/>
      <c r="IK225" s="20"/>
      <c r="IL225" s="20"/>
      <c r="IM225" s="20"/>
      <c r="IN225" s="20"/>
      <c r="IO225" s="20"/>
      <c r="IP225" s="20"/>
      <c r="IQ225" s="20"/>
      <c r="IR225" s="20"/>
      <c r="IS225" s="20"/>
      <c r="IT225" s="20"/>
      <c r="IU225" s="20"/>
      <c r="IV225" s="20"/>
      <c r="IW225" s="20"/>
      <c r="IX225" s="20"/>
      <c r="IY225" s="20"/>
      <c r="IZ225" s="20"/>
      <c r="JA225" s="20"/>
      <c r="JB225" s="20"/>
    </row>
    <row r="226" spans="1:262" s="20" customFormat="1" x14ac:dyDescent="0.2">
      <c r="A226" s="185">
        <v>41215</v>
      </c>
      <c r="B226" s="186" t="s">
        <v>1794</v>
      </c>
      <c r="C226" s="186" t="s">
        <v>1795</v>
      </c>
      <c r="D226" s="186" t="s">
        <v>134</v>
      </c>
      <c r="E226" s="187" t="s">
        <v>144</v>
      </c>
      <c r="F226" s="188">
        <v>41122</v>
      </c>
      <c r="G226" s="195">
        <v>2012</v>
      </c>
      <c r="H226" s="185" t="s">
        <v>11</v>
      </c>
      <c r="I226" s="185" t="str">
        <f t="shared" si="12"/>
        <v>ND</v>
      </c>
      <c r="J226" s="185" t="str">
        <f t="shared" si="11"/>
        <v>ND</v>
      </c>
      <c r="K226" s="185" t="str">
        <f t="shared" si="13"/>
        <v>Mountain</v>
      </c>
      <c r="L226" s="185" t="str">
        <f>INDEX('State '!$A$1:$C$62,MATCH($I226,'State '!$B:$B,0),3)</f>
        <v>Mountain</v>
      </c>
      <c r="M226" s="185" t="str">
        <f>INDEX('State '!$A$1:$C$62,MATCH($J226,'State '!$B:$B,0),3)</f>
        <v>Mountain</v>
      </c>
      <c r="N226" s="185"/>
      <c r="O226" s="191"/>
      <c r="P226" s="191">
        <v>13</v>
      </c>
      <c r="Q226" s="191">
        <v>146</v>
      </c>
      <c r="R226" s="192"/>
      <c r="S226" s="193" t="s">
        <v>139</v>
      </c>
      <c r="T226" s="190" t="s">
        <v>188</v>
      </c>
      <c r="U226" s="194" t="s">
        <v>391</v>
      </c>
      <c r="V226" s="185"/>
      <c r="W226" s="184"/>
      <c r="X226" s="184"/>
      <c r="Y226" s="184"/>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c r="CB226" s="96"/>
      <c r="CC226" s="96"/>
      <c r="CD226" s="96"/>
      <c r="CE226" s="96"/>
      <c r="CF226" s="96"/>
      <c r="CG226" s="96"/>
      <c r="CH226" s="96"/>
      <c r="CI226" s="96"/>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R226" s="96"/>
      <c r="DS226" s="96"/>
      <c r="DT226" s="96"/>
      <c r="DU226" s="96"/>
      <c r="DV226" s="96"/>
      <c r="DW226" s="96"/>
      <c r="DX226" s="96"/>
      <c r="DY226" s="96"/>
      <c r="DZ226" s="96"/>
      <c r="EA226" s="96"/>
      <c r="EB226" s="96"/>
      <c r="EC226" s="96"/>
      <c r="ED226" s="96"/>
      <c r="EE226" s="96"/>
      <c r="EF226" s="96"/>
      <c r="EG226" s="96"/>
      <c r="EH226" s="96"/>
      <c r="EI226" s="96"/>
      <c r="EJ226" s="96"/>
      <c r="EK226" s="96"/>
      <c r="EL226" s="96"/>
      <c r="EM226" s="96"/>
      <c r="EN226" s="96"/>
      <c r="EO226" s="96"/>
      <c r="EP226" s="96"/>
      <c r="EQ226" s="96"/>
      <c r="ER226" s="96"/>
      <c r="ES226" s="96"/>
      <c r="ET226" s="96"/>
      <c r="EU226" s="96"/>
      <c r="EV226" s="96"/>
      <c r="EW226" s="96"/>
      <c r="EX226" s="96"/>
      <c r="EY226" s="96"/>
      <c r="EZ226" s="96"/>
      <c r="FA226" s="96"/>
      <c r="FB226" s="96"/>
      <c r="FC226" s="96"/>
      <c r="FD226" s="96"/>
      <c r="FE226" s="96"/>
      <c r="FF226" s="96"/>
      <c r="FG226" s="96"/>
      <c r="FH226" s="96"/>
      <c r="FI226" s="96"/>
      <c r="FJ226" s="96"/>
      <c r="FK226" s="96"/>
      <c r="FL226" s="96"/>
      <c r="FM226" s="96"/>
      <c r="FN226" s="96"/>
      <c r="FO226" s="96"/>
      <c r="FP226" s="96"/>
      <c r="FQ226" s="96"/>
      <c r="FR226" s="96"/>
      <c r="FS226" s="96"/>
      <c r="FT226" s="96"/>
      <c r="FU226" s="96"/>
      <c r="FV226" s="96"/>
      <c r="FW226" s="96"/>
      <c r="FX226" s="96"/>
      <c r="FY226" s="96"/>
      <c r="FZ226" s="96"/>
      <c r="GA226" s="96"/>
      <c r="GB226" s="96"/>
      <c r="GC226" s="96"/>
      <c r="GD226" s="96"/>
      <c r="GE226" s="96"/>
      <c r="GF226" s="96"/>
      <c r="GG226" s="96"/>
      <c r="GH226" s="96"/>
      <c r="GI226" s="96"/>
      <c r="GJ226" s="96"/>
      <c r="GK226" s="96"/>
      <c r="GL226" s="96"/>
      <c r="GM226" s="96"/>
      <c r="GN226" s="96"/>
      <c r="GO226" s="96"/>
      <c r="GP226" s="96"/>
      <c r="GQ226" s="96"/>
      <c r="GR226" s="96"/>
      <c r="GS226" s="96"/>
      <c r="GT226" s="96"/>
      <c r="GU226" s="96"/>
      <c r="GV226" s="96"/>
      <c r="GW226" s="96"/>
      <c r="GX226" s="96"/>
      <c r="GY226" s="96"/>
      <c r="GZ226" s="96"/>
      <c r="HA226" s="96"/>
      <c r="HB226" s="96"/>
      <c r="HC226" s="96"/>
      <c r="HD226" s="96"/>
      <c r="HE226" s="96"/>
      <c r="HF226" s="96"/>
      <c r="HG226" s="96"/>
      <c r="HH226" s="96"/>
      <c r="HI226" s="96"/>
      <c r="HJ226" s="96"/>
      <c r="HK226" s="96"/>
      <c r="HL226" s="96"/>
      <c r="HM226" s="96"/>
      <c r="HN226" s="96"/>
      <c r="HO226" s="96"/>
      <c r="HP226" s="96"/>
      <c r="HQ226" s="96"/>
      <c r="HR226" s="96"/>
      <c r="HS226" s="96"/>
      <c r="HT226" s="96"/>
      <c r="HU226" s="96"/>
      <c r="HV226" s="96"/>
      <c r="HW226" s="96"/>
      <c r="HX226" s="96"/>
      <c r="HY226" s="96"/>
      <c r="HZ226" s="96"/>
      <c r="IA226" s="96"/>
      <c r="IB226" s="96"/>
      <c r="IC226" s="96"/>
      <c r="ID226" s="96"/>
      <c r="IE226" s="96"/>
      <c r="IF226" s="96"/>
      <c r="IG226" s="96"/>
      <c r="IH226" s="96"/>
      <c r="II226" s="96"/>
      <c r="IJ226" s="96"/>
      <c r="IK226" s="96"/>
      <c r="IL226" s="96"/>
      <c r="IM226" s="96"/>
      <c r="IN226" s="96"/>
      <c r="IO226" s="96"/>
      <c r="IP226" s="96"/>
      <c r="IQ226" s="96"/>
      <c r="IR226" s="96"/>
      <c r="IS226" s="96"/>
      <c r="IT226" s="96"/>
      <c r="IU226" s="96"/>
      <c r="IV226" s="96"/>
      <c r="IW226" s="96"/>
      <c r="IX226" s="96"/>
      <c r="IY226" s="96"/>
      <c r="IZ226" s="96"/>
      <c r="JA226" s="96"/>
      <c r="JB226" s="96"/>
    </row>
    <row r="227" spans="1:262" s="20" customFormat="1" x14ac:dyDescent="0.2">
      <c r="A227" s="185">
        <v>41215</v>
      </c>
      <c r="B227" s="198" t="s">
        <v>473</v>
      </c>
      <c r="C227" s="198" t="s">
        <v>207</v>
      </c>
      <c r="D227" s="198" t="s">
        <v>141</v>
      </c>
      <c r="E227" s="198" t="s">
        <v>144</v>
      </c>
      <c r="F227" s="199">
        <v>41198</v>
      </c>
      <c r="G227" s="191">
        <v>2012</v>
      </c>
      <c r="H227" s="185" t="s">
        <v>2030</v>
      </c>
      <c r="I227" s="185" t="str">
        <f t="shared" si="12"/>
        <v>NY</v>
      </c>
      <c r="J227" s="185" t="str">
        <f t="shared" si="11"/>
        <v>CN</v>
      </c>
      <c r="K227" s="185" t="e">
        <f t="shared" si="13"/>
        <v>#N/A</v>
      </c>
      <c r="L227" s="185" t="str">
        <f>INDEX('State '!$A$1:$C$62,MATCH($I227,'State '!$B:$B,0),3)</f>
        <v>Northeast</v>
      </c>
      <c r="M227" s="185" t="e">
        <f>INDEX('State '!$A$1:$C$62,MATCH($J227,'State '!$B:$B,0),3)</f>
        <v>#N/A</v>
      </c>
      <c r="N227" s="185"/>
      <c r="O227" s="192">
        <v>60</v>
      </c>
      <c r="P227" s="192"/>
      <c r="Q227" s="192">
        <v>320</v>
      </c>
      <c r="R227" s="191"/>
      <c r="S227" s="185" t="s">
        <v>135</v>
      </c>
      <c r="T227" s="185" t="s">
        <v>474</v>
      </c>
      <c r="U227" s="185" t="s">
        <v>475</v>
      </c>
      <c r="V227" s="185"/>
      <c r="W227" s="184"/>
      <c r="X227" s="184"/>
      <c r="Y227" s="184"/>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c r="CJ227" s="96"/>
      <c r="CK227" s="96"/>
      <c r="CL227" s="96"/>
      <c r="CM227" s="96"/>
      <c r="CN227" s="96"/>
      <c r="CO227" s="96"/>
      <c r="CP227" s="96"/>
      <c r="CQ227" s="96"/>
      <c r="CR227" s="96"/>
      <c r="CS227" s="96"/>
      <c r="CT227" s="96"/>
      <c r="CU227" s="96"/>
      <c r="CV227" s="96"/>
      <c r="CW227" s="96"/>
      <c r="CX227" s="96"/>
      <c r="CY227" s="96"/>
      <c r="CZ227" s="96"/>
      <c r="DA227" s="96"/>
      <c r="DB227" s="96"/>
      <c r="DC227" s="96"/>
      <c r="DD227" s="96"/>
      <c r="DE227" s="96"/>
      <c r="DF227" s="96"/>
      <c r="DG227" s="96"/>
      <c r="DH227" s="96"/>
      <c r="DI227" s="96"/>
      <c r="DJ227" s="96"/>
      <c r="DK227" s="96"/>
      <c r="DL227" s="96"/>
      <c r="DM227" s="96"/>
      <c r="DN227" s="96"/>
      <c r="DO227" s="96"/>
      <c r="DP227" s="96"/>
      <c r="DQ227" s="96"/>
      <c r="DR227" s="96"/>
      <c r="DS227" s="96"/>
      <c r="DT227" s="96"/>
      <c r="DU227" s="96"/>
      <c r="DV227" s="96"/>
      <c r="DW227" s="96"/>
      <c r="DX227" s="96"/>
      <c r="DY227" s="96"/>
      <c r="DZ227" s="96"/>
      <c r="EA227" s="96"/>
      <c r="EB227" s="96"/>
      <c r="EC227" s="96"/>
      <c r="ED227" s="96"/>
      <c r="EE227" s="96"/>
      <c r="EF227" s="96"/>
      <c r="EG227" s="96"/>
      <c r="EH227" s="96"/>
      <c r="EI227" s="96"/>
      <c r="EJ227" s="96"/>
      <c r="EK227" s="96"/>
      <c r="EL227" s="96"/>
      <c r="EM227" s="96"/>
      <c r="EN227" s="96"/>
      <c r="EO227" s="96"/>
      <c r="EP227" s="96"/>
      <c r="EQ227" s="96"/>
      <c r="ER227" s="96"/>
      <c r="ES227" s="96"/>
      <c r="ET227" s="96"/>
      <c r="EU227" s="96"/>
      <c r="EV227" s="96"/>
      <c r="EW227" s="96"/>
      <c r="EX227" s="96"/>
      <c r="EY227" s="96"/>
      <c r="EZ227" s="96"/>
      <c r="FA227" s="96"/>
      <c r="FB227" s="96"/>
      <c r="FC227" s="96"/>
      <c r="FD227" s="96"/>
      <c r="FE227" s="96"/>
      <c r="FF227" s="96"/>
      <c r="FG227" s="96"/>
      <c r="FH227" s="96"/>
      <c r="FI227" s="96"/>
      <c r="FJ227" s="96"/>
      <c r="FK227" s="96"/>
      <c r="FL227" s="96"/>
      <c r="FM227" s="96"/>
      <c r="FN227" s="96"/>
      <c r="FO227" s="96"/>
      <c r="FP227" s="96"/>
      <c r="FQ227" s="96"/>
      <c r="FR227" s="96"/>
      <c r="FS227" s="96"/>
      <c r="FT227" s="96"/>
      <c r="FU227" s="96"/>
      <c r="FV227" s="96"/>
      <c r="FW227" s="96"/>
      <c r="FX227" s="96"/>
      <c r="FY227" s="96"/>
      <c r="FZ227" s="96"/>
      <c r="GA227" s="96"/>
      <c r="GB227" s="96"/>
      <c r="GC227" s="96"/>
      <c r="GD227" s="96"/>
      <c r="GE227" s="96"/>
      <c r="GF227" s="96"/>
      <c r="GG227" s="96"/>
      <c r="GH227" s="96"/>
      <c r="GI227" s="96"/>
      <c r="GJ227" s="96"/>
      <c r="GK227" s="96"/>
      <c r="GL227" s="96"/>
      <c r="GM227" s="96"/>
      <c r="GN227" s="96"/>
      <c r="GO227" s="96"/>
      <c r="GP227" s="96"/>
      <c r="GQ227" s="96"/>
      <c r="GR227" s="96"/>
      <c r="GS227" s="96"/>
      <c r="GT227" s="96"/>
      <c r="GU227" s="96"/>
      <c r="GV227" s="96"/>
      <c r="GW227" s="96"/>
      <c r="GX227" s="96"/>
      <c r="GY227" s="96"/>
      <c r="GZ227" s="96"/>
      <c r="HA227" s="96"/>
      <c r="HB227" s="96"/>
      <c r="HC227" s="96"/>
      <c r="HD227" s="96"/>
      <c r="HE227" s="96"/>
      <c r="HF227" s="96"/>
      <c r="HG227" s="96"/>
      <c r="HH227" s="96"/>
      <c r="HI227" s="96"/>
      <c r="HJ227" s="96"/>
      <c r="HK227" s="96"/>
      <c r="HL227" s="96"/>
      <c r="HM227" s="96"/>
      <c r="HN227" s="96"/>
      <c r="HO227" s="96"/>
      <c r="HP227" s="96"/>
      <c r="HQ227" s="96"/>
      <c r="HR227" s="96"/>
      <c r="HS227" s="96"/>
      <c r="HT227" s="96"/>
      <c r="HU227" s="96"/>
      <c r="HV227" s="96"/>
      <c r="HW227" s="96"/>
      <c r="HX227" s="96"/>
      <c r="HY227" s="96"/>
      <c r="HZ227" s="96"/>
      <c r="IA227" s="96"/>
      <c r="IB227" s="96"/>
      <c r="IC227" s="96"/>
      <c r="ID227" s="96"/>
      <c r="IE227" s="96"/>
      <c r="IF227" s="96"/>
      <c r="IG227" s="96"/>
      <c r="IH227" s="96"/>
      <c r="II227" s="96"/>
      <c r="IJ227" s="96"/>
      <c r="IK227" s="96"/>
      <c r="IL227" s="96"/>
      <c r="IM227" s="96"/>
      <c r="IN227" s="96"/>
      <c r="IO227" s="96"/>
      <c r="IP227" s="96"/>
      <c r="IQ227" s="96"/>
      <c r="IR227" s="96"/>
      <c r="IS227" s="96"/>
      <c r="IT227" s="96"/>
      <c r="IU227" s="96"/>
      <c r="IV227" s="96"/>
      <c r="IW227" s="96"/>
      <c r="IX227" s="96"/>
      <c r="IY227" s="96"/>
      <c r="IZ227" s="96"/>
      <c r="JA227" s="96"/>
      <c r="JB227" s="96"/>
    </row>
    <row r="228" spans="1:262" x14ac:dyDescent="0.2">
      <c r="A228" s="185">
        <v>41120</v>
      </c>
      <c r="B228" s="198" t="s">
        <v>486</v>
      </c>
      <c r="C228" s="198" t="s">
        <v>1787</v>
      </c>
      <c r="D228" s="198" t="s">
        <v>137</v>
      </c>
      <c r="E228" s="198" t="s">
        <v>144</v>
      </c>
      <c r="F228" s="199">
        <v>41109</v>
      </c>
      <c r="G228" s="191">
        <v>2012</v>
      </c>
      <c r="H228" s="185" t="s">
        <v>452</v>
      </c>
      <c r="I228" s="185" t="str">
        <f t="shared" si="12"/>
        <v>WV</v>
      </c>
      <c r="J228" s="185" t="str">
        <f t="shared" si="11"/>
        <v>PA</v>
      </c>
      <c r="K228" s="185" t="str">
        <f t="shared" si="13"/>
        <v>Northeast</v>
      </c>
      <c r="L228" s="185" t="str">
        <f>INDEX('State '!$A$1:$C$62,MATCH($I228,'State '!$B:$B,0),3)</f>
        <v>Northeast</v>
      </c>
      <c r="M228" s="185" t="str">
        <f>INDEX('State '!$A$1:$C$62,MATCH($J228,'State '!$B:$B,0),3)</f>
        <v>Northeast</v>
      </c>
      <c r="N228" s="185"/>
      <c r="O228" s="192">
        <v>272</v>
      </c>
      <c r="P228" s="192">
        <v>50</v>
      </c>
      <c r="Q228" s="192">
        <v>313.56</v>
      </c>
      <c r="R228" s="191" t="s">
        <v>488</v>
      </c>
      <c r="S228" s="185" t="s">
        <v>135</v>
      </c>
      <c r="T228" s="185" t="s">
        <v>390</v>
      </c>
      <c r="U228" s="185" t="s">
        <v>1857</v>
      </c>
      <c r="V228" s="185"/>
      <c r="W228" s="184"/>
      <c r="X228" s="184"/>
      <c r="Y228" s="184"/>
      <c r="Z228" s="96"/>
      <c r="AA228" s="96"/>
      <c r="AB228" s="96"/>
    </row>
    <row r="229" spans="1:262" s="20" customFormat="1" x14ac:dyDescent="0.2">
      <c r="A229" s="185">
        <v>41215</v>
      </c>
      <c r="B229" s="186" t="s">
        <v>460</v>
      </c>
      <c r="C229" s="186" t="s">
        <v>200</v>
      </c>
      <c r="D229" s="186" t="s">
        <v>141</v>
      </c>
      <c r="E229" s="187" t="s">
        <v>144</v>
      </c>
      <c r="F229" s="188">
        <v>41213</v>
      </c>
      <c r="G229" s="195">
        <v>2012</v>
      </c>
      <c r="H229" s="185" t="s">
        <v>452</v>
      </c>
      <c r="I229" s="185" t="str">
        <f t="shared" si="12"/>
        <v>WV</v>
      </c>
      <c r="J229" s="185" t="str">
        <f t="shared" si="11"/>
        <v>PA</v>
      </c>
      <c r="K229" s="185" t="str">
        <f t="shared" si="13"/>
        <v>Northeast</v>
      </c>
      <c r="L229" s="185" t="str">
        <f>INDEX('State '!$A$1:$C$62,MATCH($I229,'State '!$B:$B,0),3)</f>
        <v>Northeast</v>
      </c>
      <c r="M229" s="185" t="str">
        <f>INDEX('State '!$A$1:$C$62,MATCH($J229,'State '!$B:$B,0),3)</f>
        <v>Northeast</v>
      </c>
      <c r="N229" s="185"/>
      <c r="O229" s="191">
        <v>197</v>
      </c>
      <c r="P229" s="191">
        <v>17.3</v>
      </c>
      <c r="Q229" s="191">
        <v>200</v>
      </c>
      <c r="R229" s="192">
        <v>36</v>
      </c>
      <c r="S229" s="193" t="s">
        <v>135</v>
      </c>
      <c r="T229" s="190" t="s">
        <v>390</v>
      </c>
      <c r="U229" s="194" t="s">
        <v>461</v>
      </c>
      <c r="V229" s="185"/>
      <c r="W229" s="184"/>
      <c r="X229" s="184"/>
      <c r="Y229" s="184"/>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c r="CJ229" s="96"/>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R229" s="96"/>
      <c r="DS229" s="96"/>
      <c r="DT229" s="96"/>
      <c r="DU229" s="96"/>
      <c r="DV229" s="96"/>
      <c r="DW229" s="96"/>
      <c r="DX229" s="96"/>
      <c r="DY229" s="96"/>
      <c r="DZ229" s="96"/>
      <c r="EA229" s="96"/>
      <c r="EB229" s="96"/>
      <c r="EC229" s="96"/>
      <c r="ED229" s="96"/>
      <c r="EE229" s="96"/>
      <c r="EF229" s="96"/>
      <c r="EG229" s="96"/>
      <c r="EH229" s="96"/>
      <c r="EI229" s="96"/>
      <c r="EJ229" s="96"/>
      <c r="EK229" s="96"/>
      <c r="EL229" s="96"/>
      <c r="EM229" s="96"/>
      <c r="EN229" s="96"/>
      <c r="EO229" s="96"/>
      <c r="EP229" s="96"/>
      <c r="EQ229" s="96"/>
      <c r="ER229" s="96"/>
      <c r="ES229" s="96"/>
      <c r="ET229" s="96"/>
      <c r="EU229" s="96"/>
      <c r="EV229" s="96"/>
      <c r="EW229" s="96"/>
      <c r="EX229" s="96"/>
      <c r="EY229" s="96"/>
      <c r="EZ229" s="96"/>
      <c r="FA229" s="96"/>
      <c r="FB229" s="96"/>
      <c r="FC229" s="96"/>
      <c r="FD229" s="96"/>
      <c r="FE229" s="96"/>
      <c r="FF229" s="96"/>
      <c r="FG229" s="96"/>
      <c r="FH229" s="96"/>
      <c r="FI229" s="96"/>
      <c r="FJ229" s="96"/>
      <c r="FK229" s="96"/>
      <c r="FL229" s="96"/>
      <c r="FM229" s="96"/>
      <c r="FN229" s="96"/>
      <c r="FO229" s="96"/>
      <c r="FP229" s="96"/>
      <c r="FQ229" s="96"/>
      <c r="FR229" s="96"/>
      <c r="FS229" s="96"/>
      <c r="FT229" s="96"/>
      <c r="FU229" s="96"/>
      <c r="FV229" s="96"/>
      <c r="FW229" s="96"/>
      <c r="FX229" s="96"/>
      <c r="FY229" s="96"/>
      <c r="FZ229" s="96"/>
      <c r="GA229" s="96"/>
      <c r="GB229" s="96"/>
      <c r="GC229" s="96"/>
      <c r="GD229" s="96"/>
      <c r="GE229" s="96"/>
      <c r="GF229" s="96"/>
      <c r="GG229" s="96"/>
      <c r="GH229" s="96"/>
      <c r="GI229" s="96"/>
      <c r="GJ229" s="96"/>
      <c r="GK229" s="96"/>
      <c r="GL229" s="96"/>
      <c r="GM229" s="96"/>
      <c r="GN229" s="96"/>
      <c r="GO229" s="96"/>
      <c r="GP229" s="96"/>
      <c r="GQ229" s="96"/>
      <c r="GR229" s="96"/>
      <c r="GS229" s="96"/>
      <c r="GT229" s="96"/>
      <c r="GU229" s="96"/>
      <c r="GV229" s="96"/>
      <c r="GW229" s="96"/>
      <c r="GX229" s="96"/>
      <c r="GY229" s="96"/>
      <c r="GZ229" s="96"/>
      <c r="HA229" s="96"/>
      <c r="HB229" s="96"/>
      <c r="HC229" s="96"/>
      <c r="HD229" s="96"/>
      <c r="HE229" s="96"/>
      <c r="HF229" s="96"/>
      <c r="HG229" s="96"/>
      <c r="HH229" s="96"/>
      <c r="HI229" s="96"/>
      <c r="HJ229" s="96"/>
      <c r="HK229" s="96"/>
      <c r="HL229" s="96"/>
      <c r="HM229" s="96"/>
      <c r="HN229" s="96"/>
      <c r="HO229" s="96"/>
      <c r="HP229" s="96"/>
      <c r="HQ229" s="96"/>
      <c r="HR229" s="96"/>
      <c r="HS229" s="96"/>
      <c r="HT229" s="96"/>
      <c r="HU229" s="96"/>
      <c r="HV229" s="96"/>
      <c r="HW229" s="96"/>
      <c r="HX229" s="96"/>
      <c r="HY229" s="96"/>
      <c r="HZ229" s="96"/>
      <c r="IA229" s="96"/>
      <c r="IB229" s="96"/>
      <c r="IC229" s="96"/>
      <c r="ID229" s="96"/>
      <c r="IE229" s="96"/>
      <c r="IF229" s="96"/>
      <c r="IG229" s="96"/>
      <c r="IH229" s="96"/>
      <c r="II229" s="96"/>
      <c r="IJ229" s="96"/>
      <c r="IK229" s="96"/>
      <c r="IL229" s="96"/>
      <c r="IM229" s="96"/>
      <c r="IN229" s="96"/>
      <c r="IO229" s="96"/>
      <c r="IP229" s="96"/>
      <c r="IQ229" s="96"/>
      <c r="IR229" s="96"/>
      <c r="IS229" s="96"/>
      <c r="IT229" s="96"/>
      <c r="IU229" s="96"/>
      <c r="IV229" s="96"/>
      <c r="IW229" s="96"/>
      <c r="IX229" s="96"/>
      <c r="IY229" s="96"/>
      <c r="IZ229" s="96"/>
      <c r="JA229" s="96"/>
      <c r="JB229" s="96"/>
    </row>
    <row r="230" spans="1:262" s="20" customFormat="1" x14ac:dyDescent="0.2">
      <c r="A230" s="185">
        <v>41106</v>
      </c>
      <c r="B230" s="186" t="s">
        <v>453</v>
      </c>
      <c r="C230" s="186" t="s">
        <v>1941</v>
      </c>
      <c r="D230" s="186" t="s">
        <v>141</v>
      </c>
      <c r="E230" s="187" t="s">
        <v>144</v>
      </c>
      <c r="F230" s="188">
        <v>41044</v>
      </c>
      <c r="G230" s="195">
        <v>2012</v>
      </c>
      <c r="H230" s="185" t="s">
        <v>537</v>
      </c>
      <c r="I230" s="185" t="str">
        <f t="shared" si="12"/>
        <v>AL</v>
      </c>
      <c r="J230" s="185" t="str">
        <f t="shared" si="11"/>
        <v>NC</v>
      </c>
      <c r="K230" s="185" t="str">
        <f t="shared" si="13"/>
        <v>South Central, Southeast</v>
      </c>
      <c r="L230" s="185" t="str">
        <f>INDEX('State '!$A$1:$C$62,MATCH($I230,'State '!$B:$B,0),3)</f>
        <v>South Central</v>
      </c>
      <c r="M230" s="185" t="str">
        <f>INDEX('State '!$A$1:$C$62,MATCH($J230,'State '!$B:$B,0),3)</f>
        <v>Southeast</v>
      </c>
      <c r="N230" s="185"/>
      <c r="O230" s="191">
        <v>92.5</v>
      </c>
      <c r="P230" s="191">
        <v>22.59</v>
      </c>
      <c r="Q230" s="191">
        <v>95</v>
      </c>
      <c r="R230" s="192">
        <v>42</v>
      </c>
      <c r="S230" s="193" t="s">
        <v>135</v>
      </c>
      <c r="T230" s="190" t="s">
        <v>390</v>
      </c>
      <c r="U230" s="194" t="s">
        <v>454</v>
      </c>
      <c r="V230" s="185"/>
      <c r="W230" s="184"/>
      <c r="X230" s="184"/>
      <c r="Y230" s="184"/>
    </row>
    <row r="231" spans="1:262" x14ac:dyDescent="0.2">
      <c r="A231" s="185">
        <v>40848</v>
      </c>
      <c r="B231" s="198" t="s">
        <v>503</v>
      </c>
      <c r="C231" s="198" t="s">
        <v>207</v>
      </c>
      <c r="D231" s="198" t="s">
        <v>141</v>
      </c>
      <c r="E231" s="198" t="s">
        <v>144</v>
      </c>
      <c r="F231" s="199">
        <v>40848</v>
      </c>
      <c r="G231" s="200">
        <v>2011</v>
      </c>
      <c r="H231" s="185" t="s">
        <v>409</v>
      </c>
      <c r="I231" s="185" t="str">
        <f t="shared" si="12"/>
        <v>PA</v>
      </c>
      <c r="J231" s="185" t="str">
        <f t="shared" si="11"/>
        <v>NJ</v>
      </c>
      <c r="K231" s="185" t="str">
        <f t="shared" si="13"/>
        <v>Northeast</v>
      </c>
      <c r="L231" s="185" t="str">
        <f>INDEX('State '!$A$1:$C$62,MATCH($I231,'State '!$B:$B,0),3)</f>
        <v>Northeast</v>
      </c>
      <c r="M231" s="185" t="str">
        <f>INDEX('State '!$A$1:$C$62,MATCH($J231,'State '!$B:$B,0),3)</f>
        <v>Northeast</v>
      </c>
      <c r="N231" s="185"/>
      <c r="O231" s="192">
        <v>643</v>
      </c>
      <c r="P231" s="192">
        <v>127.4</v>
      </c>
      <c r="Q231" s="192">
        <v>350</v>
      </c>
      <c r="R231" s="191">
        <v>30</v>
      </c>
      <c r="S231" s="185" t="s">
        <v>135</v>
      </c>
      <c r="T231" s="185" t="s">
        <v>390</v>
      </c>
      <c r="U231" s="185" t="s">
        <v>504</v>
      </c>
      <c r="V231" s="185"/>
      <c r="W231" s="184"/>
      <c r="X231" s="184"/>
      <c r="Y231" s="184"/>
      <c r="Z231" s="96"/>
      <c r="AA231" s="96"/>
      <c r="AB231" s="96"/>
    </row>
    <row r="232" spans="1:262" x14ac:dyDescent="0.2">
      <c r="A232" s="185">
        <v>40609</v>
      </c>
      <c r="B232" s="186" t="s">
        <v>520</v>
      </c>
      <c r="C232" s="186" t="s">
        <v>235</v>
      </c>
      <c r="D232" s="186" t="s">
        <v>137</v>
      </c>
      <c r="E232" s="187" t="s">
        <v>144</v>
      </c>
      <c r="F232" s="188">
        <v>40848</v>
      </c>
      <c r="G232" s="189">
        <v>2011</v>
      </c>
      <c r="H232" s="185" t="s">
        <v>0</v>
      </c>
      <c r="I232" s="185" t="str">
        <f t="shared" si="12"/>
        <v>LA</v>
      </c>
      <c r="J232" s="185" t="str">
        <f t="shared" si="11"/>
        <v>LA</v>
      </c>
      <c r="K232" s="185" t="str">
        <f t="shared" si="13"/>
        <v>South Central</v>
      </c>
      <c r="L232" s="185" t="str">
        <f>INDEX('State '!$A$1:$C$62,MATCH($I232,'State '!$B:$B,0),3)</f>
        <v>South Central</v>
      </c>
      <c r="M232" s="185" t="str">
        <f>INDEX('State '!$A$1:$C$62,MATCH($J232,'State '!$B:$B,0),3)</f>
        <v>South Central</v>
      </c>
      <c r="N232" s="185"/>
      <c r="O232" s="191">
        <v>1500</v>
      </c>
      <c r="P232" s="191">
        <v>270</v>
      </c>
      <c r="Q232" s="191">
        <v>1800</v>
      </c>
      <c r="R232" s="192" t="s">
        <v>521</v>
      </c>
      <c r="S232" s="193" t="s">
        <v>139</v>
      </c>
      <c r="T232" s="190" t="s">
        <v>188</v>
      </c>
      <c r="U232" s="194" t="s">
        <v>391</v>
      </c>
      <c r="V232" s="185"/>
      <c r="W232" s="184"/>
      <c r="X232" s="184"/>
      <c r="Y232" s="184"/>
      <c r="Z232" s="96"/>
      <c r="AA232" s="96"/>
      <c r="AB232" s="96"/>
    </row>
    <row r="233" spans="1:262" s="20" customFormat="1" x14ac:dyDescent="0.2">
      <c r="A233" s="185">
        <v>40924</v>
      </c>
      <c r="B233" s="198" t="s">
        <v>545</v>
      </c>
      <c r="C233" s="198" t="s">
        <v>241</v>
      </c>
      <c r="D233" s="198" t="s">
        <v>141</v>
      </c>
      <c r="E233" s="198" t="s">
        <v>144</v>
      </c>
      <c r="F233" s="199">
        <v>40663</v>
      </c>
      <c r="G233" s="200">
        <v>2011</v>
      </c>
      <c r="H233" s="185" t="s">
        <v>17</v>
      </c>
      <c r="I233" s="185" t="str">
        <f t="shared" si="12"/>
        <v>AL</v>
      </c>
      <c r="J233" s="185" t="str">
        <f t="shared" si="11"/>
        <v>AL</v>
      </c>
      <c r="K233" s="185" t="str">
        <f t="shared" si="13"/>
        <v>South Central</v>
      </c>
      <c r="L233" s="185" t="str">
        <f>INDEX('State '!$A$1:$C$62,MATCH($I233,'State '!$B:$B,0),3)</f>
        <v>South Central</v>
      </c>
      <c r="M233" s="185" t="str">
        <f>INDEX('State '!$A$1:$C$62,MATCH($J233,'State '!$B:$B,0),3)</f>
        <v>South Central</v>
      </c>
      <c r="N233" s="185"/>
      <c r="O233" s="192"/>
      <c r="P233" s="192"/>
      <c r="Q233" s="192">
        <v>54</v>
      </c>
      <c r="R233" s="191"/>
      <c r="S233" s="185" t="s">
        <v>135</v>
      </c>
      <c r="T233" s="185" t="s">
        <v>390</v>
      </c>
      <c r="U233" s="185" t="s">
        <v>546</v>
      </c>
      <c r="V233" s="185"/>
      <c r="W233" s="184"/>
      <c r="X233" s="184"/>
      <c r="Y233" s="184"/>
    </row>
    <row r="234" spans="1:262" x14ac:dyDescent="0.2">
      <c r="A234" s="185">
        <v>40619</v>
      </c>
      <c r="B234" s="198" t="s">
        <v>528</v>
      </c>
      <c r="C234" s="198" t="s">
        <v>226</v>
      </c>
      <c r="D234" s="198" t="s">
        <v>141</v>
      </c>
      <c r="E234" s="198" t="s">
        <v>144</v>
      </c>
      <c r="F234" s="199">
        <v>40817</v>
      </c>
      <c r="G234" s="200">
        <v>2011</v>
      </c>
      <c r="H234" s="185" t="s">
        <v>529</v>
      </c>
      <c r="I234" s="185" t="str">
        <f t="shared" si="12"/>
        <v>WY</v>
      </c>
      <c r="J234" s="185" t="str">
        <f t="shared" si="11"/>
        <v>NV</v>
      </c>
      <c r="K234" s="185" t="str">
        <f t="shared" si="13"/>
        <v>Mountain</v>
      </c>
      <c r="L234" s="185" t="str">
        <f>INDEX('State '!$A$1:$C$62,MATCH($I234,'State '!$B:$B,0),3)</f>
        <v>Mountain</v>
      </c>
      <c r="M234" s="185" t="str">
        <f>INDEX('State '!$A$1:$C$62,MATCH($J234,'State '!$B:$B,0),3)</f>
        <v>Mountain</v>
      </c>
      <c r="N234" s="185"/>
      <c r="O234" s="192">
        <v>30</v>
      </c>
      <c r="P234" s="192">
        <v>28</v>
      </c>
      <c r="Q234" s="192">
        <v>266</v>
      </c>
      <c r="R234" s="191">
        <v>36</v>
      </c>
      <c r="S234" s="185" t="s">
        <v>135</v>
      </c>
      <c r="T234" s="185" t="s">
        <v>390</v>
      </c>
      <c r="U234" s="185" t="s">
        <v>530</v>
      </c>
      <c r="V234" s="185"/>
      <c r="W234" s="184"/>
      <c r="X234" s="184"/>
      <c r="Y234" s="184"/>
      <c r="Z234" s="96"/>
      <c r="AA234" s="96"/>
      <c r="AB234" s="96"/>
    </row>
    <row r="235" spans="1:262" x14ac:dyDescent="0.2">
      <c r="A235" s="185">
        <v>40588</v>
      </c>
      <c r="B235" s="198" t="s">
        <v>505</v>
      </c>
      <c r="C235" s="198" t="s">
        <v>228</v>
      </c>
      <c r="D235" s="198" t="s">
        <v>137</v>
      </c>
      <c r="E235" s="198" t="s">
        <v>144</v>
      </c>
      <c r="F235" s="199">
        <v>40557</v>
      </c>
      <c r="G235" s="200">
        <v>2011</v>
      </c>
      <c r="H235" s="185" t="s">
        <v>506</v>
      </c>
      <c r="I235" s="185" t="str">
        <f t="shared" si="12"/>
        <v>WY</v>
      </c>
      <c r="J235" s="185" t="str">
        <f t="shared" si="11"/>
        <v>ND</v>
      </c>
      <c r="K235" s="185" t="str">
        <f t="shared" si="13"/>
        <v>Mountain</v>
      </c>
      <c r="L235" s="185" t="str">
        <f>INDEX('State '!$A$1:$C$62,MATCH($I235,'State '!$B:$B,0),3)</f>
        <v>Mountain</v>
      </c>
      <c r="M235" s="185" t="str">
        <f>INDEX('State '!$A$1:$C$62,MATCH($J235,'State '!$B:$B,0),3)</f>
        <v>Mountain</v>
      </c>
      <c r="N235" s="185"/>
      <c r="O235" s="192">
        <v>609.6</v>
      </c>
      <c r="P235" s="192">
        <v>302</v>
      </c>
      <c r="Q235" s="192">
        <v>477</v>
      </c>
      <c r="R235" s="191">
        <v>30</v>
      </c>
      <c r="S235" s="185" t="s">
        <v>135</v>
      </c>
      <c r="T235" s="185" t="s">
        <v>390</v>
      </c>
      <c r="U235" s="185" t="s">
        <v>507</v>
      </c>
      <c r="V235" s="185"/>
      <c r="W235" s="184"/>
      <c r="X235" s="184"/>
      <c r="Y235" s="184"/>
      <c r="Z235" s="96"/>
      <c r="AA235" s="96"/>
      <c r="AB235" s="96"/>
    </row>
    <row r="236" spans="1:262" x14ac:dyDescent="0.2">
      <c r="A236" s="185">
        <v>40906</v>
      </c>
      <c r="B236" s="198" t="s">
        <v>2068</v>
      </c>
      <c r="C236" s="198" t="s">
        <v>217</v>
      </c>
      <c r="D236" s="198" t="s">
        <v>134</v>
      </c>
      <c r="E236" s="198" t="s">
        <v>144</v>
      </c>
      <c r="F236" s="199"/>
      <c r="G236" s="200">
        <v>2011</v>
      </c>
      <c r="H236" s="185" t="s">
        <v>0</v>
      </c>
      <c r="I236" s="185" t="str">
        <f t="shared" si="12"/>
        <v>LA</v>
      </c>
      <c r="J236" s="185" t="str">
        <f t="shared" si="11"/>
        <v>LA</v>
      </c>
      <c r="K236" s="185" t="str">
        <f t="shared" si="13"/>
        <v>South Central</v>
      </c>
      <c r="L236" s="185" t="str">
        <f>INDEX('State '!$A$1:$C$62,MATCH($I236,'State '!$B:$B,0),3)</f>
        <v>South Central</v>
      </c>
      <c r="M236" s="185" t="str">
        <f>INDEX('State '!$A$1:$C$62,MATCH($J236,'State '!$B:$B,0),3)</f>
        <v>South Central</v>
      </c>
      <c r="N236" s="185"/>
      <c r="O236" s="192">
        <v>30</v>
      </c>
      <c r="P236" s="192">
        <v>12.6</v>
      </c>
      <c r="Q236" s="192">
        <v>1800</v>
      </c>
      <c r="R236" s="191">
        <v>20</v>
      </c>
      <c r="S236" s="185" t="s">
        <v>135</v>
      </c>
      <c r="T236" s="185" t="s">
        <v>390</v>
      </c>
      <c r="U236" s="185" t="s">
        <v>2069</v>
      </c>
      <c r="V236" s="185"/>
      <c r="W236" s="184"/>
      <c r="X236" s="184"/>
      <c r="Y236" s="184"/>
      <c r="Z236" s="96"/>
      <c r="AA236" s="96"/>
      <c r="AB236" s="96"/>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c r="GN236" s="20"/>
      <c r="GO236" s="20"/>
      <c r="GP236" s="20"/>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c r="HZ236" s="20"/>
      <c r="IA236" s="20"/>
      <c r="IB236" s="20"/>
      <c r="IC236" s="20"/>
      <c r="ID236" s="20"/>
      <c r="IE236" s="20"/>
      <c r="IF236" s="20"/>
      <c r="IG236" s="20"/>
      <c r="IH236" s="20"/>
      <c r="II236" s="20"/>
      <c r="IJ236" s="20"/>
      <c r="IK236" s="20"/>
      <c r="IL236" s="20"/>
      <c r="IM236" s="20"/>
      <c r="IN236" s="20"/>
      <c r="IO236" s="20"/>
      <c r="IP236" s="20"/>
      <c r="IQ236" s="20"/>
      <c r="IR236" s="20"/>
      <c r="IS236" s="20"/>
      <c r="IT236" s="20"/>
      <c r="IU236" s="20"/>
      <c r="IV236" s="20"/>
      <c r="IW236" s="20"/>
      <c r="IX236" s="20"/>
      <c r="IY236" s="20"/>
      <c r="IZ236" s="20"/>
      <c r="JA236" s="20"/>
      <c r="JB236" s="20"/>
    </row>
    <row r="237" spans="1:262" s="20" customFormat="1" x14ac:dyDescent="0.2">
      <c r="A237" s="185">
        <v>42600</v>
      </c>
      <c r="B237" s="186" t="s">
        <v>2221</v>
      </c>
      <c r="C237" s="186" t="s">
        <v>232</v>
      </c>
      <c r="D237" s="186" t="s">
        <v>1944</v>
      </c>
      <c r="E237" s="187" t="s">
        <v>144</v>
      </c>
      <c r="F237" s="188">
        <v>40437</v>
      </c>
      <c r="G237" s="189">
        <v>2011</v>
      </c>
      <c r="H237" s="185" t="s">
        <v>2222</v>
      </c>
      <c r="I237" s="185" t="str">
        <f t="shared" si="12"/>
        <v>NY</v>
      </c>
      <c r="J237" s="185" t="str">
        <f t="shared" si="11"/>
        <v>ON</v>
      </c>
      <c r="K237" s="185" t="str">
        <f t="shared" si="13"/>
        <v>Northeast, Canada</v>
      </c>
      <c r="L237" s="185" t="str">
        <f>INDEX('State '!$A$1:$C$62,MATCH($I237,'State '!$B:$B,0),3)</f>
        <v>Northeast</v>
      </c>
      <c r="M237" s="185" t="str">
        <f>INDEX('State '!$A$1:$C$62,MATCH($J237,'State '!$B:$B,0),3)</f>
        <v>Canada</v>
      </c>
      <c r="N237" s="185"/>
      <c r="O237" s="191">
        <v>0</v>
      </c>
      <c r="P237" s="191"/>
      <c r="Q237" s="191">
        <v>350</v>
      </c>
      <c r="R237" s="192"/>
      <c r="S237" s="193" t="s">
        <v>135</v>
      </c>
      <c r="T237" s="190" t="s">
        <v>390</v>
      </c>
      <c r="U237" s="194" t="s">
        <v>2223</v>
      </c>
      <c r="V237" s="185"/>
      <c r="W237" s="184"/>
      <c r="X237" s="184"/>
      <c r="Y237" s="184"/>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R237" s="96"/>
      <c r="DS237" s="96"/>
      <c r="DT237" s="96"/>
      <c r="DU237" s="96"/>
      <c r="DV237" s="96"/>
      <c r="DW237" s="96"/>
      <c r="DX237" s="96"/>
      <c r="DY237" s="96"/>
      <c r="DZ237" s="96"/>
      <c r="EA237" s="96"/>
      <c r="EB237" s="96"/>
      <c r="EC237" s="96"/>
      <c r="ED237" s="96"/>
      <c r="EE237" s="96"/>
      <c r="EF237" s="96"/>
      <c r="EG237" s="96"/>
      <c r="EH237" s="96"/>
      <c r="EI237" s="96"/>
      <c r="EJ237" s="96"/>
      <c r="EK237" s="96"/>
      <c r="EL237" s="96"/>
      <c r="EM237" s="96"/>
      <c r="EN237" s="96"/>
      <c r="EO237" s="96"/>
      <c r="EP237" s="96"/>
      <c r="EQ237" s="96"/>
      <c r="ER237" s="96"/>
      <c r="ES237" s="96"/>
      <c r="ET237" s="96"/>
      <c r="EU237" s="96"/>
      <c r="EV237" s="96"/>
      <c r="EW237" s="96"/>
      <c r="EX237" s="96"/>
      <c r="EY237" s="96"/>
      <c r="EZ237" s="96"/>
      <c r="FA237" s="96"/>
      <c r="FB237" s="96"/>
      <c r="FC237" s="96"/>
      <c r="FD237" s="96"/>
      <c r="FE237" s="96"/>
      <c r="FF237" s="96"/>
      <c r="FG237" s="96"/>
      <c r="FH237" s="96"/>
      <c r="FI237" s="96"/>
      <c r="FJ237" s="96"/>
      <c r="FK237" s="96"/>
      <c r="FL237" s="96"/>
      <c r="FM237" s="96"/>
      <c r="FN237" s="96"/>
      <c r="FO237" s="96"/>
      <c r="FP237" s="96"/>
      <c r="FQ237" s="96"/>
      <c r="FR237" s="96"/>
      <c r="FS237" s="96"/>
      <c r="FT237" s="96"/>
      <c r="FU237" s="96"/>
      <c r="FV237" s="96"/>
      <c r="FW237" s="96"/>
      <c r="FX237" s="96"/>
      <c r="FY237" s="96"/>
      <c r="FZ237" s="96"/>
      <c r="GA237" s="96"/>
      <c r="GB237" s="96"/>
      <c r="GC237" s="96"/>
      <c r="GD237" s="96"/>
      <c r="GE237" s="96"/>
      <c r="GF237" s="96"/>
      <c r="GG237" s="96"/>
      <c r="GH237" s="96"/>
      <c r="GI237" s="96"/>
      <c r="GJ237" s="96"/>
      <c r="GK237" s="96"/>
      <c r="GL237" s="96"/>
      <c r="GM237" s="96"/>
      <c r="GN237" s="96"/>
      <c r="GO237" s="96"/>
      <c r="GP237" s="96"/>
      <c r="GQ237" s="96"/>
      <c r="GR237" s="96"/>
      <c r="GS237" s="96"/>
      <c r="GT237" s="96"/>
      <c r="GU237" s="96"/>
      <c r="GV237" s="96"/>
      <c r="GW237" s="96"/>
      <c r="GX237" s="96"/>
      <c r="GY237" s="96"/>
      <c r="GZ237" s="96"/>
      <c r="HA237" s="96"/>
      <c r="HB237" s="96"/>
      <c r="HC237" s="96"/>
      <c r="HD237" s="96"/>
      <c r="HE237" s="96"/>
      <c r="HF237" s="96"/>
      <c r="HG237" s="96"/>
      <c r="HH237" s="96"/>
      <c r="HI237" s="96"/>
      <c r="HJ237" s="96"/>
      <c r="HK237" s="96"/>
      <c r="HL237" s="96"/>
      <c r="HM237" s="96"/>
      <c r="HN237" s="96"/>
      <c r="HO237" s="96"/>
      <c r="HP237" s="96"/>
      <c r="HQ237" s="96"/>
      <c r="HR237" s="96"/>
      <c r="HS237" s="96"/>
      <c r="HT237" s="96"/>
      <c r="HU237" s="96"/>
      <c r="HV237" s="96"/>
      <c r="HW237" s="96"/>
      <c r="HX237" s="96"/>
      <c r="HY237" s="96"/>
      <c r="HZ237" s="96"/>
      <c r="IA237" s="96"/>
      <c r="IB237" s="96"/>
      <c r="IC237" s="96"/>
      <c r="ID237" s="96"/>
      <c r="IE237" s="96"/>
      <c r="IF237" s="96"/>
      <c r="IG237" s="96"/>
      <c r="IH237" s="96"/>
      <c r="II237" s="96"/>
      <c r="IJ237" s="96"/>
      <c r="IK237" s="96"/>
      <c r="IL237" s="96"/>
      <c r="IM237" s="96"/>
      <c r="IN237" s="96"/>
      <c r="IO237" s="96"/>
      <c r="IP237" s="96"/>
      <c r="IQ237" s="96"/>
      <c r="IR237" s="96"/>
      <c r="IS237" s="96"/>
      <c r="IT237" s="96"/>
      <c r="IU237" s="96"/>
      <c r="IV237" s="96"/>
      <c r="IW237" s="96"/>
      <c r="IX237" s="96"/>
      <c r="IY237" s="96"/>
      <c r="IZ237" s="96"/>
      <c r="JA237" s="96"/>
      <c r="JB237" s="96"/>
    </row>
    <row r="238" spans="1:262" x14ac:dyDescent="0.2">
      <c r="A238" s="185">
        <v>40924</v>
      </c>
      <c r="B238" s="186" t="s">
        <v>548</v>
      </c>
      <c r="C238" s="186" t="s">
        <v>241</v>
      </c>
      <c r="D238" s="186" t="s">
        <v>141</v>
      </c>
      <c r="E238" s="187" t="s">
        <v>144</v>
      </c>
      <c r="F238" s="188">
        <v>40857</v>
      </c>
      <c r="G238" s="189">
        <v>2011</v>
      </c>
      <c r="H238" s="185" t="s">
        <v>0</v>
      </c>
      <c r="I238" s="185" t="str">
        <f t="shared" si="12"/>
        <v>LA</v>
      </c>
      <c r="J238" s="185" t="str">
        <f t="shared" si="11"/>
        <v>LA</v>
      </c>
      <c r="K238" s="185" t="str">
        <f t="shared" si="13"/>
        <v>South Central</v>
      </c>
      <c r="L238" s="185" t="str">
        <f>INDEX('State '!$A$1:$C$62,MATCH($I238,'State '!$B:$B,0),3)</f>
        <v>South Central</v>
      </c>
      <c r="M238" s="185" t="str">
        <f>INDEX('State '!$A$1:$C$62,MATCH($J238,'State '!$B:$B,0),3)</f>
        <v>South Central</v>
      </c>
      <c r="N238" s="185"/>
      <c r="O238" s="191">
        <v>0</v>
      </c>
      <c r="P238" s="191">
        <v>0</v>
      </c>
      <c r="Q238" s="191">
        <v>105</v>
      </c>
      <c r="R238" s="192"/>
      <c r="S238" s="193" t="s">
        <v>135</v>
      </c>
      <c r="T238" s="190" t="s">
        <v>390</v>
      </c>
      <c r="U238" s="194" t="s">
        <v>549</v>
      </c>
      <c r="V238" s="185"/>
      <c r="W238" s="184"/>
      <c r="X238" s="184"/>
      <c r="Y238" s="184"/>
      <c r="Z238" s="96"/>
      <c r="AA238" s="96"/>
      <c r="AB238" s="96"/>
    </row>
    <row r="239" spans="1:262" s="20" customFormat="1" x14ac:dyDescent="0.2">
      <c r="A239" s="185">
        <v>40597</v>
      </c>
      <c r="B239" s="186" t="s">
        <v>541</v>
      </c>
      <c r="C239" s="186" t="s">
        <v>238</v>
      </c>
      <c r="D239" s="186" t="s">
        <v>137</v>
      </c>
      <c r="E239" s="187" t="s">
        <v>144</v>
      </c>
      <c r="F239" s="188">
        <v>40591</v>
      </c>
      <c r="G239" s="189">
        <v>2011</v>
      </c>
      <c r="H239" s="185" t="s">
        <v>6</v>
      </c>
      <c r="I239" s="185" t="str">
        <f t="shared" si="12"/>
        <v>TX</v>
      </c>
      <c r="J239" s="185" t="str">
        <f t="shared" si="11"/>
        <v>TX</v>
      </c>
      <c r="K239" s="185" t="str">
        <f t="shared" si="13"/>
        <v>South Central</v>
      </c>
      <c r="L239" s="185" t="str">
        <f>INDEX('State '!$A$1:$C$62,MATCH($I239,'State '!$B:$B,0),3)</f>
        <v>South Central</v>
      </c>
      <c r="M239" s="185" t="str">
        <f>INDEX('State '!$A$1:$C$62,MATCH($J239,'State '!$B:$B,0),3)</f>
        <v>South Central</v>
      </c>
      <c r="N239" s="185"/>
      <c r="O239" s="191">
        <v>0</v>
      </c>
      <c r="P239" s="191">
        <v>83</v>
      </c>
      <c r="Q239" s="191">
        <v>300</v>
      </c>
      <c r="R239" s="192">
        <v>20</v>
      </c>
      <c r="S239" s="193" t="s">
        <v>139</v>
      </c>
      <c r="T239" s="190" t="s">
        <v>188</v>
      </c>
      <c r="U239" s="194" t="s">
        <v>391</v>
      </c>
      <c r="V239" s="185"/>
      <c r="W239" s="184"/>
      <c r="X239" s="184"/>
      <c r="Y239" s="184"/>
    </row>
    <row r="240" spans="1:262" x14ac:dyDescent="0.2">
      <c r="A240" s="185">
        <v>40597</v>
      </c>
      <c r="B240" s="198" t="s">
        <v>535</v>
      </c>
      <c r="C240" s="198" t="s">
        <v>238</v>
      </c>
      <c r="D240" s="198" t="s">
        <v>137</v>
      </c>
      <c r="E240" s="198" t="s">
        <v>144</v>
      </c>
      <c r="F240" s="199">
        <v>40591</v>
      </c>
      <c r="G240" s="200">
        <v>2011</v>
      </c>
      <c r="H240" s="185" t="s">
        <v>6</v>
      </c>
      <c r="I240" s="185" t="str">
        <f t="shared" si="12"/>
        <v>TX</v>
      </c>
      <c r="J240" s="185" t="str">
        <f t="shared" si="11"/>
        <v>TX</v>
      </c>
      <c r="K240" s="185" t="str">
        <f t="shared" si="13"/>
        <v>South Central</v>
      </c>
      <c r="L240" s="185" t="str">
        <f>INDEX('State '!$A$1:$C$62,MATCH($I240,'State '!$B:$B,0),3)</f>
        <v>South Central</v>
      </c>
      <c r="M240" s="185" t="str">
        <f>INDEX('State '!$A$1:$C$62,MATCH($J240,'State '!$B:$B,0),3)</f>
        <v>South Central</v>
      </c>
      <c r="N240" s="185"/>
      <c r="O240" s="192">
        <v>0</v>
      </c>
      <c r="P240" s="192">
        <v>50</v>
      </c>
      <c r="Q240" s="192">
        <v>400</v>
      </c>
      <c r="R240" s="191">
        <v>24</v>
      </c>
      <c r="S240" s="185" t="s">
        <v>139</v>
      </c>
      <c r="T240" s="185" t="s">
        <v>188</v>
      </c>
      <c r="U240" s="185" t="s">
        <v>391</v>
      </c>
      <c r="V240" s="185"/>
      <c r="W240" s="184"/>
      <c r="X240" s="184"/>
      <c r="Y240" s="184"/>
      <c r="Z240" s="96"/>
      <c r="AA240" s="96"/>
      <c r="AB240" s="96"/>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c r="DR240" s="20"/>
      <c r="DS240" s="20"/>
      <c r="DT240" s="20"/>
      <c r="DU240" s="20"/>
      <c r="DV240" s="20"/>
      <c r="DW240" s="20"/>
      <c r="DX240" s="20"/>
      <c r="DY240" s="20"/>
      <c r="DZ240" s="20"/>
      <c r="EA240" s="20"/>
      <c r="EB240" s="20"/>
      <c r="EC240" s="20"/>
      <c r="ED240" s="20"/>
      <c r="EE240" s="20"/>
      <c r="EF240" s="20"/>
      <c r="EG240" s="20"/>
      <c r="EH240" s="20"/>
      <c r="EI240" s="20"/>
      <c r="EJ240" s="20"/>
      <c r="EK240" s="20"/>
      <c r="EL240" s="20"/>
      <c r="EM240" s="20"/>
      <c r="EN240" s="20"/>
      <c r="EO240" s="20"/>
      <c r="EP240" s="20"/>
      <c r="EQ240" s="20"/>
      <c r="ER240" s="20"/>
      <c r="ES240" s="20"/>
      <c r="ET240" s="20"/>
      <c r="EU240" s="20"/>
      <c r="EV240" s="20"/>
      <c r="EW240" s="20"/>
      <c r="EX240" s="20"/>
      <c r="EY240" s="20"/>
      <c r="EZ240" s="20"/>
      <c r="FA240" s="20"/>
      <c r="FB240" s="20"/>
      <c r="FC240" s="20"/>
      <c r="FD240" s="20"/>
      <c r="FE240" s="20"/>
      <c r="FF240" s="20"/>
      <c r="FG240" s="20"/>
      <c r="FH240" s="20"/>
      <c r="FI240" s="20"/>
      <c r="FJ240" s="20"/>
      <c r="FK240" s="20"/>
      <c r="FL240" s="20"/>
      <c r="FM240" s="20"/>
      <c r="FN240" s="20"/>
      <c r="FO240" s="20"/>
      <c r="FP240" s="20"/>
      <c r="FQ240" s="20"/>
      <c r="FR240" s="20"/>
      <c r="FS240" s="20"/>
      <c r="FT240" s="20"/>
      <c r="FU240" s="20"/>
      <c r="FV240" s="20"/>
      <c r="FW240" s="20"/>
      <c r="FX240" s="20"/>
      <c r="FY240" s="20"/>
      <c r="FZ240" s="20"/>
      <c r="GA240" s="20"/>
      <c r="GB240" s="20"/>
      <c r="GC240" s="20"/>
      <c r="GD240" s="20"/>
      <c r="GE240" s="20"/>
      <c r="GF240" s="20"/>
      <c r="GG240" s="20"/>
      <c r="GH240" s="20"/>
      <c r="GI240" s="20"/>
      <c r="GJ240" s="20"/>
      <c r="GK240" s="20"/>
      <c r="GL240" s="20"/>
      <c r="GM240" s="20"/>
      <c r="GN240" s="20"/>
      <c r="GO240" s="20"/>
      <c r="GP240" s="20"/>
      <c r="GQ240" s="20"/>
      <c r="GR240" s="20"/>
      <c r="GS240" s="20"/>
      <c r="GT240" s="20"/>
      <c r="GU240" s="20"/>
      <c r="GV240" s="20"/>
      <c r="GW240" s="20"/>
      <c r="GX240" s="20"/>
      <c r="GY240" s="20"/>
      <c r="GZ240" s="20"/>
      <c r="HA240" s="20"/>
      <c r="HB240" s="20"/>
      <c r="HC240" s="20"/>
      <c r="HD240" s="20"/>
      <c r="HE240" s="20"/>
      <c r="HF240" s="20"/>
      <c r="HG240" s="20"/>
      <c r="HH240" s="20"/>
      <c r="HI240" s="20"/>
      <c r="HJ240" s="20"/>
      <c r="HK240" s="20"/>
      <c r="HL240" s="20"/>
      <c r="HM240" s="20"/>
      <c r="HN240" s="20"/>
      <c r="HO240" s="20"/>
      <c r="HP240" s="20"/>
      <c r="HQ240" s="20"/>
      <c r="HR240" s="20"/>
      <c r="HS240" s="20"/>
      <c r="HT240" s="20"/>
      <c r="HU240" s="20"/>
      <c r="HV240" s="20"/>
      <c r="HW240" s="20"/>
      <c r="HX240" s="20"/>
      <c r="HY240" s="20"/>
      <c r="HZ240" s="20"/>
      <c r="IA240" s="20"/>
      <c r="IB240" s="20"/>
      <c r="IC240" s="20"/>
      <c r="ID240" s="20"/>
      <c r="IE240" s="20"/>
      <c r="IF240" s="20"/>
      <c r="IG240" s="20"/>
      <c r="IH240" s="20"/>
      <c r="II240" s="20"/>
      <c r="IJ240" s="20"/>
      <c r="IK240" s="20"/>
      <c r="IL240" s="20"/>
      <c r="IM240" s="20"/>
      <c r="IN240" s="20"/>
      <c r="IO240" s="20"/>
      <c r="IP240" s="20"/>
      <c r="IQ240" s="20"/>
      <c r="IR240" s="20"/>
      <c r="IS240" s="20"/>
      <c r="IT240" s="20"/>
      <c r="IU240" s="20"/>
      <c r="IV240" s="20"/>
      <c r="IW240" s="20"/>
      <c r="IX240" s="20"/>
      <c r="IY240" s="20"/>
      <c r="IZ240" s="20"/>
      <c r="JA240" s="20"/>
      <c r="JB240" s="20"/>
    </row>
    <row r="241" spans="1:262" s="20" customFormat="1" x14ac:dyDescent="0.2">
      <c r="A241" s="185">
        <v>40350</v>
      </c>
      <c r="B241" s="198" t="s">
        <v>2235</v>
      </c>
      <c r="C241" s="198" t="s">
        <v>2236</v>
      </c>
      <c r="D241" s="198" t="s">
        <v>141</v>
      </c>
      <c r="E241" s="198" t="s">
        <v>144</v>
      </c>
      <c r="F241" s="199">
        <v>40743</v>
      </c>
      <c r="G241" s="200">
        <v>2011</v>
      </c>
      <c r="H241" s="185" t="s">
        <v>0</v>
      </c>
      <c r="I241" s="185" t="str">
        <f t="shared" si="12"/>
        <v>LA</v>
      </c>
      <c r="J241" s="185" t="str">
        <f t="shared" si="11"/>
        <v>LA</v>
      </c>
      <c r="K241" s="185" t="str">
        <f t="shared" si="13"/>
        <v>South Central</v>
      </c>
      <c r="L241" s="185" t="str">
        <f>INDEX('State '!$A$1:$C$62,MATCH($I241,'State '!$B:$B,0),3)</f>
        <v>South Central</v>
      </c>
      <c r="M241" s="185" t="str">
        <f>INDEX('State '!$A$1:$C$62,MATCH($J241,'State '!$B:$B,0),3)</f>
        <v>South Central</v>
      </c>
      <c r="N241" s="185"/>
      <c r="O241" s="192">
        <v>193</v>
      </c>
      <c r="P241" s="192">
        <v>20.5</v>
      </c>
      <c r="Q241" s="192">
        <v>400</v>
      </c>
      <c r="R241" s="191">
        <v>42</v>
      </c>
      <c r="S241" s="185" t="s">
        <v>135</v>
      </c>
      <c r="T241" s="185" t="s">
        <v>390</v>
      </c>
      <c r="U241" s="185" t="s">
        <v>547</v>
      </c>
      <c r="V241" s="185"/>
      <c r="W241" s="184"/>
      <c r="X241" s="184"/>
      <c r="Y241" s="184"/>
    </row>
    <row r="242" spans="1:262" s="20" customFormat="1" x14ac:dyDescent="0.2">
      <c r="A242" s="185">
        <v>40814</v>
      </c>
      <c r="B242" s="186" t="s">
        <v>559</v>
      </c>
      <c r="C242" s="186" t="s">
        <v>237</v>
      </c>
      <c r="D242" s="186" t="s">
        <v>134</v>
      </c>
      <c r="E242" s="187" t="s">
        <v>144</v>
      </c>
      <c r="F242" s="188">
        <v>40808</v>
      </c>
      <c r="G242" s="189">
        <v>2011</v>
      </c>
      <c r="H242" s="185" t="s">
        <v>17</v>
      </c>
      <c r="I242" s="185" t="str">
        <f t="shared" si="12"/>
        <v>AL</v>
      </c>
      <c r="J242" s="185" t="str">
        <f t="shared" si="11"/>
        <v>AL</v>
      </c>
      <c r="K242" s="185" t="str">
        <f t="shared" si="13"/>
        <v>South Central</v>
      </c>
      <c r="L242" s="185" t="str">
        <f>INDEX('State '!$A$1:$C$62,MATCH($I242,'State '!$B:$B,0),3)</f>
        <v>South Central</v>
      </c>
      <c r="M242" s="185" t="str">
        <f>INDEX('State '!$A$1:$C$62,MATCH($J242,'State '!$B:$B,0),3)</f>
        <v>South Central</v>
      </c>
      <c r="N242" s="185"/>
      <c r="O242" s="191">
        <v>34</v>
      </c>
      <c r="P242" s="191">
        <v>8.9</v>
      </c>
      <c r="Q242" s="191">
        <v>343</v>
      </c>
      <c r="R242" s="192">
        <v>24</v>
      </c>
      <c r="S242" s="193" t="s">
        <v>135</v>
      </c>
      <c r="T242" s="190" t="s">
        <v>390</v>
      </c>
      <c r="U242" s="194" t="s">
        <v>560</v>
      </c>
      <c r="V242" s="185"/>
      <c r="W242" s="184"/>
      <c r="X242" s="184"/>
      <c r="Y242" s="184"/>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c r="CJ242" s="96"/>
      <c r="CK242" s="96"/>
      <c r="CL242" s="96"/>
      <c r="CM242" s="96"/>
      <c r="CN242" s="96"/>
      <c r="CO242" s="96"/>
      <c r="CP242" s="96"/>
      <c r="CQ242" s="96"/>
      <c r="CR242" s="96"/>
      <c r="CS242" s="96"/>
      <c r="CT242" s="96"/>
      <c r="CU242" s="96"/>
      <c r="CV242" s="96"/>
      <c r="CW242" s="96"/>
      <c r="CX242" s="96"/>
      <c r="CY242" s="96"/>
      <c r="CZ242" s="96"/>
      <c r="DA242" s="96"/>
      <c r="DB242" s="96"/>
      <c r="DC242" s="96"/>
      <c r="DD242" s="96"/>
      <c r="DE242" s="96"/>
      <c r="DF242" s="96"/>
      <c r="DG242" s="96"/>
      <c r="DH242" s="96"/>
      <c r="DI242" s="96"/>
      <c r="DJ242" s="96"/>
      <c r="DK242" s="96"/>
      <c r="DL242" s="96"/>
      <c r="DM242" s="96"/>
      <c r="DN242" s="96"/>
      <c r="DO242" s="96"/>
      <c r="DP242" s="96"/>
      <c r="DQ242" s="96"/>
      <c r="DR242" s="96"/>
      <c r="DS242" s="96"/>
      <c r="DT242" s="96"/>
      <c r="DU242" s="96"/>
      <c r="DV242" s="96"/>
      <c r="DW242" s="96"/>
      <c r="DX242" s="96"/>
      <c r="DY242" s="96"/>
      <c r="DZ242" s="96"/>
      <c r="EA242" s="96"/>
      <c r="EB242" s="96"/>
      <c r="EC242" s="96"/>
      <c r="ED242" s="96"/>
      <c r="EE242" s="96"/>
      <c r="EF242" s="96"/>
      <c r="EG242" s="96"/>
      <c r="EH242" s="96"/>
      <c r="EI242" s="96"/>
      <c r="EJ242" s="96"/>
      <c r="EK242" s="96"/>
      <c r="EL242" s="96"/>
      <c r="EM242" s="96"/>
      <c r="EN242" s="96"/>
      <c r="EO242" s="96"/>
      <c r="EP242" s="96"/>
      <c r="EQ242" s="96"/>
      <c r="ER242" s="96"/>
      <c r="ES242" s="96"/>
      <c r="ET242" s="96"/>
      <c r="EU242" s="96"/>
      <c r="EV242" s="96"/>
      <c r="EW242" s="96"/>
      <c r="EX242" s="96"/>
      <c r="EY242" s="96"/>
      <c r="EZ242" s="96"/>
      <c r="FA242" s="96"/>
      <c r="FB242" s="96"/>
      <c r="FC242" s="96"/>
      <c r="FD242" s="96"/>
      <c r="FE242" s="96"/>
      <c r="FF242" s="96"/>
      <c r="FG242" s="96"/>
      <c r="FH242" s="96"/>
      <c r="FI242" s="96"/>
      <c r="FJ242" s="96"/>
      <c r="FK242" s="96"/>
      <c r="FL242" s="96"/>
      <c r="FM242" s="96"/>
      <c r="FN242" s="96"/>
      <c r="FO242" s="96"/>
      <c r="FP242" s="96"/>
      <c r="FQ242" s="96"/>
      <c r="FR242" s="96"/>
      <c r="FS242" s="96"/>
      <c r="FT242" s="96"/>
      <c r="FU242" s="96"/>
      <c r="FV242" s="96"/>
      <c r="FW242" s="96"/>
      <c r="FX242" s="96"/>
      <c r="FY242" s="96"/>
      <c r="FZ242" s="96"/>
      <c r="GA242" s="96"/>
      <c r="GB242" s="96"/>
      <c r="GC242" s="96"/>
      <c r="GD242" s="96"/>
      <c r="GE242" s="96"/>
      <c r="GF242" s="96"/>
      <c r="GG242" s="96"/>
      <c r="GH242" s="96"/>
      <c r="GI242" s="96"/>
      <c r="GJ242" s="96"/>
      <c r="GK242" s="96"/>
      <c r="GL242" s="96"/>
      <c r="GM242" s="96"/>
      <c r="GN242" s="96"/>
      <c r="GO242" s="96"/>
      <c r="GP242" s="96"/>
      <c r="GQ242" s="96"/>
      <c r="GR242" s="96"/>
      <c r="GS242" s="96"/>
      <c r="GT242" s="96"/>
      <c r="GU242" s="96"/>
      <c r="GV242" s="96"/>
      <c r="GW242" s="96"/>
      <c r="GX242" s="96"/>
      <c r="GY242" s="96"/>
      <c r="GZ242" s="96"/>
      <c r="HA242" s="96"/>
      <c r="HB242" s="96"/>
      <c r="HC242" s="96"/>
      <c r="HD242" s="96"/>
      <c r="HE242" s="96"/>
      <c r="HF242" s="96"/>
      <c r="HG242" s="96"/>
      <c r="HH242" s="96"/>
      <c r="HI242" s="96"/>
      <c r="HJ242" s="96"/>
      <c r="HK242" s="96"/>
      <c r="HL242" s="96"/>
      <c r="HM242" s="96"/>
      <c r="HN242" s="96"/>
      <c r="HO242" s="96"/>
      <c r="HP242" s="96"/>
      <c r="HQ242" s="96"/>
      <c r="HR242" s="96"/>
      <c r="HS242" s="96"/>
      <c r="HT242" s="96"/>
      <c r="HU242" s="96"/>
      <c r="HV242" s="96"/>
      <c r="HW242" s="96"/>
      <c r="HX242" s="96"/>
      <c r="HY242" s="96"/>
      <c r="HZ242" s="96"/>
      <c r="IA242" s="96"/>
      <c r="IB242" s="96"/>
      <c r="IC242" s="96"/>
      <c r="ID242" s="96"/>
      <c r="IE242" s="96"/>
      <c r="IF242" s="96"/>
      <c r="IG242" s="96"/>
      <c r="IH242" s="96"/>
      <c r="II242" s="96"/>
      <c r="IJ242" s="96"/>
      <c r="IK242" s="96"/>
      <c r="IL242" s="96"/>
      <c r="IM242" s="96"/>
      <c r="IN242" s="96"/>
      <c r="IO242" s="96"/>
      <c r="IP242" s="96"/>
      <c r="IQ242" s="96"/>
      <c r="IR242" s="96"/>
      <c r="IS242" s="96"/>
      <c r="IT242" s="96"/>
      <c r="IU242" s="96"/>
      <c r="IV242" s="96"/>
      <c r="IW242" s="96"/>
      <c r="IX242" s="96"/>
      <c r="IY242" s="96"/>
      <c r="IZ242" s="96"/>
      <c r="JA242" s="96"/>
      <c r="JB242" s="96"/>
    </row>
    <row r="243" spans="1:262" s="20" customFormat="1" x14ac:dyDescent="0.2">
      <c r="A243" s="185">
        <v>40585</v>
      </c>
      <c r="B243" s="186" t="s">
        <v>531</v>
      </c>
      <c r="C243" s="186" t="s">
        <v>237</v>
      </c>
      <c r="D243" s="186" t="s">
        <v>141</v>
      </c>
      <c r="E243" s="187" t="s">
        <v>144</v>
      </c>
      <c r="F243" s="188">
        <v>40588</v>
      </c>
      <c r="G243" s="189">
        <v>2011</v>
      </c>
      <c r="H243" s="185" t="s">
        <v>532</v>
      </c>
      <c r="I243" s="185" t="str">
        <f t="shared" si="12"/>
        <v>AL</v>
      </c>
      <c r="J243" s="185" t="str">
        <f t="shared" si="11"/>
        <v>FL</v>
      </c>
      <c r="K243" s="185" t="str">
        <f t="shared" si="13"/>
        <v>South Central, Southeast</v>
      </c>
      <c r="L243" s="185" t="str">
        <f>INDEX('State '!$A$1:$C$62,MATCH($I243,'State '!$B:$B,0),3)</f>
        <v>South Central</v>
      </c>
      <c r="M243" s="185" t="str">
        <f>INDEX('State '!$A$1:$C$62,MATCH($J243,'State '!$B:$B,0),3)</f>
        <v>Southeast</v>
      </c>
      <c r="N243" s="185"/>
      <c r="O243" s="191">
        <v>2455</v>
      </c>
      <c r="P243" s="191">
        <v>483</v>
      </c>
      <c r="Q243" s="191">
        <v>820</v>
      </c>
      <c r="R243" s="192" t="s">
        <v>533</v>
      </c>
      <c r="S243" s="193" t="s">
        <v>135</v>
      </c>
      <c r="T243" s="190" t="s">
        <v>390</v>
      </c>
      <c r="U243" s="194" t="s">
        <v>534</v>
      </c>
      <c r="V243" s="185"/>
      <c r="W243" s="184"/>
      <c r="X243" s="184"/>
      <c r="Y243" s="184"/>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c r="CJ243" s="96"/>
      <c r="CK243" s="96"/>
      <c r="CL243" s="96"/>
      <c r="CM243" s="96"/>
      <c r="CN243" s="96"/>
      <c r="CO243" s="96"/>
      <c r="CP243" s="96"/>
      <c r="CQ243" s="96"/>
      <c r="CR243" s="96"/>
      <c r="CS243" s="96"/>
      <c r="CT243" s="96"/>
      <c r="CU243" s="96"/>
      <c r="CV243" s="96"/>
      <c r="CW243" s="96"/>
      <c r="CX243" s="96"/>
      <c r="CY243" s="96"/>
      <c r="CZ243" s="96"/>
      <c r="DA243" s="96"/>
      <c r="DB243" s="96"/>
      <c r="DC243" s="96"/>
      <c r="DD243" s="96"/>
      <c r="DE243" s="96"/>
      <c r="DF243" s="96"/>
      <c r="DG243" s="96"/>
      <c r="DH243" s="96"/>
      <c r="DI243" s="96"/>
      <c r="DJ243" s="96"/>
      <c r="DK243" s="96"/>
      <c r="DL243" s="96"/>
      <c r="DM243" s="96"/>
      <c r="DN243" s="96"/>
      <c r="DO243" s="96"/>
      <c r="DP243" s="96"/>
      <c r="DQ243" s="96"/>
      <c r="DR243" s="96"/>
      <c r="DS243" s="96"/>
      <c r="DT243" s="96"/>
      <c r="DU243" s="96"/>
      <c r="DV243" s="96"/>
      <c r="DW243" s="96"/>
      <c r="DX243" s="96"/>
      <c r="DY243" s="96"/>
      <c r="DZ243" s="96"/>
      <c r="EA243" s="96"/>
      <c r="EB243" s="96"/>
      <c r="EC243" s="96"/>
      <c r="ED243" s="96"/>
      <c r="EE243" s="96"/>
      <c r="EF243" s="96"/>
      <c r="EG243" s="96"/>
      <c r="EH243" s="96"/>
      <c r="EI243" s="96"/>
      <c r="EJ243" s="96"/>
      <c r="EK243" s="96"/>
      <c r="EL243" s="96"/>
      <c r="EM243" s="96"/>
      <c r="EN243" s="96"/>
      <c r="EO243" s="96"/>
      <c r="EP243" s="96"/>
      <c r="EQ243" s="96"/>
      <c r="ER243" s="96"/>
      <c r="ES243" s="96"/>
      <c r="ET243" s="96"/>
      <c r="EU243" s="96"/>
      <c r="EV243" s="96"/>
      <c r="EW243" s="96"/>
      <c r="EX243" s="96"/>
      <c r="EY243" s="96"/>
      <c r="EZ243" s="96"/>
      <c r="FA243" s="96"/>
      <c r="FB243" s="96"/>
      <c r="FC243" s="96"/>
      <c r="FD243" s="96"/>
      <c r="FE243" s="96"/>
      <c r="FF243" s="96"/>
      <c r="FG243" s="96"/>
      <c r="FH243" s="96"/>
      <c r="FI243" s="96"/>
      <c r="FJ243" s="96"/>
      <c r="FK243" s="96"/>
      <c r="FL243" s="96"/>
      <c r="FM243" s="96"/>
      <c r="FN243" s="96"/>
      <c r="FO243" s="96"/>
      <c r="FP243" s="96"/>
      <c r="FQ243" s="96"/>
      <c r="FR243" s="96"/>
      <c r="FS243" s="96"/>
      <c r="FT243" s="96"/>
      <c r="FU243" s="96"/>
      <c r="FV243" s="96"/>
      <c r="FW243" s="96"/>
      <c r="FX243" s="96"/>
      <c r="FY243" s="96"/>
      <c r="FZ243" s="96"/>
      <c r="GA243" s="96"/>
      <c r="GB243" s="96"/>
      <c r="GC243" s="96"/>
      <c r="GD243" s="96"/>
      <c r="GE243" s="96"/>
      <c r="GF243" s="96"/>
      <c r="GG243" s="96"/>
      <c r="GH243" s="96"/>
      <c r="GI243" s="96"/>
      <c r="GJ243" s="96"/>
      <c r="GK243" s="96"/>
      <c r="GL243" s="96"/>
      <c r="GM243" s="96"/>
      <c r="GN243" s="96"/>
      <c r="GO243" s="96"/>
      <c r="GP243" s="96"/>
      <c r="GQ243" s="96"/>
      <c r="GR243" s="96"/>
      <c r="GS243" s="96"/>
      <c r="GT243" s="96"/>
      <c r="GU243" s="96"/>
      <c r="GV243" s="96"/>
      <c r="GW243" s="96"/>
      <c r="GX243" s="96"/>
      <c r="GY243" s="96"/>
      <c r="GZ243" s="96"/>
      <c r="HA243" s="96"/>
      <c r="HB243" s="96"/>
      <c r="HC243" s="96"/>
      <c r="HD243" s="96"/>
      <c r="HE243" s="96"/>
      <c r="HF243" s="96"/>
      <c r="HG243" s="96"/>
      <c r="HH243" s="96"/>
      <c r="HI243" s="96"/>
      <c r="HJ243" s="96"/>
      <c r="HK243" s="96"/>
      <c r="HL243" s="96"/>
      <c r="HM243" s="96"/>
      <c r="HN243" s="96"/>
      <c r="HO243" s="96"/>
      <c r="HP243" s="96"/>
      <c r="HQ243" s="96"/>
      <c r="HR243" s="96"/>
      <c r="HS243" s="96"/>
      <c r="HT243" s="96"/>
      <c r="HU243" s="96"/>
      <c r="HV243" s="96"/>
      <c r="HW243" s="96"/>
      <c r="HX243" s="96"/>
      <c r="HY243" s="96"/>
      <c r="HZ243" s="96"/>
      <c r="IA243" s="96"/>
      <c r="IB243" s="96"/>
      <c r="IC243" s="96"/>
      <c r="ID243" s="96"/>
      <c r="IE243" s="96"/>
      <c r="IF243" s="96"/>
      <c r="IG243" s="96"/>
      <c r="IH243" s="96"/>
      <c r="II243" s="96"/>
      <c r="IJ243" s="96"/>
      <c r="IK243" s="96"/>
      <c r="IL243" s="96"/>
      <c r="IM243" s="96"/>
      <c r="IN243" s="96"/>
      <c r="IO243" s="96"/>
      <c r="IP243" s="96"/>
      <c r="IQ243" s="96"/>
      <c r="IR243" s="96"/>
      <c r="IS243" s="96"/>
      <c r="IT243" s="96"/>
      <c r="IU243" s="96"/>
      <c r="IV243" s="96"/>
      <c r="IW243" s="96"/>
      <c r="IX243" s="96"/>
      <c r="IY243" s="96"/>
      <c r="IZ243" s="96"/>
      <c r="JA243" s="96"/>
      <c r="JB243" s="96"/>
    </row>
    <row r="244" spans="1:262" s="20" customFormat="1" ht="25.5" x14ac:dyDescent="0.2">
      <c r="A244" s="185">
        <v>41106</v>
      </c>
      <c r="B244" s="198" t="s">
        <v>489</v>
      </c>
      <c r="C244" s="198" t="s">
        <v>223</v>
      </c>
      <c r="D244" s="198" t="s">
        <v>141</v>
      </c>
      <c r="E244" s="198" t="s">
        <v>144</v>
      </c>
      <c r="F244" s="199">
        <v>40634</v>
      </c>
      <c r="G244" s="200">
        <v>2011</v>
      </c>
      <c r="H244" s="185" t="s">
        <v>24</v>
      </c>
      <c r="I244" s="185" t="str">
        <f t="shared" si="12"/>
        <v>NE</v>
      </c>
      <c r="J244" s="185" t="str">
        <f t="shared" si="11"/>
        <v>NE</v>
      </c>
      <c r="K244" s="185" t="str">
        <f t="shared" si="13"/>
        <v>Mountain</v>
      </c>
      <c r="L244" s="185" t="str">
        <f>INDEX('State '!$A$1:$C$62,MATCH($I244,'State '!$B:$B,0),3)</f>
        <v>Mountain</v>
      </c>
      <c r="M244" s="185" t="str">
        <f>INDEX('State '!$A$1:$C$62,MATCH($J244,'State '!$B:$B,0),3)</f>
        <v>Mountain</v>
      </c>
      <c r="N244" s="185"/>
      <c r="O244" s="192"/>
      <c r="P244" s="192">
        <v>11</v>
      </c>
      <c r="Q244" s="192"/>
      <c r="R244" s="191">
        <v>20</v>
      </c>
      <c r="S244" s="185" t="s">
        <v>135</v>
      </c>
      <c r="T244" s="185" t="s">
        <v>390</v>
      </c>
      <c r="U244" s="185" t="s">
        <v>490</v>
      </c>
      <c r="V244" s="185"/>
      <c r="W244" s="184"/>
      <c r="X244" s="184"/>
      <c r="Y244" s="184"/>
    </row>
    <row r="245" spans="1:262" x14ac:dyDescent="0.2">
      <c r="A245" s="185">
        <v>40683</v>
      </c>
      <c r="B245" s="186" t="s">
        <v>234</v>
      </c>
      <c r="C245" s="186" t="s">
        <v>234</v>
      </c>
      <c r="D245" s="186" t="s">
        <v>134</v>
      </c>
      <c r="E245" s="187" t="s">
        <v>144</v>
      </c>
      <c r="F245" s="188">
        <v>40612</v>
      </c>
      <c r="G245" s="189">
        <v>2011</v>
      </c>
      <c r="H245" s="185" t="s">
        <v>442</v>
      </c>
      <c r="I245" s="185" t="str">
        <f t="shared" si="12"/>
        <v>TX</v>
      </c>
      <c r="J245" s="185" t="str">
        <f t="shared" si="11"/>
        <v>LA</v>
      </c>
      <c r="K245" s="185" t="str">
        <f t="shared" si="13"/>
        <v>South Central</v>
      </c>
      <c r="L245" s="185" t="str">
        <f>INDEX('State '!$A$1:$C$62,MATCH($I245,'State '!$B:$B,0),3)</f>
        <v>South Central</v>
      </c>
      <c r="M245" s="185" t="str">
        <f>INDEX('State '!$A$1:$C$62,MATCH($J245,'State '!$B:$B,0),3)</f>
        <v>South Central</v>
      </c>
      <c r="N245" s="185"/>
      <c r="O245" s="191"/>
      <c r="P245" s="191">
        <v>69</v>
      </c>
      <c r="Q245" s="191">
        <v>2500</v>
      </c>
      <c r="R245" s="192">
        <v>42</v>
      </c>
      <c r="S245" s="193" t="s">
        <v>135</v>
      </c>
      <c r="T245" s="190" t="s">
        <v>390</v>
      </c>
      <c r="U245" s="194" t="s">
        <v>449</v>
      </c>
      <c r="V245" s="185" t="s">
        <v>2250</v>
      </c>
      <c r="W245" s="184"/>
      <c r="X245" s="184"/>
      <c r="Y245" s="184"/>
      <c r="Z245" s="96"/>
      <c r="AA245" s="96"/>
      <c r="AB245" s="96"/>
    </row>
    <row r="246" spans="1:262" x14ac:dyDescent="0.2">
      <c r="A246" s="185">
        <v>40380</v>
      </c>
      <c r="B246" s="186" t="s">
        <v>1821</v>
      </c>
      <c r="C246" s="186" t="s">
        <v>214</v>
      </c>
      <c r="D246" s="186" t="s">
        <v>137</v>
      </c>
      <c r="E246" s="187" t="s">
        <v>144</v>
      </c>
      <c r="F246" s="188">
        <v>40808</v>
      </c>
      <c r="G246" s="189">
        <v>2011</v>
      </c>
      <c r="H246" s="185" t="s">
        <v>14</v>
      </c>
      <c r="I246" s="185" t="str">
        <f t="shared" si="12"/>
        <v>MS</v>
      </c>
      <c r="J246" s="185" t="str">
        <f t="shared" si="11"/>
        <v>MS</v>
      </c>
      <c r="K246" s="185" t="str">
        <f t="shared" si="13"/>
        <v>South Central</v>
      </c>
      <c r="L246" s="185" t="str">
        <f>INDEX('State '!$A$1:$C$62,MATCH($I246,'State '!$B:$B,0),3)</f>
        <v>South Central</v>
      </c>
      <c r="M246" s="185" t="str">
        <f>INDEX('State '!$A$1:$C$62,MATCH($J246,'State '!$B:$B,0),3)</f>
        <v>South Central</v>
      </c>
      <c r="N246" s="185"/>
      <c r="O246" s="191">
        <v>10</v>
      </c>
      <c r="P246" s="191">
        <v>5.0199999999999996</v>
      </c>
      <c r="Q246" s="191">
        <v>1500</v>
      </c>
      <c r="R246" s="192">
        <v>36</v>
      </c>
      <c r="S246" s="193" t="s">
        <v>135</v>
      </c>
      <c r="T246" s="190" t="s">
        <v>390</v>
      </c>
      <c r="U246" s="194" t="s">
        <v>443</v>
      </c>
      <c r="V246" s="185"/>
      <c r="W246" s="184"/>
      <c r="X246" s="184"/>
      <c r="Y246" s="184"/>
      <c r="Z246" s="96"/>
      <c r="AA246" s="96"/>
      <c r="AB246" s="96"/>
    </row>
    <row r="247" spans="1:262" s="20" customFormat="1" x14ac:dyDescent="0.2">
      <c r="A247" s="185">
        <v>40828</v>
      </c>
      <c r="B247" s="186" t="s">
        <v>557</v>
      </c>
      <c r="C247" s="186" t="s">
        <v>244</v>
      </c>
      <c r="D247" s="186" t="s">
        <v>134</v>
      </c>
      <c r="E247" s="187" t="s">
        <v>144</v>
      </c>
      <c r="F247" s="188">
        <v>40634</v>
      </c>
      <c r="G247" s="189">
        <v>2011</v>
      </c>
      <c r="H247" s="185" t="s">
        <v>18</v>
      </c>
      <c r="I247" s="185" t="str">
        <f t="shared" si="12"/>
        <v>FL</v>
      </c>
      <c r="J247" s="185" t="str">
        <f t="shared" si="11"/>
        <v>FL</v>
      </c>
      <c r="K247" s="185" t="str">
        <f t="shared" si="13"/>
        <v>Southeast</v>
      </c>
      <c r="L247" s="185" t="str">
        <f>INDEX('State '!$A$1:$C$62,MATCH($I247,'State '!$B:$B,0),3)</f>
        <v>Southeast</v>
      </c>
      <c r="M247" s="185" t="str">
        <f>INDEX('State '!$A$1:$C$62,MATCH($J247,'State '!$B:$B,0),3)</f>
        <v>Southeast</v>
      </c>
      <c r="N247" s="185"/>
      <c r="O247" s="191">
        <v>50.8</v>
      </c>
      <c r="P247" s="191"/>
      <c r="Q247" s="191">
        <v>35</v>
      </c>
      <c r="R247" s="192"/>
      <c r="S247" s="193" t="s">
        <v>135</v>
      </c>
      <c r="T247" s="190" t="s">
        <v>390</v>
      </c>
      <c r="U247" s="194" t="s">
        <v>558</v>
      </c>
      <c r="V247" s="185"/>
      <c r="W247" s="184"/>
      <c r="X247" s="184"/>
      <c r="Y247" s="184"/>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c r="CB247" s="96"/>
      <c r="CC247" s="96"/>
      <c r="CD247" s="96"/>
      <c r="CE247" s="96"/>
      <c r="CF247" s="96"/>
      <c r="CG247" s="96"/>
      <c r="CH247" s="96"/>
      <c r="CI247" s="96"/>
      <c r="CJ247" s="96"/>
      <c r="CK247" s="96"/>
      <c r="CL247" s="96"/>
      <c r="CM247" s="96"/>
      <c r="CN247" s="96"/>
      <c r="CO247" s="96"/>
      <c r="CP247" s="96"/>
      <c r="CQ247" s="96"/>
      <c r="CR247" s="96"/>
      <c r="CS247" s="96"/>
      <c r="CT247" s="96"/>
      <c r="CU247" s="96"/>
      <c r="CV247" s="96"/>
      <c r="CW247" s="96"/>
      <c r="CX247" s="96"/>
      <c r="CY247" s="96"/>
      <c r="CZ247" s="96"/>
      <c r="DA247" s="96"/>
      <c r="DB247" s="96"/>
      <c r="DC247" s="96"/>
      <c r="DD247" s="96"/>
      <c r="DE247" s="96"/>
      <c r="DF247" s="96"/>
      <c r="DG247" s="96"/>
      <c r="DH247" s="96"/>
      <c r="DI247" s="96"/>
      <c r="DJ247" s="96"/>
      <c r="DK247" s="96"/>
      <c r="DL247" s="96"/>
      <c r="DM247" s="96"/>
      <c r="DN247" s="96"/>
      <c r="DO247" s="96"/>
      <c r="DP247" s="96"/>
      <c r="DQ247" s="96"/>
      <c r="DR247" s="96"/>
      <c r="DS247" s="96"/>
      <c r="DT247" s="96"/>
      <c r="DU247" s="96"/>
      <c r="DV247" s="96"/>
      <c r="DW247" s="96"/>
      <c r="DX247" s="96"/>
      <c r="DY247" s="96"/>
      <c r="DZ247" s="96"/>
      <c r="EA247" s="96"/>
      <c r="EB247" s="96"/>
      <c r="EC247" s="96"/>
      <c r="ED247" s="96"/>
      <c r="EE247" s="96"/>
      <c r="EF247" s="96"/>
      <c r="EG247" s="96"/>
      <c r="EH247" s="96"/>
      <c r="EI247" s="96"/>
      <c r="EJ247" s="96"/>
      <c r="EK247" s="96"/>
      <c r="EL247" s="96"/>
      <c r="EM247" s="96"/>
      <c r="EN247" s="96"/>
      <c r="EO247" s="96"/>
      <c r="EP247" s="96"/>
      <c r="EQ247" s="96"/>
      <c r="ER247" s="96"/>
      <c r="ES247" s="96"/>
      <c r="ET247" s="96"/>
      <c r="EU247" s="96"/>
      <c r="EV247" s="96"/>
      <c r="EW247" s="96"/>
      <c r="EX247" s="96"/>
      <c r="EY247" s="96"/>
      <c r="EZ247" s="96"/>
      <c r="FA247" s="96"/>
      <c r="FB247" s="96"/>
      <c r="FC247" s="96"/>
      <c r="FD247" s="96"/>
      <c r="FE247" s="96"/>
      <c r="FF247" s="96"/>
      <c r="FG247" s="96"/>
      <c r="FH247" s="96"/>
      <c r="FI247" s="96"/>
      <c r="FJ247" s="96"/>
      <c r="FK247" s="96"/>
      <c r="FL247" s="96"/>
      <c r="FM247" s="96"/>
      <c r="FN247" s="96"/>
      <c r="FO247" s="96"/>
      <c r="FP247" s="96"/>
      <c r="FQ247" s="96"/>
      <c r="FR247" s="96"/>
      <c r="FS247" s="96"/>
      <c r="FT247" s="96"/>
      <c r="FU247" s="96"/>
      <c r="FV247" s="96"/>
      <c r="FW247" s="96"/>
      <c r="FX247" s="96"/>
      <c r="FY247" s="96"/>
      <c r="FZ247" s="96"/>
      <c r="GA247" s="96"/>
      <c r="GB247" s="96"/>
      <c r="GC247" s="96"/>
      <c r="GD247" s="96"/>
      <c r="GE247" s="96"/>
      <c r="GF247" s="96"/>
      <c r="GG247" s="96"/>
      <c r="GH247" s="96"/>
      <c r="GI247" s="96"/>
      <c r="GJ247" s="96"/>
      <c r="GK247" s="96"/>
      <c r="GL247" s="96"/>
      <c r="GM247" s="96"/>
      <c r="GN247" s="96"/>
      <c r="GO247" s="96"/>
      <c r="GP247" s="96"/>
      <c r="GQ247" s="96"/>
      <c r="GR247" s="96"/>
      <c r="GS247" s="96"/>
      <c r="GT247" s="96"/>
      <c r="GU247" s="96"/>
      <c r="GV247" s="96"/>
      <c r="GW247" s="96"/>
      <c r="GX247" s="96"/>
      <c r="GY247" s="96"/>
      <c r="GZ247" s="96"/>
      <c r="HA247" s="96"/>
      <c r="HB247" s="96"/>
      <c r="HC247" s="96"/>
      <c r="HD247" s="96"/>
      <c r="HE247" s="96"/>
      <c r="HF247" s="96"/>
      <c r="HG247" s="96"/>
      <c r="HH247" s="96"/>
      <c r="HI247" s="96"/>
      <c r="HJ247" s="96"/>
      <c r="HK247" s="96"/>
      <c r="HL247" s="96"/>
      <c r="HM247" s="96"/>
      <c r="HN247" s="96"/>
      <c r="HO247" s="96"/>
      <c r="HP247" s="96"/>
      <c r="HQ247" s="96"/>
      <c r="HR247" s="96"/>
      <c r="HS247" s="96"/>
      <c r="HT247" s="96"/>
      <c r="HU247" s="96"/>
      <c r="HV247" s="96"/>
      <c r="HW247" s="96"/>
      <c r="HX247" s="96"/>
      <c r="HY247" s="96"/>
      <c r="HZ247" s="96"/>
      <c r="IA247" s="96"/>
      <c r="IB247" s="96"/>
      <c r="IC247" s="96"/>
      <c r="ID247" s="96"/>
      <c r="IE247" s="96"/>
      <c r="IF247" s="96"/>
      <c r="IG247" s="96"/>
      <c r="IH247" s="96"/>
      <c r="II247" s="96"/>
      <c r="IJ247" s="96"/>
      <c r="IK247" s="96"/>
      <c r="IL247" s="96"/>
      <c r="IM247" s="96"/>
      <c r="IN247" s="96"/>
      <c r="IO247" s="96"/>
      <c r="IP247" s="96"/>
      <c r="IQ247" s="96"/>
      <c r="IR247" s="96"/>
      <c r="IS247" s="96"/>
      <c r="IT247" s="96"/>
      <c r="IU247" s="96"/>
      <c r="IV247" s="96"/>
      <c r="IW247" s="96"/>
      <c r="IX247" s="96"/>
      <c r="IY247" s="96"/>
      <c r="IZ247" s="96"/>
      <c r="JA247" s="96"/>
      <c r="JB247" s="96"/>
    </row>
    <row r="248" spans="1:262" x14ac:dyDescent="0.2">
      <c r="A248" s="185">
        <v>40588</v>
      </c>
      <c r="B248" s="186" t="s">
        <v>517</v>
      </c>
      <c r="C248" s="186" t="s">
        <v>200</v>
      </c>
      <c r="D248" s="186" t="s">
        <v>134</v>
      </c>
      <c r="E248" s="187" t="s">
        <v>144</v>
      </c>
      <c r="F248" s="188">
        <v>40709</v>
      </c>
      <c r="G248" s="189">
        <v>2011</v>
      </c>
      <c r="H248" s="185" t="s">
        <v>2278</v>
      </c>
      <c r="I248" s="185" t="str">
        <f t="shared" si="12"/>
        <v>TX</v>
      </c>
      <c r="J248" s="185" t="str">
        <f t="shared" si="11"/>
        <v>AR</v>
      </c>
      <c r="K248" s="185" t="str">
        <f t="shared" si="13"/>
        <v>South Central</v>
      </c>
      <c r="L248" s="185" t="str">
        <f>INDEX('State '!$A$1:$C$62,MATCH($I248,'State '!$B:$B,0),3)</f>
        <v>South Central</v>
      </c>
      <c r="M248" s="185" t="str">
        <f>INDEX('State '!$A$1:$C$62,MATCH($J248,'State '!$B:$B,0),3)</f>
        <v>South Central</v>
      </c>
      <c r="N248" s="185"/>
      <c r="O248" s="191">
        <v>38.124000000000002</v>
      </c>
      <c r="P248" s="191">
        <v>8.4</v>
      </c>
      <c r="Q248" s="191">
        <v>112</v>
      </c>
      <c r="R248" s="192">
        <v>16</v>
      </c>
      <c r="S248" s="193" t="s">
        <v>135</v>
      </c>
      <c r="T248" s="190" t="s">
        <v>390</v>
      </c>
      <c r="U248" s="194" t="s">
        <v>518</v>
      </c>
      <c r="V248" s="185"/>
      <c r="W248" s="184"/>
      <c r="X248" s="184"/>
      <c r="Y248" s="184"/>
      <c r="Z248" s="96"/>
      <c r="AA248" s="96"/>
      <c r="AB248" s="96"/>
    </row>
    <row r="249" spans="1:262" s="20" customFormat="1" x14ac:dyDescent="0.2">
      <c r="A249" s="185">
        <v>40388</v>
      </c>
      <c r="B249" s="186" t="s">
        <v>524</v>
      </c>
      <c r="C249" s="186" t="s">
        <v>236</v>
      </c>
      <c r="D249" s="186" t="s">
        <v>141</v>
      </c>
      <c r="E249" s="187" t="s">
        <v>144</v>
      </c>
      <c r="F249" s="188">
        <v>40695</v>
      </c>
      <c r="G249" s="189">
        <v>2011</v>
      </c>
      <c r="H249" s="185" t="s">
        <v>809</v>
      </c>
      <c r="I249" s="185" t="str">
        <f t="shared" si="12"/>
        <v>LA</v>
      </c>
      <c r="J249" s="185" t="str">
        <f t="shared" si="11"/>
        <v>MS</v>
      </c>
      <c r="K249" s="185" t="str">
        <f t="shared" si="13"/>
        <v>South Central</v>
      </c>
      <c r="L249" s="185" t="str">
        <f>INDEX('State '!$A$1:$C$62,MATCH($I249,'State '!$B:$B,0),3)</f>
        <v>South Central</v>
      </c>
      <c r="M249" s="185" t="str">
        <f>INDEX('State '!$A$1:$C$62,MATCH($J249,'State '!$B:$B,0),3)</f>
        <v>South Central</v>
      </c>
      <c r="N249" s="185"/>
      <c r="O249" s="191">
        <v>69</v>
      </c>
      <c r="P249" s="191"/>
      <c r="Q249" s="191">
        <v>360</v>
      </c>
      <c r="R249" s="192" t="s">
        <v>479</v>
      </c>
      <c r="S249" s="193" t="s">
        <v>135</v>
      </c>
      <c r="T249" s="190" t="s">
        <v>390</v>
      </c>
      <c r="U249" s="194" t="s">
        <v>525</v>
      </c>
      <c r="V249" s="185"/>
      <c r="W249" s="184"/>
      <c r="X249" s="184"/>
      <c r="Y249" s="184"/>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c r="CJ249" s="96"/>
      <c r="CK249" s="96"/>
      <c r="CL249" s="96"/>
      <c r="CM249" s="96"/>
      <c r="CN249" s="96"/>
      <c r="CO249" s="96"/>
      <c r="CP249" s="96"/>
      <c r="CQ249" s="96"/>
      <c r="CR249" s="96"/>
      <c r="CS249" s="96"/>
      <c r="CT249" s="96"/>
      <c r="CU249" s="96"/>
      <c r="CV249" s="96"/>
      <c r="CW249" s="96"/>
      <c r="CX249" s="96"/>
      <c r="CY249" s="96"/>
      <c r="CZ249" s="96"/>
      <c r="DA249" s="96"/>
      <c r="DB249" s="96"/>
      <c r="DC249" s="96"/>
      <c r="DD249" s="96"/>
      <c r="DE249" s="96"/>
      <c r="DF249" s="96"/>
      <c r="DG249" s="96"/>
      <c r="DH249" s="96"/>
      <c r="DI249" s="96"/>
      <c r="DJ249" s="96"/>
      <c r="DK249" s="96"/>
      <c r="DL249" s="96"/>
      <c r="DM249" s="96"/>
      <c r="DN249" s="96"/>
      <c r="DO249" s="96"/>
      <c r="DP249" s="96"/>
      <c r="DQ249" s="96"/>
      <c r="DR249" s="96"/>
      <c r="DS249" s="96"/>
      <c r="DT249" s="96"/>
      <c r="DU249" s="96"/>
      <c r="DV249" s="96"/>
      <c r="DW249" s="96"/>
      <c r="DX249" s="96"/>
      <c r="DY249" s="96"/>
      <c r="DZ249" s="96"/>
      <c r="EA249" s="96"/>
      <c r="EB249" s="96"/>
      <c r="EC249" s="96"/>
      <c r="ED249" s="96"/>
      <c r="EE249" s="96"/>
      <c r="EF249" s="96"/>
      <c r="EG249" s="96"/>
      <c r="EH249" s="96"/>
      <c r="EI249" s="96"/>
      <c r="EJ249" s="96"/>
      <c r="EK249" s="96"/>
      <c r="EL249" s="96"/>
      <c r="EM249" s="96"/>
      <c r="EN249" s="96"/>
      <c r="EO249" s="96"/>
      <c r="EP249" s="96"/>
      <c r="EQ249" s="96"/>
      <c r="ER249" s="96"/>
      <c r="ES249" s="96"/>
      <c r="ET249" s="96"/>
      <c r="EU249" s="96"/>
      <c r="EV249" s="96"/>
      <c r="EW249" s="96"/>
      <c r="EX249" s="96"/>
      <c r="EY249" s="96"/>
      <c r="EZ249" s="96"/>
      <c r="FA249" s="96"/>
      <c r="FB249" s="96"/>
      <c r="FC249" s="96"/>
      <c r="FD249" s="96"/>
      <c r="FE249" s="96"/>
      <c r="FF249" s="96"/>
      <c r="FG249" s="96"/>
      <c r="FH249" s="96"/>
      <c r="FI249" s="96"/>
      <c r="FJ249" s="96"/>
      <c r="FK249" s="96"/>
      <c r="FL249" s="96"/>
      <c r="FM249" s="96"/>
      <c r="FN249" s="96"/>
      <c r="FO249" s="96"/>
      <c r="FP249" s="96"/>
      <c r="FQ249" s="96"/>
      <c r="FR249" s="96"/>
      <c r="FS249" s="96"/>
      <c r="FT249" s="96"/>
      <c r="FU249" s="96"/>
      <c r="FV249" s="96"/>
      <c r="FW249" s="96"/>
      <c r="FX249" s="96"/>
      <c r="FY249" s="96"/>
      <c r="FZ249" s="96"/>
      <c r="GA249" s="96"/>
      <c r="GB249" s="96"/>
      <c r="GC249" s="96"/>
      <c r="GD249" s="96"/>
      <c r="GE249" s="96"/>
      <c r="GF249" s="96"/>
      <c r="GG249" s="96"/>
      <c r="GH249" s="96"/>
      <c r="GI249" s="96"/>
      <c r="GJ249" s="96"/>
      <c r="GK249" s="96"/>
      <c r="GL249" s="96"/>
      <c r="GM249" s="96"/>
      <c r="GN249" s="96"/>
      <c r="GO249" s="96"/>
      <c r="GP249" s="96"/>
      <c r="GQ249" s="96"/>
      <c r="GR249" s="96"/>
      <c r="GS249" s="96"/>
      <c r="GT249" s="96"/>
      <c r="GU249" s="96"/>
      <c r="GV249" s="96"/>
      <c r="GW249" s="96"/>
      <c r="GX249" s="96"/>
      <c r="GY249" s="96"/>
      <c r="GZ249" s="96"/>
      <c r="HA249" s="96"/>
      <c r="HB249" s="96"/>
      <c r="HC249" s="96"/>
      <c r="HD249" s="96"/>
      <c r="HE249" s="96"/>
      <c r="HF249" s="96"/>
      <c r="HG249" s="96"/>
      <c r="HH249" s="96"/>
      <c r="HI249" s="96"/>
      <c r="HJ249" s="96"/>
      <c r="HK249" s="96"/>
      <c r="HL249" s="96"/>
      <c r="HM249" s="96"/>
      <c r="HN249" s="96"/>
      <c r="HO249" s="96"/>
      <c r="HP249" s="96"/>
      <c r="HQ249" s="96"/>
      <c r="HR249" s="96"/>
      <c r="HS249" s="96"/>
      <c r="HT249" s="96"/>
      <c r="HU249" s="96"/>
      <c r="HV249" s="96"/>
      <c r="HW249" s="96"/>
      <c r="HX249" s="96"/>
      <c r="HY249" s="96"/>
      <c r="HZ249" s="96"/>
      <c r="IA249" s="96"/>
      <c r="IB249" s="96"/>
      <c r="IC249" s="96"/>
      <c r="ID249" s="96"/>
      <c r="IE249" s="96"/>
      <c r="IF249" s="96"/>
      <c r="IG249" s="96"/>
      <c r="IH249" s="96"/>
      <c r="II249" s="96"/>
      <c r="IJ249" s="96"/>
      <c r="IK249" s="96"/>
      <c r="IL249" s="96"/>
      <c r="IM249" s="96"/>
      <c r="IN249" s="96"/>
      <c r="IO249" s="96"/>
      <c r="IP249" s="96"/>
      <c r="IQ249" s="96"/>
      <c r="IR249" s="96"/>
      <c r="IS249" s="96"/>
      <c r="IT249" s="96"/>
      <c r="IU249" s="96"/>
      <c r="IV249" s="96"/>
      <c r="IW249" s="96"/>
      <c r="IX249" s="96"/>
      <c r="IY249" s="96"/>
      <c r="IZ249" s="96"/>
      <c r="JA249" s="96"/>
      <c r="JB249" s="96"/>
    </row>
    <row r="250" spans="1:262" s="20" customFormat="1" x14ac:dyDescent="0.2">
      <c r="A250" s="185">
        <v>40619</v>
      </c>
      <c r="B250" s="186" t="s">
        <v>539</v>
      </c>
      <c r="C250" s="186" t="s">
        <v>239</v>
      </c>
      <c r="D250" s="186" t="s">
        <v>141</v>
      </c>
      <c r="E250" s="187" t="s">
        <v>144</v>
      </c>
      <c r="F250" s="188">
        <v>40576</v>
      </c>
      <c r="G250" s="189">
        <v>2011</v>
      </c>
      <c r="H250" s="185" t="s">
        <v>29</v>
      </c>
      <c r="I250" s="185" t="str">
        <f t="shared" si="12"/>
        <v>WY</v>
      </c>
      <c r="J250" s="185" t="str">
        <f t="shared" si="11"/>
        <v>WY</v>
      </c>
      <c r="K250" s="185" t="str">
        <f t="shared" si="13"/>
        <v>Mountain</v>
      </c>
      <c r="L250" s="185" t="str">
        <f>INDEX('State '!$A$1:$C$62,MATCH($I250,'State '!$B:$B,0),3)</f>
        <v>Mountain</v>
      </c>
      <c r="M250" s="185" t="str">
        <f>INDEX('State '!$A$1:$C$62,MATCH($J250,'State '!$B:$B,0),3)</f>
        <v>Mountain</v>
      </c>
      <c r="N250" s="185"/>
      <c r="O250" s="191">
        <v>94</v>
      </c>
      <c r="P250" s="191">
        <v>43.3</v>
      </c>
      <c r="Q250" s="191">
        <v>800</v>
      </c>
      <c r="R250" s="192">
        <v>36</v>
      </c>
      <c r="S250" s="193" t="s">
        <v>135</v>
      </c>
      <c r="T250" s="190" t="s">
        <v>390</v>
      </c>
      <c r="U250" s="194" t="s">
        <v>540</v>
      </c>
      <c r="V250" s="185"/>
      <c r="W250" s="184"/>
      <c r="X250" s="184"/>
      <c r="Y250" s="184"/>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c r="DH250" s="96"/>
      <c r="DI250" s="96"/>
      <c r="DJ250" s="96"/>
      <c r="DK250" s="96"/>
      <c r="DL250" s="96"/>
      <c r="DM250" s="96"/>
      <c r="DN250" s="96"/>
      <c r="DO250" s="96"/>
      <c r="DP250" s="96"/>
      <c r="DQ250" s="96"/>
      <c r="DR250" s="96"/>
      <c r="DS250" s="96"/>
      <c r="DT250" s="96"/>
      <c r="DU250" s="96"/>
      <c r="DV250" s="96"/>
      <c r="DW250" s="96"/>
      <c r="DX250" s="96"/>
      <c r="DY250" s="96"/>
      <c r="DZ250" s="96"/>
      <c r="EA250" s="96"/>
      <c r="EB250" s="96"/>
      <c r="EC250" s="96"/>
      <c r="ED250" s="96"/>
      <c r="EE250" s="96"/>
      <c r="EF250" s="96"/>
      <c r="EG250" s="96"/>
      <c r="EH250" s="96"/>
      <c r="EI250" s="96"/>
      <c r="EJ250" s="96"/>
      <c r="EK250" s="96"/>
      <c r="EL250" s="96"/>
      <c r="EM250" s="96"/>
      <c r="EN250" s="96"/>
      <c r="EO250" s="96"/>
      <c r="EP250" s="96"/>
      <c r="EQ250" s="96"/>
      <c r="ER250" s="96"/>
      <c r="ES250" s="96"/>
      <c r="ET250" s="96"/>
      <c r="EU250" s="96"/>
      <c r="EV250" s="96"/>
      <c r="EW250" s="96"/>
      <c r="EX250" s="96"/>
      <c r="EY250" s="96"/>
      <c r="EZ250" s="96"/>
      <c r="FA250" s="96"/>
      <c r="FB250" s="96"/>
      <c r="FC250" s="96"/>
      <c r="FD250" s="96"/>
      <c r="FE250" s="96"/>
      <c r="FF250" s="96"/>
      <c r="FG250" s="96"/>
      <c r="FH250" s="96"/>
      <c r="FI250" s="96"/>
      <c r="FJ250" s="96"/>
      <c r="FK250" s="96"/>
      <c r="FL250" s="96"/>
      <c r="FM250" s="96"/>
      <c r="FN250" s="96"/>
      <c r="FO250" s="96"/>
      <c r="FP250" s="96"/>
      <c r="FQ250" s="96"/>
      <c r="FR250" s="96"/>
      <c r="FS250" s="96"/>
      <c r="FT250" s="96"/>
      <c r="FU250" s="96"/>
      <c r="FV250" s="96"/>
      <c r="FW250" s="96"/>
      <c r="FX250" s="96"/>
      <c r="FY250" s="96"/>
      <c r="FZ250" s="96"/>
      <c r="GA250" s="96"/>
      <c r="GB250" s="96"/>
      <c r="GC250" s="96"/>
      <c r="GD250" s="96"/>
      <c r="GE250" s="96"/>
      <c r="GF250" s="96"/>
      <c r="GG250" s="96"/>
      <c r="GH250" s="96"/>
      <c r="GI250" s="96"/>
      <c r="GJ250" s="96"/>
      <c r="GK250" s="96"/>
      <c r="GL250" s="96"/>
      <c r="GM250" s="96"/>
      <c r="GN250" s="96"/>
      <c r="GO250" s="96"/>
      <c r="GP250" s="96"/>
      <c r="GQ250" s="96"/>
      <c r="GR250" s="96"/>
      <c r="GS250" s="96"/>
      <c r="GT250" s="96"/>
      <c r="GU250" s="96"/>
      <c r="GV250" s="96"/>
      <c r="GW250" s="96"/>
      <c r="GX250" s="96"/>
      <c r="GY250" s="96"/>
      <c r="GZ250" s="96"/>
      <c r="HA250" s="96"/>
      <c r="HB250" s="96"/>
      <c r="HC250" s="96"/>
      <c r="HD250" s="96"/>
      <c r="HE250" s="96"/>
      <c r="HF250" s="96"/>
      <c r="HG250" s="96"/>
      <c r="HH250" s="96"/>
      <c r="HI250" s="96"/>
      <c r="HJ250" s="96"/>
      <c r="HK250" s="96"/>
      <c r="HL250" s="96"/>
      <c r="HM250" s="96"/>
      <c r="HN250" s="96"/>
      <c r="HO250" s="96"/>
      <c r="HP250" s="96"/>
      <c r="HQ250" s="96"/>
      <c r="HR250" s="96"/>
      <c r="HS250" s="96"/>
      <c r="HT250" s="96"/>
      <c r="HU250" s="96"/>
      <c r="HV250" s="96"/>
      <c r="HW250" s="96"/>
      <c r="HX250" s="96"/>
      <c r="HY250" s="96"/>
      <c r="HZ250" s="96"/>
      <c r="IA250" s="96"/>
      <c r="IB250" s="96"/>
      <c r="IC250" s="96"/>
      <c r="ID250" s="96"/>
      <c r="IE250" s="96"/>
      <c r="IF250" s="96"/>
      <c r="IG250" s="96"/>
      <c r="IH250" s="96"/>
      <c r="II250" s="96"/>
      <c r="IJ250" s="96"/>
      <c r="IK250" s="96"/>
      <c r="IL250" s="96"/>
      <c r="IM250" s="96"/>
      <c r="IN250" s="96"/>
      <c r="IO250" s="96"/>
      <c r="IP250" s="96"/>
      <c r="IQ250" s="96"/>
      <c r="IR250" s="96"/>
      <c r="IS250" s="96"/>
      <c r="IT250" s="96"/>
      <c r="IU250" s="96"/>
      <c r="IV250" s="96"/>
      <c r="IW250" s="96"/>
      <c r="IX250" s="96"/>
      <c r="IY250" s="96"/>
      <c r="IZ250" s="96"/>
      <c r="JA250" s="96"/>
      <c r="JB250" s="96"/>
    </row>
    <row r="251" spans="1:262" x14ac:dyDescent="0.2">
      <c r="A251" s="185">
        <v>40388</v>
      </c>
      <c r="B251" s="198" t="s">
        <v>522</v>
      </c>
      <c r="C251" s="198" t="s">
        <v>1941</v>
      </c>
      <c r="D251" s="198" t="s">
        <v>141</v>
      </c>
      <c r="E251" s="198" t="s">
        <v>144</v>
      </c>
      <c r="F251" s="199">
        <v>40664</v>
      </c>
      <c r="G251" s="200">
        <v>2011</v>
      </c>
      <c r="H251" s="185" t="s">
        <v>17</v>
      </c>
      <c r="I251" s="185" t="str">
        <f t="shared" si="12"/>
        <v>AL</v>
      </c>
      <c r="J251" s="185" t="str">
        <f t="shared" si="11"/>
        <v>AL</v>
      </c>
      <c r="K251" s="185" t="str">
        <f t="shared" si="13"/>
        <v>South Central</v>
      </c>
      <c r="L251" s="185" t="str">
        <f>INDEX('State '!$A$1:$C$62,MATCH($I251,'State '!$B:$B,0),3)</f>
        <v>South Central</v>
      </c>
      <c r="M251" s="185" t="str">
        <f>INDEX('State '!$A$1:$C$62,MATCH($J251,'State '!$B:$B,0),3)</f>
        <v>South Central</v>
      </c>
      <c r="N251" s="185"/>
      <c r="O251" s="192">
        <v>36</v>
      </c>
      <c r="P251" s="192"/>
      <c r="Q251" s="192">
        <v>380</v>
      </c>
      <c r="R251" s="191"/>
      <c r="S251" s="185" t="s">
        <v>135</v>
      </c>
      <c r="T251" s="185" t="s">
        <v>390</v>
      </c>
      <c r="U251" s="185" t="s">
        <v>523</v>
      </c>
      <c r="V251" s="185"/>
      <c r="W251" s="184"/>
      <c r="X251" s="184"/>
      <c r="Y251" s="184"/>
      <c r="Z251" s="96"/>
      <c r="AA251" s="96"/>
      <c r="AB251" s="96"/>
    </row>
    <row r="252" spans="1:262" s="20" customFormat="1" x14ac:dyDescent="0.2">
      <c r="A252" s="185">
        <v>40588</v>
      </c>
      <c r="B252" s="198" t="s">
        <v>526</v>
      </c>
      <c r="C252" s="198" t="s">
        <v>202</v>
      </c>
      <c r="D252" s="198" t="s">
        <v>141</v>
      </c>
      <c r="E252" s="198" t="s">
        <v>144</v>
      </c>
      <c r="F252" s="199">
        <v>40835</v>
      </c>
      <c r="G252" s="200">
        <v>2011</v>
      </c>
      <c r="H252" s="185" t="s">
        <v>7</v>
      </c>
      <c r="I252" s="185" t="str">
        <f t="shared" si="12"/>
        <v>PA</v>
      </c>
      <c r="J252" s="185" t="str">
        <f t="shared" ref="J252:J315" si="14">RIGHT($H252,2)</f>
        <v>PA</v>
      </c>
      <c r="K252" s="185" t="str">
        <f t="shared" si="13"/>
        <v>Northeast</v>
      </c>
      <c r="L252" s="185" t="str">
        <f>INDEX('State '!$A$1:$C$62,MATCH($I252,'State '!$B:$B,0),3)</f>
        <v>Northeast</v>
      </c>
      <c r="M252" s="185" t="str">
        <f>INDEX('State '!$A$1:$C$62,MATCH($J252,'State '!$B:$B,0),3)</f>
        <v>Northeast</v>
      </c>
      <c r="N252" s="185"/>
      <c r="O252" s="192">
        <v>55.6</v>
      </c>
      <c r="P252" s="192">
        <v>18.2</v>
      </c>
      <c r="Q252" s="192">
        <v>150</v>
      </c>
      <c r="R252" s="191">
        <v>20</v>
      </c>
      <c r="S252" s="185" t="s">
        <v>135</v>
      </c>
      <c r="T252" s="185" t="s">
        <v>390</v>
      </c>
      <c r="U252" s="185" t="s">
        <v>527</v>
      </c>
      <c r="V252" s="185"/>
      <c r="W252" s="184"/>
      <c r="X252" s="184"/>
      <c r="Y252" s="184"/>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c r="CB252" s="96"/>
      <c r="CC252" s="96"/>
      <c r="CD252" s="96"/>
      <c r="CE252" s="96"/>
      <c r="CF252" s="96"/>
      <c r="CG252" s="96"/>
      <c r="CH252" s="96"/>
      <c r="CI252" s="96"/>
      <c r="CJ252" s="96"/>
      <c r="CK252" s="96"/>
      <c r="CL252" s="96"/>
      <c r="CM252" s="96"/>
      <c r="CN252" s="96"/>
      <c r="CO252" s="96"/>
      <c r="CP252" s="96"/>
      <c r="CQ252" s="96"/>
      <c r="CR252" s="96"/>
      <c r="CS252" s="96"/>
      <c r="CT252" s="96"/>
      <c r="CU252" s="96"/>
      <c r="CV252" s="96"/>
      <c r="CW252" s="96"/>
      <c r="CX252" s="96"/>
      <c r="CY252" s="96"/>
      <c r="CZ252" s="96"/>
      <c r="DA252" s="96"/>
      <c r="DB252" s="96"/>
      <c r="DC252" s="96"/>
      <c r="DD252" s="96"/>
      <c r="DE252" s="96"/>
      <c r="DF252" s="96"/>
      <c r="DG252" s="96"/>
      <c r="DH252" s="96"/>
      <c r="DI252" s="96"/>
      <c r="DJ252" s="96"/>
      <c r="DK252" s="96"/>
      <c r="DL252" s="96"/>
      <c r="DM252" s="96"/>
      <c r="DN252" s="96"/>
      <c r="DO252" s="96"/>
      <c r="DP252" s="96"/>
      <c r="DQ252" s="96"/>
      <c r="DR252" s="96"/>
      <c r="DS252" s="96"/>
      <c r="DT252" s="96"/>
      <c r="DU252" s="96"/>
      <c r="DV252" s="96"/>
      <c r="DW252" s="96"/>
      <c r="DX252" s="96"/>
      <c r="DY252" s="96"/>
      <c r="DZ252" s="96"/>
      <c r="EA252" s="96"/>
      <c r="EB252" s="96"/>
      <c r="EC252" s="96"/>
      <c r="ED252" s="96"/>
      <c r="EE252" s="96"/>
      <c r="EF252" s="96"/>
      <c r="EG252" s="96"/>
      <c r="EH252" s="96"/>
      <c r="EI252" s="96"/>
      <c r="EJ252" s="96"/>
      <c r="EK252" s="96"/>
      <c r="EL252" s="96"/>
      <c r="EM252" s="96"/>
      <c r="EN252" s="96"/>
      <c r="EO252" s="96"/>
      <c r="EP252" s="96"/>
      <c r="EQ252" s="96"/>
      <c r="ER252" s="96"/>
      <c r="ES252" s="96"/>
      <c r="ET252" s="96"/>
      <c r="EU252" s="96"/>
      <c r="EV252" s="96"/>
      <c r="EW252" s="96"/>
      <c r="EX252" s="96"/>
      <c r="EY252" s="96"/>
      <c r="EZ252" s="96"/>
      <c r="FA252" s="96"/>
      <c r="FB252" s="96"/>
      <c r="FC252" s="96"/>
      <c r="FD252" s="96"/>
      <c r="FE252" s="96"/>
      <c r="FF252" s="96"/>
      <c r="FG252" s="96"/>
      <c r="FH252" s="96"/>
      <c r="FI252" s="96"/>
      <c r="FJ252" s="96"/>
      <c r="FK252" s="96"/>
      <c r="FL252" s="96"/>
      <c r="FM252" s="96"/>
      <c r="FN252" s="96"/>
      <c r="FO252" s="96"/>
      <c r="FP252" s="96"/>
      <c r="FQ252" s="96"/>
      <c r="FR252" s="96"/>
      <c r="FS252" s="96"/>
      <c r="FT252" s="96"/>
      <c r="FU252" s="96"/>
      <c r="FV252" s="96"/>
      <c r="FW252" s="96"/>
      <c r="FX252" s="96"/>
      <c r="FY252" s="96"/>
      <c r="FZ252" s="96"/>
      <c r="GA252" s="96"/>
      <c r="GB252" s="96"/>
      <c r="GC252" s="96"/>
      <c r="GD252" s="96"/>
      <c r="GE252" s="96"/>
      <c r="GF252" s="96"/>
      <c r="GG252" s="96"/>
      <c r="GH252" s="96"/>
      <c r="GI252" s="96"/>
      <c r="GJ252" s="96"/>
      <c r="GK252" s="96"/>
      <c r="GL252" s="96"/>
      <c r="GM252" s="96"/>
      <c r="GN252" s="96"/>
      <c r="GO252" s="96"/>
      <c r="GP252" s="96"/>
      <c r="GQ252" s="96"/>
      <c r="GR252" s="96"/>
      <c r="GS252" s="96"/>
      <c r="GT252" s="96"/>
      <c r="GU252" s="96"/>
      <c r="GV252" s="96"/>
      <c r="GW252" s="96"/>
      <c r="GX252" s="96"/>
      <c r="GY252" s="96"/>
      <c r="GZ252" s="96"/>
      <c r="HA252" s="96"/>
      <c r="HB252" s="96"/>
      <c r="HC252" s="96"/>
      <c r="HD252" s="96"/>
      <c r="HE252" s="96"/>
      <c r="HF252" s="96"/>
      <c r="HG252" s="96"/>
      <c r="HH252" s="96"/>
      <c r="HI252" s="96"/>
      <c r="HJ252" s="96"/>
      <c r="HK252" s="96"/>
      <c r="HL252" s="96"/>
      <c r="HM252" s="96"/>
      <c r="HN252" s="96"/>
      <c r="HO252" s="96"/>
      <c r="HP252" s="96"/>
      <c r="HQ252" s="96"/>
      <c r="HR252" s="96"/>
      <c r="HS252" s="96"/>
      <c r="HT252" s="96"/>
      <c r="HU252" s="96"/>
      <c r="HV252" s="96"/>
      <c r="HW252" s="96"/>
      <c r="HX252" s="96"/>
      <c r="HY252" s="96"/>
      <c r="HZ252" s="96"/>
      <c r="IA252" s="96"/>
      <c r="IB252" s="96"/>
      <c r="IC252" s="96"/>
      <c r="ID252" s="96"/>
      <c r="IE252" s="96"/>
      <c r="IF252" s="96"/>
      <c r="IG252" s="96"/>
      <c r="IH252" s="96"/>
      <c r="II252" s="96"/>
      <c r="IJ252" s="96"/>
      <c r="IK252" s="96"/>
      <c r="IL252" s="96"/>
      <c r="IM252" s="96"/>
      <c r="IN252" s="96"/>
      <c r="IO252" s="96"/>
      <c r="IP252" s="96"/>
      <c r="IQ252" s="96"/>
      <c r="IR252" s="96"/>
      <c r="IS252" s="96"/>
      <c r="IT252" s="96"/>
      <c r="IU252" s="96"/>
      <c r="IV252" s="96"/>
      <c r="IW252" s="96"/>
      <c r="IX252" s="96"/>
      <c r="IY252" s="96"/>
      <c r="IZ252" s="96"/>
      <c r="JA252" s="96"/>
      <c r="JB252" s="96"/>
    </row>
    <row r="253" spans="1:262" s="20" customFormat="1" x14ac:dyDescent="0.2">
      <c r="A253" s="185">
        <v>40617</v>
      </c>
      <c r="B253" s="186" t="s">
        <v>512</v>
      </c>
      <c r="C253" s="186" t="s">
        <v>231</v>
      </c>
      <c r="D253" s="186" t="s">
        <v>141</v>
      </c>
      <c r="E253" s="187" t="s">
        <v>144</v>
      </c>
      <c r="F253" s="188">
        <v>40848</v>
      </c>
      <c r="G253" s="189">
        <v>2011</v>
      </c>
      <c r="H253" s="185" t="s">
        <v>397</v>
      </c>
      <c r="I253" s="185" t="str">
        <f t="shared" si="12"/>
        <v>PA</v>
      </c>
      <c r="J253" s="185" t="str">
        <f t="shared" si="14"/>
        <v>NY</v>
      </c>
      <c r="K253" s="185" t="str">
        <f t="shared" si="13"/>
        <v>Northeast</v>
      </c>
      <c r="L253" s="185" t="str">
        <f>INDEX('State '!$A$1:$C$62,MATCH($I253,'State '!$B:$B,0),3)</f>
        <v>Northeast</v>
      </c>
      <c r="M253" s="185" t="str">
        <f>INDEX('State '!$A$1:$C$62,MATCH($J253,'State '!$B:$B,0),3)</f>
        <v>Northeast</v>
      </c>
      <c r="N253" s="185"/>
      <c r="O253" s="191">
        <v>0</v>
      </c>
      <c r="P253" s="191">
        <v>0</v>
      </c>
      <c r="Q253" s="191">
        <v>325</v>
      </c>
      <c r="R253" s="192"/>
      <c r="S253" s="193" t="s">
        <v>135</v>
      </c>
      <c r="T253" s="190" t="s">
        <v>390</v>
      </c>
      <c r="U253" s="194" t="s">
        <v>513</v>
      </c>
      <c r="V253" s="185"/>
      <c r="W253" s="184"/>
      <c r="X253" s="184"/>
      <c r="Y253" s="184"/>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c r="CJ253" s="96"/>
      <c r="CK253" s="96"/>
      <c r="CL253" s="96"/>
      <c r="CM253" s="96"/>
      <c r="CN253" s="96"/>
      <c r="CO253" s="96"/>
      <c r="CP253" s="96"/>
      <c r="CQ253" s="96"/>
      <c r="CR253" s="96"/>
      <c r="CS253" s="96"/>
      <c r="CT253" s="96"/>
      <c r="CU253" s="96"/>
      <c r="CV253" s="96"/>
      <c r="CW253" s="96"/>
      <c r="CX253" s="96"/>
      <c r="CY253" s="96"/>
      <c r="CZ253" s="96"/>
      <c r="DA253" s="96"/>
      <c r="DB253" s="96"/>
      <c r="DC253" s="96"/>
      <c r="DD253" s="96"/>
      <c r="DE253" s="96"/>
      <c r="DF253" s="96"/>
      <c r="DG253" s="96"/>
      <c r="DH253" s="96"/>
      <c r="DI253" s="96"/>
      <c r="DJ253" s="96"/>
      <c r="DK253" s="96"/>
      <c r="DL253" s="96"/>
      <c r="DM253" s="96"/>
      <c r="DN253" s="96"/>
      <c r="DO253" s="96"/>
      <c r="DP253" s="96"/>
      <c r="DQ253" s="96"/>
      <c r="DR253" s="96"/>
      <c r="DS253" s="96"/>
      <c r="DT253" s="96"/>
      <c r="DU253" s="96"/>
      <c r="DV253" s="96"/>
      <c r="DW253" s="96"/>
      <c r="DX253" s="96"/>
      <c r="DY253" s="96"/>
      <c r="DZ253" s="96"/>
      <c r="EA253" s="96"/>
      <c r="EB253" s="96"/>
      <c r="EC253" s="96"/>
      <c r="ED253" s="96"/>
      <c r="EE253" s="96"/>
      <c r="EF253" s="96"/>
      <c r="EG253" s="96"/>
      <c r="EH253" s="96"/>
      <c r="EI253" s="96"/>
      <c r="EJ253" s="96"/>
      <c r="EK253" s="96"/>
      <c r="EL253" s="96"/>
      <c r="EM253" s="96"/>
      <c r="EN253" s="96"/>
      <c r="EO253" s="96"/>
      <c r="EP253" s="96"/>
      <c r="EQ253" s="96"/>
      <c r="ER253" s="96"/>
      <c r="ES253" s="96"/>
      <c r="ET253" s="96"/>
      <c r="EU253" s="96"/>
      <c r="EV253" s="96"/>
      <c r="EW253" s="96"/>
      <c r="EX253" s="96"/>
      <c r="EY253" s="96"/>
      <c r="EZ253" s="96"/>
      <c r="FA253" s="96"/>
      <c r="FB253" s="96"/>
      <c r="FC253" s="96"/>
      <c r="FD253" s="96"/>
      <c r="FE253" s="96"/>
      <c r="FF253" s="96"/>
      <c r="FG253" s="96"/>
      <c r="FH253" s="96"/>
      <c r="FI253" s="96"/>
      <c r="FJ253" s="96"/>
      <c r="FK253" s="96"/>
      <c r="FL253" s="96"/>
      <c r="FM253" s="96"/>
      <c r="FN253" s="96"/>
      <c r="FO253" s="96"/>
      <c r="FP253" s="96"/>
      <c r="FQ253" s="96"/>
      <c r="FR253" s="96"/>
      <c r="FS253" s="96"/>
      <c r="FT253" s="96"/>
      <c r="FU253" s="96"/>
      <c r="FV253" s="96"/>
      <c r="FW253" s="96"/>
      <c r="FX253" s="96"/>
      <c r="FY253" s="96"/>
      <c r="FZ253" s="96"/>
      <c r="GA253" s="96"/>
      <c r="GB253" s="96"/>
      <c r="GC253" s="96"/>
      <c r="GD253" s="96"/>
      <c r="GE253" s="96"/>
      <c r="GF253" s="96"/>
      <c r="GG253" s="96"/>
      <c r="GH253" s="96"/>
      <c r="GI253" s="96"/>
      <c r="GJ253" s="96"/>
      <c r="GK253" s="96"/>
      <c r="GL253" s="96"/>
      <c r="GM253" s="96"/>
      <c r="GN253" s="96"/>
      <c r="GO253" s="96"/>
      <c r="GP253" s="96"/>
      <c r="GQ253" s="96"/>
      <c r="GR253" s="96"/>
      <c r="GS253" s="96"/>
      <c r="GT253" s="96"/>
      <c r="GU253" s="96"/>
      <c r="GV253" s="96"/>
      <c r="GW253" s="96"/>
      <c r="GX253" s="96"/>
      <c r="GY253" s="96"/>
      <c r="GZ253" s="96"/>
      <c r="HA253" s="96"/>
      <c r="HB253" s="96"/>
      <c r="HC253" s="96"/>
      <c r="HD253" s="96"/>
      <c r="HE253" s="96"/>
      <c r="HF253" s="96"/>
      <c r="HG253" s="96"/>
      <c r="HH253" s="96"/>
      <c r="HI253" s="96"/>
      <c r="HJ253" s="96"/>
      <c r="HK253" s="96"/>
      <c r="HL253" s="96"/>
      <c r="HM253" s="96"/>
      <c r="HN253" s="96"/>
      <c r="HO253" s="96"/>
      <c r="HP253" s="96"/>
      <c r="HQ253" s="96"/>
      <c r="HR253" s="96"/>
      <c r="HS253" s="96"/>
      <c r="HT253" s="96"/>
      <c r="HU253" s="96"/>
      <c r="HV253" s="96"/>
      <c r="HW253" s="96"/>
      <c r="HX253" s="96"/>
      <c r="HY253" s="96"/>
      <c r="HZ253" s="96"/>
      <c r="IA253" s="96"/>
      <c r="IB253" s="96"/>
      <c r="IC253" s="96"/>
      <c r="ID253" s="96"/>
      <c r="IE253" s="96"/>
      <c r="IF253" s="96"/>
      <c r="IG253" s="96"/>
      <c r="IH253" s="96"/>
      <c r="II253" s="96"/>
      <c r="IJ253" s="96"/>
      <c r="IK253" s="96"/>
      <c r="IL253" s="96"/>
      <c r="IM253" s="96"/>
      <c r="IN253" s="96"/>
      <c r="IO253" s="96"/>
      <c r="IP253" s="96"/>
      <c r="IQ253" s="96"/>
      <c r="IR253" s="96"/>
      <c r="IS253" s="96"/>
      <c r="IT253" s="96"/>
      <c r="IU253" s="96"/>
      <c r="IV253" s="96"/>
      <c r="IW253" s="96"/>
      <c r="IX253" s="96"/>
      <c r="IY253" s="96"/>
      <c r="IZ253" s="96"/>
      <c r="JA253" s="96"/>
      <c r="JB253" s="96"/>
    </row>
    <row r="254" spans="1:262" s="20" customFormat="1" x14ac:dyDescent="0.2">
      <c r="A254" s="185">
        <v>40609</v>
      </c>
      <c r="B254" s="186" t="s">
        <v>551</v>
      </c>
      <c r="C254" s="186" t="s">
        <v>243</v>
      </c>
      <c r="D254" s="186" t="s">
        <v>137</v>
      </c>
      <c r="E254" s="187" t="s">
        <v>144</v>
      </c>
      <c r="F254" s="188">
        <v>40640</v>
      </c>
      <c r="G254" s="189">
        <v>2011</v>
      </c>
      <c r="H254" s="185" t="s">
        <v>552</v>
      </c>
      <c r="I254" s="185" t="str">
        <f t="shared" si="12"/>
        <v>AK</v>
      </c>
      <c r="J254" s="185" t="str">
        <f t="shared" si="14"/>
        <v>AK</v>
      </c>
      <c r="K254" s="185" t="str">
        <f t="shared" si="13"/>
        <v>Pacific</v>
      </c>
      <c r="L254" s="185" t="str">
        <f>INDEX('State '!$A$1:$C$62,MATCH($I254,'State '!$B:$B,0),3)</f>
        <v>Pacific</v>
      </c>
      <c r="M254" s="185" t="str">
        <f>INDEX('State '!$A$1:$C$62,MATCH($J254,'State '!$B:$B,0),3)</f>
        <v>Pacific</v>
      </c>
      <c r="N254" s="185"/>
      <c r="O254" s="191"/>
      <c r="P254" s="191">
        <v>7.4</v>
      </c>
      <c r="Q254" s="191">
        <v>48.685000000000002</v>
      </c>
      <c r="R254" s="192"/>
      <c r="S254" s="193" t="s">
        <v>139</v>
      </c>
      <c r="T254" s="190" t="s">
        <v>188</v>
      </c>
      <c r="U254" s="194" t="s">
        <v>391</v>
      </c>
      <c r="V254" s="185"/>
      <c r="W254" s="184"/>
      <c r="X254" s="184"/>
      <c r="Y254" s="184"/>
    </row>
    <row r="255" spans="1:262" s="20" customFormat="1" x14ac:dyDescent="0.2">
      <c r="A255" s="185">
        <v>40647</v>
      </c>
      <c r="B255" s="186" t="s">
        <v>2136</v>
      </c>
      <c r="C255" s="186" t="s">
        <v>233</v>
      </c>
      <c r="D255" s="186" t="s">
        <v>134</v>
      </c>
      <c r="E255" s="187" t="s">
        <v>144</v>
      </c>
      <c r="F255" s="188">
        <v>40786</v>
      </c>
      <c r="G255" s="195">
        <v>2011</v>
      </c>
      <c r="H255" s="185" t="s">
        <v>1812</v>
      </c>
      <c r="I255" s="185" t="str">
        <f t="shared" si="12"/>
        <v>VA</v>
      </c>
      <c r="J255" s="185" t="str">
        <f t="shared" si="14"/>
        <v>TN</v>
      </c>
      <c r="K255" s="185" t="str">
        <f t="shared" si="13"/>
        <v>Northeast, Midwest</v>
      </c>
      <c r="L255" s="185" t="str">
        <f>INDEX('State '!$A$1:$C$62,MATCH($I255,'State '!$B:$B,0),3)</f>
        <v>Northeast</v>
      </c>
      <c r="M255" s="185" t="str">
        <f>INDEX('State '!$A$1:$C$62,MATCH($J255,'State '!$B:$B,0),3)</f>
        <v>Midwest</v>
      </c>
      <c r="N255" s="185"/>
      <c r="O255" s="191">
        <v>135</v>
      </c>
      <c r="P255" s="191">
        <v>28</v>
      </c>
      <c r="Q255" s="191">
        <v>150</v>
      </c>
      <c r="R255" s="192">
        <v>24</v>
      </c>
      <c r="S255" s="193" t="s">
        <v>135</v>
      </c>
      <c r="T255" s="190" t="s">
        <v>390</v>
      </c>
      <c r="U255" s="194" t="s">
        <v>519</v>
      </c>
      <c r="V255" s="185"/>
      <c r="W255" s="184"/>
      <c r="X255" s="184"/>
      <c r="Y255" s="184"/>
    </row>
    <row r="256" spans="1:262" s="20" customFormat="1" x14ac:dyDescent="0.2">
      <c r="A256" s="185">
        <v>40388</v>
      </c>
      <c r="B256" s="198" t="s">
        <v>510</v>
      </c>
      <c r="C256" s="198" t="s">
        <v>230</v>
      </c>
      <c r="D256" s="198" t="s">
        <v>141</v>
      </c>
      <c r="E256" s="198" t="s">
        <v>144</v>
      </c>
      <c r="F256" s="199">
        <v>40805</v>
      </c>
      <c r="G256" s="191">
        <v>2011</v>
      </c>
      <c r="H256" s="185" t="s">
        <v>31</v>
      </c>
      <c r="I256" s="185" t="str">
        <f t="shared" si="12"/>
        <v>NV</v>
      </c>
      <c r="J256" s="185" t="str">
        <f t="shared" si="14"/>
        <v>NV</v>
      </c>
      <c r="K256" s="185" t="str">
        <f t="shared" si="13"/>
        <v>Mountain</v>
      </c>
      <c r="L256" s="185" t="str">
        <f>INDEX('State '!$A$1:$C$62,MATCH($I256,'State '!$B:$B,0),3)</f>
        <v>Mountain</v>
      </c>
      <c r="M256" s="185" t="str">
        <f>INDEX('State '!$A$1:$C$62,MATCH($J256,'State '!$B:$B,0),3)</f>
        <v>Mountain</v>
      </c>
      <c r="N256" s="185"/>
      <c r="O256" s="192">
        <v>2.387</v>
      </c>
      <c r="P256" s="192">
        <v>0.9</v>
      </c>
      <c r="Q256" s="192"/>
      <c r="R256" s="191"/>
      <c r="S256" s="185" t="s">
        <v>135</v>
      </c>
      <c r="T256" s="185" t="s">
        <v>390</v>
      </c>
      <c r="U256" s="185" t="s">
        <v>511</v>
      </c>
      <c r="V256" s="185"/>
      <c r="W256" s="184"/>
      <c r="X256" s="184"/>
      <c r="Y256" s="184"/>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c r="DH256" s="96"/>
      <c r="DI256" s="96"/>
      <c r="DJ256" s="96"/>
      <c r="DK256" s="96"/>
      <c r="DL256" s="96"/>
      <c r="DM256" s="96"/>
      <c r="DN256" s="96"/>
      <c r="DO256" s="96"/>
      <c r="DP256" s="96"/>
      <c r="DQ256" s="96"/>
      <c r="DR256" s="96"/>
      <c r="DS256" s="96"/>
      <c r="DT256" s="96"/>
      <c r="DU256" s="96"/>
      <c r="DV256" s="96"/>
      <c r="DW256" s="96"/>
      <c r="DX256" s="96"/>
      <c r="DY256" s="96"/>
      <c r="DZ256" s="96"/>
      <c r="EA256" s="96"/>
      <c r="EB256" s="96"/>
      <c r="EC256" s="96"/>
      <c r="ED256" s="96"/>
      <c r="EE256" s="96"/>
      <c r="EF256" s="96"/>
      <c r="EG256" s="96"/>
      <c r="EH256" s="96"/>
      <c r="EI256" s="96"/>
      <c r="EJ256" s="96"/>
      <c r="EK256" s="96"/>
      <c r="EL256" s="96"/>
      <c r="EM256" s="96"/>
      <c r="EN256" s="96"/>
      <c r="EO256" s="96"/>
      <c r="EP256" s="96"/>
      <c r="EQ256" s="96"/>
      <c r="ER256" s="96"/>
      <c r="ES256" s="96"/>
      <c r="ET256" s="96"/>
      <c r="EU256" s="96"/>
      <c r="EV256" s="96"/>
      <c r="EW256" s="96"/>
      <c r="EX256" s="96"/>
      <c r="EY256" s="96"/>
      <c r="EZ256" s="96"/>
      <c r="FA256" s="96"/>
      <c r="FB256" s="96"/>
      <c r="FC256" s="96"/>
      <c r="FD256" s="96"/>
      <c r="FE256" s="96"/>
      <c r="FF256" s="96"/>
      <c r="FG256" s="96"/>
      <c r="FH256" s="96"/>
      <c r="FI256" s="96"/>
      <c r="FJ256" s="96"/>
      <c r="FK256" s="96"/>
      <c r="FL256" s="96"/>
      <c r="FM256" s="96"/>
      <c r="FN256" s="96"/>
      <c r="FO256" s="96"/>
      <c r="FP256" s="96"/>
      <c r="FQ256" s="96"/>
      <c r="FR256" s="96"/>
      <c r="FS256" s="96"/>
      <c r="FT256" s="96"/>
      <c r="FU256" s="96"/>
      <c r="FV256" s="96"/>
      <c r="FW256" s="96"/>
      <c r="FX256" s="96"/>
      <c r="FY256" s="96"/>
      <c r="FZ256" s="96"/>
      <c r="GA256" s="96"/>
      <c r="GB256" s="96"/>
      <c r="GC256" s="96"/>
      <c r="GD256" s="96"/>
      <c r="GE256" s="96"/>
      <c r="GF256" s="96"/>
      <c r="GG256" s="96"/>
      <c r="GH256" s="96"/>
      <c r="GI256" s="96"/>
      <c r="GJ256" s="96"/>
      <c r="GK256" s="96"/>
      <c r="GL256" s="96"/>
      <c r="GM256" s="96"/>
      <c r="GN256" s="96"/>
      <c r="GO256" s="96"/>
      <c r="GP256" s="96"/>
      <c r="GQ256" s="96"/>
      <c r="GR256" s="96"/>
      <c r="GS256" s="96"/>
      <c r="GT256" s="96"/>
      <c r="GU256" s="96"/>
      <c r="GV256" s="96"/>
      <c r="GW256" s="96"/>
      <c r="GX256" s="96"/>
      <c r="GY256" s="96"/>
      <c r="GZ256" s="96"/>
      <c r="HA256" s="96"/>
      <c r="HB256" s="96"/>
      <c r="HC256" s="96"/>
      <c r="HD256" s="96"/>
      <c r="HE256" s="96"/>
      <c r="HF256" s="96"/>
      <c r="HG256" s="96"/>
      <c r="HH256" s="96"/>
      <c r="HI256" s="96"/>
      <c r="HJ256" s="96"/>
      <c r="HK256" s="96"/>
      <c r="HL256" s="96"/>
      <c r="HM256" s="96"/>
      <c r="HN256" s="96"/>
      <c r="HO256" s="96"/>
      <c r="HP256" s="96"/>
      <c r="HQ256" s="96"/>
      <c r="HR256" s="96"/>
      <c r="HS256" s="96"/>
      <c r="HT256" s="96"/>
      <c r="HU256" s="96"/>
      <c r="HV256" s="96"/>
      <c r="HW256" s="96"/>
      <c r="HX256" s="96"/>
      <c r="HY256" s="96"/>
      <c r="HZ256" s="96"/>
      <c r="IA256" s="96"/>
      <c r="IB256" s="96"/>
      <c r="IC256" s="96"/>
      <c r="ID256" s="96"/>
      <c r="IE256" s="96"/>
      <c r="IF256" s="96"/>
      <c r="IG256" s="96"/>
      <c r="IH256" s="96"/>
      <c r="II256" s="96"/>
      <c r="IJ256" s="96"/>
      <c r="IK256" s="96"/>
      <c r="IL256" s="96"/>
      <c r="IM256" s="96"/>
      <c r="IN256" s="96"/>
      <c r="IO256" s="96"/>
      <c r="IP256" s="96"/>
      <c r="IQ256" s="96"/>
      <c r="IR256" s="96"/>
      <c r="IS256" s="96"/>
      <c r="IT256" s="96"/>
      <c r="IU256" s="96"/>
      <c r="IV256" s="96"/>
      <c r="IW256" s="96"/>
      <c r="IX256" s="96"/>
      <c r="IY256" s="96"/>
      <c r="IZ256" s="96"/>
      <c r="JA256" s="96"/>
      <c r="JB256" s="96"/>
    </row>
    <row r="257" spans="1:262" s="20" customFormat="1" x14ac:dyDescent="0.2">
      <c r="A257" s="185">
        <v>40814</v>
      </c>
      <c r="B257" s="186" t="s">
        <v>500</v>
      </c>
      <c r="C257" s="186" t="s">
        <v>227</v>
      </c>
      <c r="D257" s="186" t="s">
        <v>141</v>
      </c>
      <c r="E257" s="187" t="s">
        <v>144</v>
      </c>
      <c r="F257" s="188">
        <v>40808</v>
      </c>
      <c r="G257" s="195">
        <v>2011</v>
      </c>
      <c r="H257" s="185" t="s">
        <v>501</v>
      </c>
      <c r="I257" s="185" t="str">
        <f t="shared" si="12"/>
        <v>MS</v>
      </c>
      <c r="J257" s="185" t="str">
        <f t="shared" si="14"/>
        <v>AL</v>
      </c>
      <c r="K257" s="185" t="str">
        <f t="shared" si="13"/>
        <v>South Central</v>
      </c>
      <c r="L257" s="185" t="str">
        <f>INDEX('State '!$A$1:$C$62,MATCH($I257,'State '!$B:$B,0),3)</f>
        <v>South Central</v>
      </c>
      <c r="M257" s="185" t="str">
        <f>INDEX('State '!$A$1:$C$62,MATCH($J257,'State '!$B:$B,0),3)</f>
        <v>South Central</v>
      </c>
      <c r="N257" s="185"/>
      <c r="O257" s="191">
        <v>59</v>
      </c>
      <c r="P257" s="191">
        <v>15.5</v>
      </c>
      <c r="Q257" s="191">
        <v>810</v>
      </c>
      <c r="R257" s="192">
        <v>26</v>
      </c>
      <c r="S257" s="193" t="s">
        <v>135</v>
      </c>
      <c r="T257" s="190" t="s">
        <v>390</v>
      </c>
      <c r="U257" s="194" t="s">
        <v>502</v>
      </c>
      <c r="V257" s="185"/>
      <c r="W257" s="184"/>
      <c r="X257" s="184"/>
      <c r="Y257" s="184"/>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c r="CJ257" s="96"/>
      <c r="CK257" s="96"/>
      <c r="CL257" s="96"/>
      <c r="CM257" s="96"/>
      <c r="CN257" s="96"/>
      <c r="CO257" s="96"/>
      <c r="CP257" s="96"/>
      <c r="CQ257" s="96"/>
      <c r="CR257" s="96"/>
      <c r="CS257" s="96"/>
      <c r="CT257" s="96"/>
      <c r="CU257" s="96"/>
      <c r="CV257" s="96"/>
      <c r="CW257" s="96"/>
      <c r="CX257" s="96"/>
      <c r="CY257" s="96"/>
      <c r="CZ257" s="96"/>
      <c r="DA257" s="96"/>
      <c r="DB257" s="96"/>
      <c r="DC257" s="96"/>
      <c r="DD257" s="96"/>
      <c r="DE257" s="96"/>
      <c r="DF257" s="96"/>
      <c r="DG257" s="96"/>
      <c r="DH257" s="96"/>
      <c r="DI257" s="96"/>
      <c r="DJ257" s="96"/>
      <c r="DK257" s="96"/>
      <c r="DL257" s="96"/>
      <c r="DM257" s="96"/>
      <c r="DN257" s="96"/>
      <c r="DO257" s="96"/>
      <c r="DP257" s="96"/>
      <c r="DQ257" s="96"/>
      <c r="DR257" s="96"/>
      <c r="DS257" s="96"/>
      <c r="DT257" s="96"/>
      <c r="DU257" s="96"/>
      <c r="DV257" s="96"/>
      <c r="DW257" s="96"/>
      <c r="DX257" s="96"/>
      <c r="DY257" s="96"/>
      <c r="DZ257" s="96"/>
      <c r="EA257" s="96"/>
      <c r="EB257" s="96"/>
      <c r="EC257" s="96"/>
      <c r="ED257" s="96"/>
      <c r="EE257" s="96"/>
      <c r="EF257" s="96"/>
      <c r="EG257" s="96"/>
      <c r="EH257" s="96"/>
      <c r="EI257" s="96"/>
      <c r="EJ257" s="96"/>
      <c r="EK257" s="96"/>
      <c r="EL257" s="96"/>
      <c r="EM257" s="96"/>
      <c r="EN257" s="96"/>
      <c r="EO257" s="96"/>
      <c r="EP257" s="96"/>
      <c r="EQ257" s="96"/>
      <c r="ER257" s="96"/>
      <c r="ES257" s="96"/>
      <c r="ET257" s="96"/>
      <c r="EU257" s="96"/>
      <c r="EV257" s="96"/>
      <c r="EW257" s="96"/>
      <c r="EX257" s="96"/>
      <c r="EY257" s="96"/>
      <c r="EZ257" s="96"/>
      <c r="FA257" s="96"/>
      <c r="FB257" s="96"/>
      <c r="FC257" s="96"/>
      <c r="FD257" s="96"/>
      <c r="FE257" s="96"/>
      <c r="FF257" s="96"/>
      <c r="FG257" s="96"/>
      <c r="FH257" s="96"/>
      <c r="FI257" s="96"/>
      <c r="FJ257" s="96"/>
      <c r="FK257" s="96"/>
      <c r="FL257" s="96"/>
      <c r="FM257" s="96"/>
      <c r="FN257" s="96"/>
      <c r="FO257" s="96"/>
      <c r="FP257" s="96"/>
      <c r="FQ257" s="96"/>
      <c r="FR257" s="96"/>
      <c r="FS257" s="96"/>
      <c r="FT257" s="96"/>
      <c r="FU257" s="96"/>
      <c r="FV257" s="96"/>
      <c r="FW257" s="96"/>
      <c r="FX257" s="96"/>
      <c r="FY257" s="96"/>
      <c r="FZ257" s="96"/>
      <c r="GA257" s="96"/>
      <c r="GB257" s="96"/>
      <c r="GC257" s="96"/>
      <c r="GD257" s="96"/>
      <c r="GE257" s="96"/>
      <c r="GF257" s="96"/>
      <c r="GG257" s="96"/>
      <c r="GH257" s="96"/>
      <c r="GI257" s="96"/>
      <c r="GJ257" s="96"/>
      <c r="GK257" s="96"/>
      <c r="GL257" s="96"/>
      <c r="GM257" s="96"/>
      <c r="GN257" s="96"/>
      <c r="GO257" s="96"/>
      <c r="GP257" s="96"/>
      <c r="GQ257" s="96"/>
      <c r="GR257" s="96"/>
      <c r="GS257" s="96"/>
      <c r="GT257" s="96"/>
      <c r="GU257" s="96"/>
      <c r="GV257" s="96"/>
      <c r="GW257" s="96"/>
      <c r="GX257" s="96"/>
      <c r="GY257" s="96"/>
      <c r="GZ257" s="96"/>
      <c r="HA257" s="96"/>
      <c r="HB257" s="96"/>
      <c r="HC257" s="96"/>
      <c r="HD257" s="96"/>
      <c r="HE257" s="96"/>
      <c r="HF257" s="96"/>
      <c r="HG257" s="96"/>
      <c r="HH257" s="96"/>
      <c r="HI257" s="96"/>
      <c r="HJ257" s="96"/>
      <c r="HK257" s="96"/>
      <c r="HL257" s="96"/>
      <c r="HM257" s="96"/>
      <c r="HN257" s="96"/>
      <c r="HO257" s="96"/>
      <c r="HP257" s="96"/>
      <c r="HQ257" s="96"/>
      <c r="HR257" s="96"/>
      <c r="HS257" s="96"/>
      <c r="HT257" s="96"/>
      <c r="HU257" s="96"/>
      <c r="HV257" s="96"/>
      <c r="HW257" s="96"/>
      <c r="HX257" s="96"/>
      <c r="HY257" s="96"/>
      <c r="HZ257" s="96"/>
      <c r="IA257" s="96"/>
      <c r="IB257" s="96"/>
      <c r="IC257" s="96"/>
      <c r="ID257" s="96"/>
      <c r="IE257" s="96"/>
      <c r="IF257" s="96"/>
      <c r="IG257" s="96"/>
      <c r="IH257" s="96"/>
      <c r="II257" s="96"/>
      <c r="IJ257" s="96"/>
      <c r="IK257" s="96"/>
      <c r="IL257" s="96"/>
      <c r="IM257" s="96"/>
      <c r="IN257" s="96"/>
      <c r="IO257" s="96"/>
      <c r="IP257" s="96"/>
      <c r="IQ257" s="96"/>
      <c r="IR257" s="96"/>
      <c r="IS257" s="96"/>
      <c r="IT257" s="96"/>
      <c r="IU257" s="96"/>
      <c r="IV257" s="96"/>
      <c r="IW257" s="96"/>
      <c r="IX257" s="96"/>
      <c r="IY257" s="96"/>
      <c r="IZ257" s="96"/>
      <c r="JA257" s="96"/>
      <c r="JB257" s="96"/>
    </row>
    <row r="258" spans="1:262" s="20" customFormat="1" x14ac:dyDescent="0.2">
      <c r="A258" s="185">
        <v>40380</v>
      </c>
      <c r="B258" s="186" t="s">
        <v>462</v>
      </c>
      <c r="C258" s="186" t="s">
        <v>218</v>
      </c>
      <c r="D258" s="186" t="s">
        <v>134</v>
      </c>
      <c r="E258" s="187" t="s">
        <v>144</v>
      </c>
      <c r="F258" s="188"/>
      <c r="G258" s="195">
        <v>2011</v>
      </c>
      <c r="H258" s="185" t="s">
        <v>0</v>
      </c>
      <c r="I258" s="185" t="str">
        <f t="shared" si="12"/>
        <v>LA</v>
      </c>
      <c r="J258" s="185" t="str">
        <f t="shared" si="14"/>
        <v>LA</v>
      </c>
      <c r="K258" s="185" t="str">
        <f t="shared" si="13"/>
        <v>South Central</v>
      </c>
      <c r="L258" s="185" t="str">
        <f>INDEX('State '!$A$1:$C$62,MATCH($I258,'State '!$B:$B,0),3)</f>
        <v>South Central</v>
      </c>
      <c r="M258" s="185" t="str">
        <f>INDEX('State '!$A$1:$C$62,MATCH($J258,'State '!$B:$B,0),3)</f>
        <v>South Central</v>
      </c>
      <c r="N258" s="185"/>
      <c r="O258" s="191">
        <v>15</v>
      </c>
      <c r="P258" s="191">
        <v>5.3</v>
      </c>
      <c r="Q258" s="191">
        <v>900</v>
      </c>
      <c r="R258" s="192">
        <v>24</v>
      </c>
      <c r="S258" s="193" t="s">
        <v>135</v>
      </c>
      <c r="T258" s="190" t="s">
        <v>390</v>
      </c>
      <c r="U258" s="194" t="s">
        <v>463</v>
      </c>
      <c r="V258" s="185"/>
      <c r="W258" s="184"/>
      <c r="X258" s="184"/>
      <c r="Y258" s="184"/>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96"/>
      <c r="DG258" s="96"/>
      <c r="DH258" s="96"/>
      <c r="DI258" s="96"/>
      <c r="DJ258" s="96"/>
      <c r="DK258" s="96"/>
      <c r="DL258" s="96"/>
      <c r="DM258" s="96"/>
      <c r="DN258" s="96"/>
      <c r="DO258" s="96"/>
      <c r="DP258" s="96"/>
      <c r="DQ258" s="96"/>
      <c r="DR258" s="96"/>
      <c r="DS258" s="96"/>
      <c r="DT258" s="96"/>
      <c r="DU258" s="96"/>
      <c r="DV258" s="96"/>
      <c r="DW258" s="96"/>
      <c r="DX258" s="96"/>
      <c r="DY258" s="96"/>
      <c r="DZ258" s="96"/>
      <c r="EA258" s="96"/>
      <c r="EB258" s="96"/>
      <c r="EC258" s="96"/>
      <c r="ED258" s="96"/>
      <c r="EE258" s="96"/>
      <c r="EF258" s="96"/>
      <c r="EG258" s="96"/>
      <c r="EH258" s="96"/>
      <c r="EI258" s="96"/>
      <c r="EJ258" s="96"/>
      <c r="EK258" s="96"/>
      <c r="EL258" s="96"/>
      <c r="EM258" s="96"/>
      <c r="EN258" s="96"/>
      <c r="EO258" s="96"/>
      <c r="EP258" s="96"/>
      <c r="EQ258" s="96"/>
      <c r="ER258" s="96"/>
      <c r="ES258" s="96"/>
      <c r="ET258" s="96"/>
      <c r="EU258" s="96"/>
      <c r="EV258" s="96"/>
      <c r="EW258" s="96"/>
      <c r="EX258" s="96"/>
      <c r="EY258" s="96"/>
      <c r="EZ258" s="96"/>
      <c r="FA258" s="96"/>
      <c r="FB258" s="96"/>
      <c r="FC258" s="96"/>
      <c r="FD258" s="96"/>
      <c r="FE258" s="96"/>
      <c r="FF258" s="96"/>
      <c r="FG258" s="96"/>
      <c r="FH258" s="96"/>
      <c r="FI258" s="96"/>
      <c r="FJ258" s="96"/>
      <c r="FK258" s="96"/>
      <c r="FL258" s="96"/>
      <c r="FM258" s="96"/>
      <c r="FN258" s="96"/>
      <c r="FO258" s="96"/>
      <c r="FP258" s="96"/>
      <c r="FQ258" s="96"/>
      <c r="FR258" s="96"/>
      <c r="FS258" s="96"/>
      <c r="FT258" s="96"/>
      <c r="FU258" s="96"/>
      <c r="FV258" s="96"/>
      <c r="FW258" s="96"/>
      <c r="FX258" s="96"/>
      <c r="FY258" s="96"/>
      <c r="FZ258" s="96"/>
      <c r="GA258" s="96"/>
      <c r="GB258" s="96"/>
      <c r="GC258" s="96"/>
      <c r="GD258" s="96"/>
      <c r="GE258" s="96"/>
      <c r="GF258" s="96"/>
      <c r="GG258" s="96"/>
      <c r="GH258" s="96"/>
      <c r="GI258" s="96"/>
      <c r="GJ258" s="96"/>
      <c r="GK258" s="96"/>
      <c r="GL258" s="96"/>
      <c r="GM258" s="96"/>
      <c r="GN258" s="96"/>
      <c r="GO258" s="96"/>
      <c r="GP258" s="96"/>
      <c r="GQ258" s="96"/>
      <c r="GR258" s="96"/>
      <c r="GS258" s="96"/>
      <c r="GT258" s="96"/>
      <c r="GU258" s="96"/>
      <c r="GV258" s="96"/>
      <c r="GW258" s="96"/>
      <c r="GX258" s="96"/>
      <c r="GY258" s="96"/>
      <c r="GZ258" s="96"/>
      <c r="HA258" s="96"/>
      <c r="HB258" s="96"/>
      <c r="HC258" s="96"/>
      <c r="HD258" s="96"/>
      <c r="HE258" s="96"/>
      <c r="HF258" s="96"/>
      <c r="HG258" s="96"/>
      <c r="HH258" s="96"/>
      <c r="HI258" s="96"/>
      <c r="HJ258" s="96"/>
      <c r="HK258" s="96"/>
      <c r="HL258" s="96"/>
      <c r="HM258" s="96"/>
      <c r="HN258" s="96"/>
      <c r="HO258" s="96"/>
      <c r="HP258" s="96"/>
      <c r="HQ258" s="96"/>
      <c r="HR258" s="96"/>
      <c r="HS258" s="96"/>
      <c r="HT258" s="96"/>
      <c r="HU258" s="96"/>
      <c r="HV258" s="96"/>
      <c r="HW258" s="96"/>
      <c r="HX258" s="96"/>
      <c r="HY258" s="96"/>
      <c r="HZ258" s="96"/>
      <c r="IA258" s="96"/>
      <c r="IB258" s="96"/>
      <c r="IC258" s="96"/>
      <c r="ID258" s="96"/>
      <c r="IE258" s="96"/>
      <c r="IF258" s="96"/>
      <c r="IG258" s="96"/>
      <c r="IH258" s="96"/>
      <c r="II258" s="96"/>
      <c r="IJ258" s="96"/>
      <c r="IK258" s="96"/>
      <c r="IL258" s="96"/>
      <c r="IM258" s="96"/>
      <c r="IN258" s="96"/>
      <c r="IO258" s="96"/>
      <c r="IP258" s="96"/>
      <c r="IQ258" s="96"/>
      <c r="IR258" s="96"/>
      <c r="IS258" s="96"/>
      <c r="IT258" s="96"/>
      <c r="IU258" s="96"/>
      <c r="IV258" s="96"/>
      <c r="IW258" s="96"/>
      <c r="IX258" s="96"/>
      <c r="IY258" s="96"/>
      <c r="IZ258" s="96"/>
      <c r="JA258" s="96"/>
      <c r="JB258" s="96"/>
    </row>
    <row r="259" spans="1:262" s="20" customFormat="1" x14ac:dyDescent="0.2">
      <c r="A259" s="185">
        <v>40842</v>
      </c>
      <c r="B259" s="186" t="s">
        <v>508</v>
      </c>
      <c r="C259" s="186" t="s">
        <v>229</v>
      </c>
      <c r="D259" s="186" t="s">
        <v>141</v>
      </c>
      <c r="E259" s="187" t="s">
        <v>144</v>
      </c>
      <c r="F259" s="188">
        <v>40842</v>
      </c>
      <c r="G259" s="195">
        <v>2011</v>
      </c>
      <c r="H259" s="185" t="s">
        <v>28</v>
      </c>
      <c r="I259" s="185" t="str">
        <f t="shared" ref="I259:I322" si="15">LEFT($H259,2)</f>
        <v>IL</v>
      </c>
      <c r="J259" s="185" t="str">
        <f t="shared" si="14"/>
        <v>IL</v>
      </c>
      <c r="K259" s="185" t="str">
        <f t="shared" ref="K259:K322" si="16">IF($L259=$M259,L259,CONCATENATE($L259,", ",IF(ISBLANK(N259),"",CONCATENATE(N259,", ")),$M259))</f>
        <v>Midwest</v>
      </c>
      <c r="L259" s="185" t="str">
        <f>INDEX('State '!$A$1:$C$62,MATCH($I259,'State '!$B:$B,0),3)</f>
        <v>Midwest</v>
      </c>
      <c r="M259" s="185" t="str">
        <f>INDEX('State '!$A$1:$C$62,MATCH($J259,'State '!$B:$B,0),3)</f>
        <v>Midwest</v>
      </c>
      <c r="N259" s="185"/>
      <c r="O259" s="191">
        <v>18.399999999999999</v>
      </c>
      <c r="P259" s="191">
        <v>8.65</v>
      </c>
      <c r="Q259" s="191">
        <v>120</v>
      </c>
      <c r="R259" s="192">
        <v>16</v>
      </c>
      <c r="S259" s="193" t="s">
        <v>135</v>
      </c>
      <c r="T259" s="190" t="s">
        <v>390</v>
      </c>
      <c r="U259" s="194" t="s">
        <v>509</v>
      </c>
      <c r="V259" s="185"/>
      <c r="W259" s="184"/>
      <c r="X259" s="184"/>
      <c r="Y259" s="184"/>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c r="DH259" s="96"/>
      <c r="DI259" s="96"/>
      <c r="DJ259" s="96"/>
      <c r="DK259" s="96"/>
      <c r="DL259" s="96"/>
      <c r="DM259" s="96"/>
      <c r="DN259" s="96"/>
      <c r="DO259" s="96"/>
      <c r="DP259" s="96"/>
      <c r="DQ259" s="96"/>
      <c r="DR259" s="96"/>
      <c r="DS259" s="96"/>
      <c r="DT259" s="96"/>
      <c r="DU259" s="96"/>
      <c r="DV259" s="96"/>
      <c r="DW259" s="96"/>
      <c r="DX259" s="96"/>
      <c r="DY259" s="96"/>
      <c r="DZ259" s="96"/>
      <c r="EA259" s="96"/>
      <c r="EB259" s="96"/>
      <c r="EC259" s="96"/>
      <c r="ED259" s="96"/>
      <c r="EE259" s="96"/>
      <c r="EF259" s="96"/>
      <c r="EG259" s="96"/>
      <c r="EH259" s="96"/>
      <c r="EI259" s="96"/>
      <c r="EJ259" s="96"/>
      <c r="EK259" s="96"/>
      <c r="EL259" s="96"/>
      <c r="EM259" s="96"/>
      <c r="EN259" s="96"/>
      <c r="EO259" s="96"/>
      <c r="EP259" s="96"/>
      <c r="EQ259" s="96"/>
      <c r="ER259" s="96"/>
      <c r="ES259" s="96"/>
      <c r="ET259" s="96"/>
      <c r="EU259" s="96"/>
      <c r="EV259" s="96"/>
      <c r="EW259" s="96"/>
      <c r="EX259" s="96"/>
      <c r="EY259" s="96"/>
      <c r="EZ259" s="96"/>
      <c r="FA259" s="96"/>
      <c r="FB259" s="96"/>
      <c r="FC259" s="96"/>
      <c r="FD259" s="96"/>
      <c r="FE259" s="96"/>
      <c r="FF259" s="96"/>
      <c r="FG259" s="96"/>
      <c r="FH259" s="96"/>
      <c r="FI259" s="96"/>
      <c r="FJ259" s="96"/>
      <c r="FK259" s="96"/>
      <c r="FL259" s="96"/>
      <c r="FM259" s="96"/>
      <c r="FN259" s="96"/>
      <c r="FO259" s="96"/>
      <c r="FP259" s="96"/>
      <c r="FQ259" s="96"/>
      <c r="FR259" s="96"/>
      <c r="FS259" s="96"/>
      <c r="FT259" s="96"/>
      <c r="FU259" s="96"/>
      <c r="FV259" s="96"/>
      <c r="FW259" s="96"/>
      <c r="FX259" s="96"/>
      <c r="FY259" s="96"/>
      <c r="FZ259" s="96"/>
      <c r="GA259" s="96"/>
      <c r="GB259" s="96"/>
      <c r="GC259" s="96"/>
      <c r="GD259" s="96"/>
      <c r="GE259" s="96"/>
      <c r="GF259" s="96"/>
      <c r="GG259" s="96"/>
      <c r="GH259" s="96"/>
      <c r="GI259" s="96"/>
      <c r="GJ259" s="96"/>
      <c r="GK259" s="96"/>
      <c r="GL259" s="96"/>
      <c r="GM259" s="96"/>
      <c r="GN259" s="96"/>
      <c r="GO259" s="96"/>
      <c r="GP259" s="96"/>
      <c r="GQ259" s="96"/>
      <c r="GR259" s="96"/>
      <c r="GS259" s="96"/>
      <c r="GT259" s="96"/>
      <c r="GU259" s="96"/>
      <c r="GV259" s="96"/>
      <c r="GW259" s="96"/>
      <c r="GX259" s="96"/>
      <c r="GY259" s="96"/>
      <c r="GZ259" s="96"/>
      <c r="HA259" s="96"/>
      <c r="HB259" s="96"/>
      <c r="HC259" s="96"/>
      <c r="HD259" s="96"/>
      <c r="HE259" s="96"/>
      <c r="HF259" s="96"/>
      <c r="HG259" s="96"/>
      <c r="HH259" s="96"/>
      <c r="HI259" s="96"/>
      <c r="HJ259" s="96"/>
      <c r="HK259" s="96"/>
      <c r="HL259" s="96"/>
      <c r="HM259" s="96"/>
      <c r="HN259" s="96"/>
      <c r="HO259" s="96"/>
      <c r="HP259" s="96"/>
      <c r="HQ259" s="96"/>
      <c r="HR259" s="96"/>
      <c r="HS259" s="96"/>
      <c r="HT259" s="96"/>
      <c r="HU259" s="96"/>
      <c r="HV259" s="96"/>
      <c r="HW259" s="96"/>
      <c r="HX259" s="96"/>
      <c r="HY259" s="96"/>
      <c r="HZ259" s="96"/>
      <c r="IA259" s="96"/>
      <c r="IB259" s="96"/>
      <c r="IC259" s="96"/>
      <c r="ID259" s="96"/>
      <c r="IE259" s="96"/>
      <c r="IF259" s="96"/>
      <c r="IG259" s="96"/>
      <c r="IH259" s="96"/>
      <c r="II259" s="96"/>
      <c r="IJ259" s="96"/>
      <c r="IK259" s="96"/>
      <c r="IL259" s="96"/>
      <c r="IM259" s="96"/>
      <c r="IN259" s="96"/>
      <c r="IO259" s="96"/>
      <c r="IP259" s="96"/>
      <c r="IQ259" s="96"/>
      <c r="IR259" s="96"/>
      <c r="IS259" s="96"/>
      <c r="IT259" s="96"/>
      <c r="IU259" s="96"/>
      <c r="IV259" s="96"/>
      <c r="IW259" s="96"/>
      <c r="IX259" s="96"/>
      <c r="IY259" s="96"/>
      <c r="IZ259" s="96"/>
      <c r="JA259" s="96"/>
      <c r="JB259" s="96"/>
    </row>
    <row r="260" spans="1:262" s="20" customFormat="1" x14ac:dyDescent="0.2">
      <c r="A260" s="185">
        <v>41335</v>
      </c>
      <c r="B260" s="186" t="s">
        <v>1792</v>
      </c>
      <c r="C260" s="186" t="s">
        <v>238</v>
      </c>
      <c r="D260" s="186" t="s">
        <v>141</v>
      </c>
      <c r="E260" s="187" t="s">
        <v>144</v>
      </c>
      <c r="F260" s="188">
        <v>40817</v>
      </c>
      <c r="G260" s="195">
        <v>2011</v>
      </c>
      <c r="H260" s="185" t="s">
        <v>6</v>
      </c>
      <c r="I260" s="185" t="str">
        <f t="shared" si="15"/>
        <v>TX</v>
      </c>
      <c r="J260" s="185" t="str">
        <f t="shared" si="14"/>
        <v>TX</v>
      </c>
      <c r="K260" s="185" t="str">
        <f t="shared" si="16"/>
        <v>South Central</v>
      </c>
      <c r="L260" s="185" t="str">
        <f>INDEX('State '!$A$1:$C$62,MATCH($I260,'State '!$B:$B,0),3)</f>
        <v>South Central</v>
      </c>
      <c r="M260" s="185" t="str">
        <f>INDEX('State '!$A$1:$C$62,MATCH($J260,'State '!$B:$B,0),3)</f>
        <v>South Central</v>
      </c>
      <c r="N260" s="185"/>
      <c r="O260" s="191">
        <v>0</v>
      </c>
      <c r="P260" s="191">
        <v>160</v>
      </c>
      <c r="Q260" s="191">
        <v>400</v>
      </c>
      <c r="R260" s="192">
        <v>30</v>
      </c>
      <c r="S260" s="193" t="s">
        <v>139</v>
      </c>
      <c r="T260" s="190" t="s">
        <v>188</v>
      </c>
      <c r="U260" s="194" t="s">
        <v>391</v>
      </c>
      <c r="V260" s="185"/>
      <c r="W260" s="184"/>
      <c r="X260" s="184"/>
      <c r="Y260" s="184"/>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c r="DW260" s="96"/>
      <c r="DX260" s="96"/>
      <c r="DY260" s="96"/>
      <c r="DZ260" s="96"/>
      <c r="EA260" s="96"/>
      <c r="EB260" s="96"/>
      <c r="EC260" s="96"/>
      <c r="ED260" s="96"/>
      <c r="EE260" s="96"/>
      <c r="EF260" s="96"/>
      <c r="EG260" s="96"/>
      <c r="EH260" s="96"/>
      <c r="EI260" s="96"/>
      <c r="EJ260" s="96"/>
      <c r="EK260" s="96"/>
      <c r="EL260" s="96"/>
      <c r="EM260" s="96"/>
      <c r="EN260" s="96"/>
      <c r="EO260" s="96"/>
      <c r="EP260" s="96"/>
      <c r="EQ260" s="96"/>
      <c r="ER260" s="96"/>
      <c r="ES260" s="96"/>
      <c r="ET260" s="96"/>
      <c r="EU260" s="96"/>
      <c r="EV260" s="96"/>
      <c r="EW260" s="96"/>
      <c r="EX260" s="96"/>
      <c r="EY260" s="96"/>
      <c r="EZ260" s="96"/>
      <c r="FA260" s="96"/>
      <c r="FB260" s="96"/>
      <c r="FC260" s="96"/>
      <c r="FD260" s="96"/>
      <c r="FE260" s="96"/>
      <c r="FF260" s="96"/>
      <c r="FG260" s="96"/>
      <c r="FH260" s="96"/>
      <c r="FI260" s="96"/>
      <c r="FJ260" s="96"/>
      <c r="FK260" s="96"/>
      <c r="FL260" s="96"/>
      <c r="FM260" s="96"/>
      <c r="FN260" s="96"/>
      <c r="FO260" s="96"/>
      <c r="FP260" s="96"/>
      <c r="FQ260" s="96"/>
      <c r="FR260" s="96"/>
      <c r="FS260" s="96"/>
      <c r="FT260" s="96"/>
      <c r="FU260" s="96"/>
      <c r="FV260" s="96"/>
      <c r="FW260" s="96"/>
      <c r="FX260" s="96"/>
      <c r="FY260" s="96"/>
      <c r="FZ260" s="96"/>
      <c r="GA260" s="96"/>
      <c r="GB260" s="96"/>
      <c r="GC260" s="96"/>
      <c r="GD260" s="96"/>
      <c r="GE260" s="96"/>
      <c r="GF260" s="96"/>
      <c r="GG260" s="96"/>
      <c r="GH260" s="96"/>
      <c r="GI260" s="96"/>
      <c r="GJ260" s="96"/>
      <c r="GK260" s="96"/>
      <c r="GL260" s="96"/>
      <c r="GM260" s="96"/>
      <c r="GN260" s="96"/>
      <c r="GO260" s="96"/>
      <c r="GP260" s="96"/>
      <c r="GQ260" s="96"/>
      <c r="GR260" s="96"/>
      <c r="GS260" s="96"/>
      <c r="GT260" s="96"/>
      <c r="GU260" s="96"/>
      <c r="GV260" s="96"/>
      <c r="GW260" s="96"/>
      <c r="GX260" s="96"/>
      <c r="GY260" s="96"/>
      <c r="GZ260" s="96"/>
      <c r="HA260" s="96"/>
      <c r="HB260" s="96"/>
      <c r="HC260" s="96"/>
      <c r="HD260" s="96"/>
      <c r="HE260" s="96"/>
      <c r="HF260" s="96"/>
      <c r="HG260" s="96"/>
      <c r="HH260" s="96"/>
      <c r="HI260" s="96"/>
      <c r="HJ260" s="96"/>
      <c r="HK260" s="96"/>
      <c r="HL260" s="96"/>
      <c r="HM260" s="96"/>
      <c r="HN260" s="96"/>
      <c r="HO260" s="96"/>
      <c r="HP260" s="96"/>
      <c r="HQ260" s="96"/>
      <c r="HR260" s="96"/>
      <c r="HS260" s="96"/>
      <c r="HT260" s="96"/>
      <c r="HU260" s="96"/>
      <c r="HV260" s="96"/>
      <c r="HW260" s="96"/>
      <c r="HX260" s="96"/>
      <c r="HY260" s="96"/>
      <c r="HZ260" s="96"/>
      <c r="IA260" s="96"/>
      <c r="IB260" s="96"/>
      <c r="IC260" s="96"/>
      <c r="ID260" s="96"/>
      <c r="IE260" s="96"/>
      <c r="IF260" s="96"/>
      <c r="IG260" s="96"/>
      <c r="IH260" s="96"/>
      <c r="II260" s="96"/>
      <c r="IJ260" s="96"/>
      <c r="IK260" s="96"/>
      <c r="IL260" s="96"/>
      <c r="IM260" s="96"/>
      <c r="IN260" s="96"/>
      <c r="IO260" s="96"/>
      <c r="IP260" s="96"/>
      <c r="IQ260" s="96"/>
      <c r="IR260" s="96"/>
      <c r="IS260" s="96"/>
      <c r="IT260" s="96"/>
      <c r="IU260" s="96"/>
      <c r="IV260" s="96"/>
      <c r="IW260" s="96"/>
      <c r="IX260" s="96"/>
      <c r="IY260" s="96"/>
      <c r="IZ260" s="96"/>
      <c r="JA260" s="96"/>
      <c r="JB260" s="96"/>
    </row>
    <row r="261" spans="1:262" s="61" customFormat="1" x14ac:dyDescent="0.2">
      <c r="A261" s="185">
        <v>40585</v>
      </c>
      <c r="B261" s="186" t="s">
        <v>542</v>
      </c>
      <c r="C261" s="186" t="s">
        <v>240</v>
      </c>
      <c r="D261" s="186" t="s">
        <v>137</v>
      </c>
      <c r="E261" s="187" t="s">
        <v>144</v>
      </c>
      <c r="F261" s="188">
        <v>40752</v>
      </c>
      <c r="G261" s="195">
        <v>2011</v>
      </c>
      <c r="H261" s="185" t="s">
        <v>543</v>
      </c>
      <c r="I261" s="185" t="str">
        <f t="shared" si="15"/>
        <v>WY</v>
      </c>
      <c r="J261" s="185" t="str">
        <f t="shared" si="14"/>
        <v>OR</v>
      </c>
      <c r="K261" s="185" t="str">
        <f t="shared" si="16"/>
        <v>Mountain, Pacific</v>
      </c>
      <c r="L261" s="185" t="str">
        <f>INDEX('State '!$A$1:$C$62,MATCH($I261,'State '!$B:$B,0),3)</f>
        <v>Mountain</v>
      </c>
      <c r="M261" s="185" t="str">
        <f>INDEX('State '!$A$1:$C$62,MATCH($J261,'State '!$B:$B,0),3)</f>
        <v>Pacific</v>
      </c>
      <c r="N261" s="185"/>
      <c r="O261" s="191">
        <v>2960</v>
      </c>
      <c r="P261" s="191">
        <v>672.5</v>
      </c>
      <c r="Q261" s="191">
        <v>1500</v>
      </c>
      <c r="R261" s="192">
        <v>42</v>
      </c>
      <c r="S261" s="193" t="s">
        <v>135</v>
      </c>
      <c r="T261" s="190" t="s">
        <v>390</v>
      </c>
      <c r="U261" s="194" t="s">
        <v>544</v>
      </c>
      <c r="V261" s="185"/>
      <c r="W261" s="184"/>
      <c r="X261" s="184"/>
      <c r="Y261" s="184"/>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13"/>
      <c r="CM261" s="113"/>
      <c r="CN261" s="113"/>
      <c r="CO261" s="113"/>
      <c r="CP261" s="113"/>
      <c r="CQ261" s="113"/>
      <c r="CR261" s="113"/>
      <c r="CS261" s="113"/>
      <c r="CT261" s="113"/>
      <c r="CU261" s="113"/>
      <c r="CV261" s="113"/>
      <c r="CW261" s="113"/>
      <c r="CX261" s="113"/>
      <c r="CY261" s="113"/>
      <c r="CZ261" s="113"/>
      <c r="DA261" s="113"/>
      <c r="DB261" s="113"/>
      <c r="DC261" s="113"/>
      <c r="DD261" s="113"/>
      <c r="DE261" s="113"/>
      <c r="DF261" s="113"/>
      <c r="DG261" s="113"/>
      <c r="DH261" s="113"/>
      <c r="DI261" s="113"/>
      <c r="DJ261" s="113"/>
      <c r="DK261" s="113"/>
      <c r="DL261" s="113"/>
      <c r="DM261" s="113"/>
      <c r="DN261" s="113"/>
      <c r="DO261" s="113"/>
      <c r="DP261" s="113"/>
      <c r="DQ261" s="113"/>
      <c r="DR261" s="113"/>
      <c r="DS261" s="113"/>
      <c r="DT261" s="113"/>
      <c r="DU261" s="113"/>
      <c r="DV261" s="113"/>
      <c r="DW261" s="113"/>
      <c r="DX261" s="113"/>
      <c r="DY261" s="113"/>
      <c r="DZ261" s="113"/>
      <c r="EA261" s="113"/>
      <c r="EB261" s="113"/>
      <c r="EC261" s="113"/>
      <c r="ED261" s="113"/>
      <c r="EE261" s="113"/>
      <c r="EF261" s="113"/>
      <c r="EG261" s="113"/>
      <c r="EH261" s="113"/>
      <c r="EI261" s="113"/>
      <c r="EJ261" s="113"/>
      <c r="EK261" s="113"/>
      <c r="EL261" s="113"/>
      <c r="EM261" s="113"/>
      <c r="EN261" s="113"/>
      <c r="EO261" s="113"/>
      <c r="EP261" s="113"/>
      <c r="EQ261" s="113"/>
      <c r="ER261" s="113"/>
      <c r="ES261" s="113"/>
      <c r="ET261" s="113"/>
      <c r="EU261" s="113"/>
      <c r="EV261" s="113"/>
      <c r="EW261" s="113"/>
      <c r="EX261" s="113"/>
      <c r="EY261" s="113"/>
      <c r="EZ261" s="113"/>
      <c r="FA261" s="113"/>
      <c r="FB261" s="113"/>
      <c r="FC261" s="113"/>
      <c r="FD261" s="113"/>
      <c r="FE261" s="113"/>
      <c r="FF261" s="113"/>
      <c r="FG261" s="113"/>
      <c r="FH261" s="113"/>
      <c r="FI261" s="113"/>
      <c r="FJ261" s="113"/>
      <c r="FK261" s="113"/>
      <c r="FL261" s="113"/>
      <c r="FM261" s="113"/>
      <c r="FN261" s="113"/>
      <c r="FO261" s="113"/>
      <c r="FP261" s="113"/>
      <c r="FQ261" s="113"/>
      <c r="FR261" s="113"/>
      <c r="FS261" s="113"/>
      <c r="FT261" s="113"/>
      <c r="FU261" s="113"/>
      <c r="FV261" s="113"/>
      <c r="FW261" s="113"/>
      <c r="FX261" s="113"/>
      <c r="FY261" s="113"/>
      <c r="FZ261" s="113"/>
      <c r="GA261" s="113"/>
      <c r="GB261" s="113"/>
      <c r="GC261" s="113"/>
      <c r="GD261" s="113"/>
      <c r="GE261" s="113"/>
      <c r="GF261" s="113"/>
      <c r="GG261" s="113"/>
      <c r="GH261" s="113"/>
      <c r="GI261" s="113"/>
      <c r="GJ261" s="113"/>
      <c r="GK261" s="113"/>
      <c r="GL261" s="113"/>
      <c r="GM261" s="113"/>
      <c r="GN261" s="113"/>
      <c r="GO261" s="113"/>
      <c r="GP261" s="113"/>
      <c r="GQ261" s="113"/>
      <c r="GR261" s="113"/>
      <c r="GS261" s="113"/>
      <c r="GT261" s="113"/>
      <c r="GU261" s="113"/>
      <c r="GV261" s="113"/>
      <c r="GW261" s="113"/>
      <c r="GX261" s="113"/>
      <c r="GY261" s="113"/>
      <c r="GZ261" s="113"/>
      <c r="HA261" s="113"/>
      <c r="HB261" s="113"/>
      <c r="HC261" s="113"/>
      <c r="HD261" s="113"/>
      <c r="HE261" s="113"/>
      <c r="HF261" s="113"/>
      <c r="HG261" s="113"/>
      <c r="HH261" s="113"/>
      <c r="HI261" s="113"/>
      <c r="HJ261" s="113"/>
      <c r="HK261" s="113"/>
      <c r="HL261" s="113"/>
      <c r="HM261" s="113"/>
      <c r="HN261" s="113"/>
      <c r="HO261" s="113"/>
      <c r="HP261" s="113"/>
      <c r="HQ261" s="113"/>
      <c r="HR261" s="113"/>
      <c r="HS261" s="113"/>
      <c r="HT261" s="113"/>
      <c r="HU261" s="113"/>
      <c r="HV261" s="113"/>
      <c r="HW261" s="113"/>
      <c r="HX261" s="113"/>
      <c r="HY261" s="113"/>
      <c r="HZ261" s="113"/>
      <c r="IA261" s="113"/>
      <c r="IB261" s="113"/>
      <c r="IC261" s="113"/>
      <c r="ID261" s="113"/>
      <c r="IE261" s="113"/>
      <c r="IF261" s="113"/>
      <c r="IG261" s="113"/>
      <c r="IH261" s="113"/>
      <c r="II261" s="113"/>
      <c r="IJ261" s="113"/>
      <c r="IK261" s="113"/>
      <c r="IL261" s="113"/>
      <c r="IM261" s="113"/>
      <c r="IN261" s="113"/>
      <c r="IO261" s="113"/>
      <c r="IP261" s="113"/>
      <c r="IQ261" s="113"/>
      <c r="IR261" s="113"/>
      <c r="IS261" s="113"/>
      <c r="IT261" s="113"/>
      <c r="IU261" s="113"/>
      <c r="IV261" s="113"/>
      <c r="IW261" s="113"/>
      <c r="IX261" s="113"/>
      <c r="IY261" s="113"/>
      <c r="IZ261" s="113"/>
      <c r="JA261" s="113"/>
      <c r="JB261" s="113"/>
    </row>
    <row r="262" spans="1:262" x14ac:dyDescent="0.2">
      <c r="A262" s="185">
        <v>42619</v>
      </c>
      <c r="B262" s="198" t="s">
        <v>2063</v>
      </c>
      <c r="C262" s="198" t="s">
        <v>2290</v>
      </c>
      <c r="D262" s="198" t="s">
        <v>134</v>
      </c>
      <c r="E262" s="187" t="s">
        <v>144</v>
      </c>
      <c r="F262" s="199"/>
      <c r="G262" s="191">
        <v>2011</v>
      </c>
      <c r="H262" s="185" t="s">
        <v>29</v>
      </c>
      <c r="I262" s="185" t="str">
        <f t="shared" si="15"/>
        <v>WY</v>
      </c>
      <c r="J262" s="185" t="str">
        <f t="shared" si="14"/>
        <v>WY</v>
      </c>
      <c r="K262" s="185" t="str">
        <f t="shared" si="16"/>
        <v>Mountain</v>
      </c>
      <c r="L262" s="185" t="str">
        <f>INDEX('State '!$A$1:$C$62,MATCH($I262,'State '!$B:$B,0),3)</f>
        <v>Mountain</v>
      </c>
      <c r="M262" s="185" t="str">
        <f>INDEX('State '!$A$1:$C$62,MATCH($J262,'State '!$B:$B,0),3)</f>
        <v>Mountain</v>
      </c>
      <c r="N262" s="185"/>
      <c r="O262" s="192"/>
      <c r="P262" s="192"/>
      <c r="Q262" s="192"/>
      <c r="R262" s="191" t="s">
        <v>1138</v>
      </c>
      <c r="S262" s="185" t="s">
        <v>135</v>
      </c>
      <c r="T262" s="185" t="s">
        <v>390</v>
      </c>
      <c r="U262" s="185" t="s">
        <v>2291</v>
      </c>
      <c r="V262" s="185"/>
      <c r="W262" s="184"/>
      <c r="X262" s="184"/>
      <c r="Y262" s="184"/>
      <c r="Z262" s="96"/>
      <c r="AA262" s="96"/>
      <c r="AB262" s="96"/>
    </row>
    <row r="263" spans="1:262" x14ac:dyDescent="0.2">
      <c r="A263" s="185">
        <v>40589</v>
      </c>
      <c r="B263" s="186" t="s">
        <v>455</v>
      </c>
      <c r="C263" s="186" t="s">
        <v>216</v>
      </c>
      <c r="D263" s="186" t="s">
        <v>141</v>
      </c>
      <c r="E263" s="187" t="s">
        <v>144</v>
      </c>
      <c r="F263" s="188">
        <v>40695</v>
      </c>
      <c r="G263" s="195">
        <v>2011</v>
      </c>
      <c r="H263" s="185" t="s">
        <v>14</v>
      </c>
      <c r="I263" s="185" t="str">
        <f t="shared" si="15"/>
        <v>MS</v>
      </c>
      <c r="J263" s="185" t="str">
        <f t="shared" si="14"/>
        <v>MS</v>
      </c>
      <c r="K263" s="185" t="str">
        <f t="shared" si="16"/>
        <v>South Central</v>
      </c>
      <c r="L263" s="185" t="str">
        <f>INDEX('State '!$A$1:$C$62,MATCH($I263,'State '!$B:$B,0),3)</f>
        <v>South Central</v>
      </c>
      <c r="M263" s="185" t="str">
        <f>INDEX('State '!$A$1:$C$62,MATCH($J263,'State '!$B:$B,0),3)</f>
        <v>South Central</v>
      </c>
      <c r="N263" s="185"/>
      <c r="O263" s="191">
        <v>108</v>
      </c>
      <c r="P263" s="191">
        <v>19.7</v>
      </c>
      <c r="Q263" s="191">
        <v>125</v>
      </c>
      <c r="R263" s="192">
        <v>36</v>
      </c>
      <c r="S263" s="193" t="s">
        <v>135</v>
      </c>
      <c r="T263" s="190" t="s">
        <v>390</v>
      </c>
      <c r="U263" s="194" t="s">
        <v>448</v>
      </c>
      <c r="V263" s="185"/>
      <c r="W263" s="184"/>
      <c r="X263" s="184"/>
      <c r="Y263" s="184"/>
      <c r="Z263" s="96"/>
      <c r="AA263" s="96"/>
      <c r="AB263" s="96"/>
    </row>
    <row r="264" spans="1:262" x14ac:dyDescent="0.2">
      <c r="A264" s="185">
        <v>40785</v>
      </c>
      <c r="B264" s="186" t="s">
        <v>554</v>
      </c>
      <c r="C264" s="186" t="s">
        <v>200</v>
      </c>
      <c r="D264" s="186" t="s">
        <v>141</v>
      </c>
      <c r="E264" s="187" t="s">
        <v>144</v>
      </c>
      <c r="F264" s="188">
        <v>40781</v>
      </c>
      <c r="G264" s="195">
        <v>2011</v>
      </c>
      <c r="H264" s="185" t="s">
        <v>7</v>
      </c>
      <c r="I264" s="185" t="str">
        <f t="shared" si="15"/>
        <v>PA</v>
      </c>
      <c r="J264" s="185" t="str">
        <f t="shared" si="14"/>
        <v>PA</v>
      </c>
      <c r="K264" s="185" t="str">
        <f t="shared" si="16"/>
        <v>Northeast</v>
      </c>
      <c r="L264" s="185" t="str">
        <f>INDEX('State '!$A$1:$C$62,MATCH($I264,'State '!$B:$B,0),3)</f>
        <v>Northeast</v>
      </c>
      <c r="M264" s="185" t="str">
        <f>INDEX('State '!$A$1:$C$62,MATCH($J264,'State '!$B:$B,0),3)</f>
        <v>Northeast</v>
      </c>
      <c r="N264" s="185"/>
      <c r="O264" s="191">
        <v>472</v>
      </c>
      <c r="P264" s="191">
        <v>38.6</v>
      </c>
      <c r="Q264" s="191">
        <v>455</v>
      </c>
      <c r="R264" s="192" t="s">
        <v>555</v>
      </c>
      <c r="S264" s="193" t="s">
        <v>135</v>
      </c>
      <c r="T264" s="190" t="s">
        <v>390</v>
      </c>
      <c r="U264" s="194" t="s">
        <v>556</v>
      </c>
      <c r="V264" s="185"/>
      <c r="W264" s="184"/>
      <c r="X264" s="184"/>
      <c r="Y264" s="184"/>
      <c r="Z264" s="96"/>
      <c r="AA264" s="96"/>
      <c r="AB264" s="96"/>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c r="DZ264" s="20"/>
      <c r="EA264" s="20"/>
      <c r="EB264" s="20"/>
      <c r="EC264" s="20"/>
      <c r="ED264" s="20"/>
      <c r="EE264" s="20"/>
      <c r="EF264" s="20"/>
      <c r="EG264" s="20"/>
      <c r="EH264" s="20"/>
      <c r="EI264" s="20"/>
      <c r="EJ264" s="20"/>
      <c r="EK264" s="20"/>
      <c r="EL264" s="20"/>
      <c r="EM264" s="20"/>
      <c r="EN264" s="20"/>
      <c r="EO264" s="20"/>
      <c r="EP264" s="20"/>
      <c r="EQ264" s="20"/>
      <c r="ER264" s="20"/>
      <c r="ES264" s="20"/>
      <c r="ET264" s="20"/>
      <c r="EU264" s="20"/>
      <c r="EV264" s="20"/>
      <c r="EW264" s="20"/>
      <c r="EX264" s="20"/>
      <c r="EY264" s="20"/>
      <c r="EZ264" s="20"/>
      <c r="FA264" s="20"/>
      <c r="FB264" s="20"/>
      <c r="FC264" s="20"/>
      <c r="FD264" s="20"/>
      <c r="FE264" s="20"/>
      <c r="FF264" s="20"/>
      <c r="FG264" s="20"/>
      <c r="FH264" s="20"/>
      <c r="FI264" s="20"/>
      <c r="FJ264" s="20"/>
      <c r="FK264" s="20"/>
      <c r="FL264" s="20"/>
      <c r="FM264" s="20"/>
      <c r="FN264" s="20"/>
      <c r="FO264" s="20"/>
      <c r="FP264" s="20"/>
      <c r="FQ264" s="20"/>
      <c r="FR264" s="20"/>
      <c r="FS264" s="20"/>
      <c r="FT264" s="20"/>
      <c r="FU264" s="20"/>
      <c r="FV264" s="20"/>
      <c r="FW264" s="20"/>
      <c r="FX264" s="20"/>
      <c r="FY264" s="20"/>
      <c r="FZ264" s="20"/>
      <c r="GA264" s="20"/>
      <c r="GB264" s="20"/>
      <c r="GC264" s="20"/>
      <c r="GD264" s="20"/>
      <c r="GE264" s="20"/>
      <c r="GF264" s="20"/>
      <c r="GG264" s="20"/>
      <c r="GH264" s="20"/>
      <c r="GI264" s="20"/>
      <c r="GJ264" s="20"/>
      <c r="GK264" s="20"/>
      <c r="GL264" s="20"/>
      <c r="GM264" s="20"/>
      <c r="GN264" s="20"/>
      <c r="GO264" s="20"/>
      <c r="GP264" s="20"/>
      <c r="GQ264" s="20"/>
      <c r="GR264" s="20"/>
      <c r="GS264" s="20"/>
      <c r="GT264" s="20"/>
      <c r="GU264" s="20"/>
      <c r="GV264" s="20"/>
      <c r="GW264" s="20"/>
      <c r="GX264" s="20"/>
      <c r="GY264" s="20"/>
      <c r="GZ264" s="20"/>
      <c r="HA264" s="20"/>
      <c r="HB264" s="20"/>
      <c r="HC264" s="20"/>
      <c r="HD264" s="20"/>
      <c r="HE264" s="20"/>
      <c r="HF264" s="20"/>
      <c r="HG264" s="20"/>
      <c r="HH264" s="20"/>
      <c r="HI264" s="20"/>
      <c r="HJ264" s="20"/>
      <c r="HK264" s="20"/>
      <c r="HL264" s="20"/>
      <c r="HM264" s="20"/>
      <c r="HN264" s="20"/>
      <c r="HO264" s="20"/>
      <c r="HP264" s="20"/>
      <c r="HQ264" s="20"/>
      <c r="HR264" s="20"/>
      <c r="HS264" s="20"/>
      <c r="HT264" s="20"/>
      <c r="HU264" s="20"/>
      <c r="HV264" s="20"/>
      <c r="HW264" s="20"/>
      <c r="HX264" s="20"/>
      <c r="HY264" s="20"/>
      <c r="HZ264" s="20"/>
      <c r="IA264" s="20"/>
      <c r="IB264" s="20"/>
      <c r="IC264" s="20"/>
      <c r="ID264" s="20"/>
      <c r="IE264" s="20"/>
      <c r="IF264" s="20"/>
      <c r="IG264" s="20"/>
      <c r="IH264" s="20"/>
      <c r="II264" s="20"/>
      <c r="IJ264" s="20"/>
      <c r="IK264" s="20"/>
      <c r="IL264" s="20"/>
      <c r="IM264" s="20"/>
      <c r="IN264" s="20"/>
      <c r="IO264" s="20"/>
      <c r="IP264" s="20"/>
      <c r="IQ264" s="20"/>
      <c r="IR264" s="20"/>
      <c r="IS264" s="20"/>
      <c r="IT264" s="20"/>
      <c r="IU264" s="20"/>
      <c r="IV264" s="20"/>
      <c r="IW264" s="20"/>
      <c r="IX264" s="20"/>
      <c r="IY264" s="20"/>
      <c r="IZ264" s="20"/>
      <c r="JA264" s="20"/>
      <c r="JB264" s="20"/>
    </row>
    <row r="265" spans="1:262" x14ac:dyDescent="0.2">
      <c r="A265" s="185">
        <v>40848</v>
      </c>
      <c r="B265" s="186" t="s">
        <v>514</v>
      </c>
      <c r="C265" s="186" t="s">
        <v>232</v>
      </c>
      <c r="D265" s="186" t="s">
        <v>137</v>
      </c>
      <c r="E265" s="187" t="s">
        <v>144</v>
      </c>
      <c r="F265" s="188">
        <v>40867</v>
      </c>
      <c r="G265" s="195">
        <v>2011</v>
      </c>
      <c r="H265" s="185" t="s">
        <v>397</v>
      </c>
      <c r="I265" s="185" t="str">
        <f t="shared" si="15"/>
        <v>PA</v>
      </c>
      <c r="J265" s="185" t="str">
        <f t="shared" si="14"/>
        <v>NY</v>
      </c>
      <c r="K265" s="185" t="str">
        <f t="shared" si="16"/>
        <v>Northeast</v>
      </c>
      <c r="L265" s="185" t="str">
        <f>INDEX('State '!$A$1:$C$62,MATCH($I265,'State '!$B:$B,0),3)</f>
        <v>Northeast</v>
      </c>
      <c r="M265" s="185" t="str">
        <f>INDEX('State '!$A$1:$C$62,MATCH($J265,'State '!$B:$B,0),3)</f>
        <v>Northeast</v>
      </c>
      <c r="N265" s="185"/>
      <c r="O265" s="191">
        <v>46.76</v>
      </c>
      <c r="P265" s="191">
        <v>15</v>
      </c>
      <c r="Q265" s="191">
        <v>350</v>
      </c>
      <c r="R265" s="192">
        <v>24</v>
      </c>
      <c r="S265" s="193" t="s">
        <v>135</v>
      </c>
      <c r="T265" s="190" t="s">
        <v>390</v>
      </c>
      <c r="U265" s="194" t="s">
        <v>516</v>
      </c>
      <c r="V265" s="185"/>
      <c r="W265" s="184"/>
      <c r="X265" s="184"/>
      <c r="Y265" s="184"/>
      <c r="Z265" s="96"/>
      <c r="AA265" s="96"/>
      <c r="AB265" s="96"/>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20"/>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c r="HZ265" s="20"/>
      <c r="IA265" s="20"/>
      <c r="IB265" s="20"/>
      <c r="IC265" s="20"/>
      <c r="ID265" s="20"/>
      <c r="IE265" s="20"/>
      <c r="IF265" s="20"/>
      <c r="IG265" s="20"/>
      <c r="IH265" s="20"/>
      <c r="II265" s="20"/>
      <c r="IJ265" s="20"/>
      <c r="IK265" s="20"/>
      <c r="IL265" s="20"/>
      <c r="IM265" s="20"/>
      <c r="IN265" s="20"/>
      <c r="IO265" s="20"/>
      <c r="IP265" s="20"/>
      <c r="IQ265" s="20"/>
      <c r="IR265" s="20"/>
      <c r="IS265" s="20"/>
      <c r="IT265" s="20"/>
      <c r="IU265" s="20"/>
      <c r="IV265" s="20"/>
      <c r="IW265" s="20"/>
      <c r="IX265" s="20"/>
      <c r="IY265" s="20"/>
      <c r="IZ265" s="20"/>
      <c r="JA265" s="20"/>
      <c r="JB265" s="20"/>
    </row>
    <row r="266" spans="1:262" x14ac:dyDescent="0.2">
      <c r="A266" s="185">
        <v>40373</v>
      </c>
      <c r="B266" s="198" t="s">
        <v>536</v>
      </c>
      <c r="C266" s="198" t="s">
        <v>1941</v>
      </c>
      <c r="D266" s="198" t="s">
        <v>141</v>
      </c>
      <c r="E266" s="198" t="s">
        <v>144</v>
      </c>
      <c r="F266" s="199">
        <v>40660</v>
      </c>
      <c r="G266" s="191">
        <v>2011</v>
      </c>
      <c r="H266" s="185" t="s">
        <v>537</v>
      </c>
      <c r="I266" s="185" t="str">
        <f t="shared" si="15"/>
        <v>AL</v>
      </c>
      <c r="J266" s="185" t="str">
        <f t="shared" si="14"/>
        <v>NC</v>
      </c>
      <c r="K266" s="185" t="str">
        <f t="shared" si="16"/>
        <v>South Central, Southeast</v>
      </c>
      <c r="L266" s="185" t="str">
        <f>INDEX('State '!$A$1:$C$62,MATCH($I266,'State '!$B:$B,0),3)</f>
        <v>South Central</v>
      </c>
      <c r="M266" s="185" t="str">
        <f>INDEX('State '!$A$1:$C$62,MATCH($J266,'State '!$B:$B,0),3)</f>
        <v>Southeast</v>
      </c>
      <c r="N266" s="185"/>
      <c r="O266" s="192">
        <v>148</v>
      </c>
      <c r="P266" s="192">
        <v>22</v>
      </c>
      <c r="Q266" s="192">
        <v>218.5</v>
      </c>
      <c r="R266" s="191">
        <v>42</v>
      </c>
      <c r="S266" s="185" t="s">
        <v>135</v>
      </c>
      <c r="T266" s="185" t="s">
        <v>390</v>
      </c>
      <c r="U266" s="185" t="s">
        <v>538</v>
      </c>
      <c r="V266" s="185"/>
      <c r="W266" s="184"/>
      <c r="X266" s="184"/>
      <c r="Y266" s="184"/>
      <c r="Z266" s="96"/>
      <c r="AA266" s="96"/>
      <c r="AB266" s="96"/>
    </row>
    <row r="267" spans="1:262" x14ac:dyDescent="0.2">
      <c r="A267" s="212">
        <v>40619</v>
      </c>
      <c r="B267" s="198" t="s">
        <v>588</v>
      </c>
      <c r="C267" s="198" t="s">
        <v>249</v>
      </c>
      <c r="D267" s="198" t="s">
        <v>141</v>
      </c>
      <c r="E267" s="198" t="s">
        <v>144</v>
      </c>
      <c r="F267" s="199">
        <v>40483</v>
      </c>
      <c r="G267" s="200">
        <v>2010</v>
      </c>
      <c r="H267" s="185" t="s">
        <v>29</v>
      </c>
      <c r="I267" s="185" t="str">
        <f t="shared" si="15"/>
        <v>WY</v>
      </c>
      <c r="J267" s="185" t="str">
        <f t="shared" si="14"/>
        <v>WY</v>
      </c>
      <c r="K267" s="185" t="str">
        <f t="shared" si="16"/>
        <v>Mountain</v>
      </c>
      <c r="L267" s="185" t="str">
        <f>INDEX('State '!$A$1:$C$62,MATCH($I267,'State '!$B:$B,0),3)</f>
        <v>Mountain</v>
      </c>
      <c r="M267" s="185" t="str">
        <f>INDEX('State '!$A$1:$C$62,MATCH($J267,'State '!$B:$B,0),3)</f>
        <v>Mountain</v>
      </c>
      <c r="N267" s="185"/>
      <c r="O267" s="192">
        <v>71</v>
      </c>
      <c r="P267" s="192">
        <v>2.4300000000000002</v>
      </c>
      <c r="Q267" s="192">
        <v>285</v>
      </c>
      <c r="R267" s="191">
        <v>20</v>
      </c>
      <c r="S267" s="185" t="s">
        <v>135</v>
      </c>
      <c r="T267" s="185" t="s">
        <v>390</v>
      </c>
      <c r="U267" s="185" t="s">
        <v>589</v>
      </c>
      <c r="V267" s="185"/>
      <c r="W267" s="184"/>
      <c r="X267" s="184"/>
      <c r="Y267" s="184"/>
      <c r="Z267" s="96"/>
      <c r="AA267" s="96"/>
      <c r="AB267" s="96"/>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20"/>
      <c r="BV267" s="20"/>
      <c r="BW267" s="20"/>
      <c r="BX267" s="20"/>
      <c r="BY267" s="20"/>
      <c r="BZ267" s="20"/>
      <c r="CA267" s="20"/>
      <c r="CB267" s="20"/>
      <c r="CC267" s="20"/>
      <c r="CD267" s="20"/>
      <c r="CE267" s="20"/>
      <c r="CF267" s="20"/>
      <c r="CG267" s="20"/>
      <c r="CH267" s="20"/>
      <c r="CI267" s="20"/>
      <c r="CJ267" s="20"/>
      <c r="CK267" s="20"/>
      <c r="CL267" s="20"/>
      <c r="CM267" s="20"/>
      <c r="CN267" s="20"/>
      <c r="CO267" s="20"/>
      <c r="CP267" s="20"/>
      <c r="CQ267" s="20"/>
      <c r="CR267" s="20"/>
      <c r="CS267" s="20"/>
      <c r="CT267" s="20"/>
      <c r="CU267" s="20"/>
      <c r="CV267" s="20"/>
      <c r="CW267" s="20"/>
      <c r="CX267" s="20"/>
      <c r="CY267" s="20"/>
      <c r="CZ267" s="20"/>
      <c r="DA267" s="20"/>
      <c r="DB267" s="20"/>
      <c r="DC267" s="20"/>
      <c r="DD267" s="20"/>
      <c r="DE267" s="20"/>
      <c r="DF267" s="20"/>
      <c r="DG267" s="20"/>
      <c r="DH267" s="20"/>
      <c r="DI267" s="20"/>
      <c r="DJ267" s="20"/>
      <c r="DK267" s="20"/>
      <c r="DL267" s="20"/>
      <c r="DM267" s="20"/>
      <c r="DN267" s="20"/>
      <c r="DO267" s="20"/>
      <c r="DP267" s="20"/>
      <c r="DQ267" s="20"/>
      <c r="DR267" s="20"/>
      <c r="DS267" s="20"/>
      <c r="DT267" s="20"/>
      <c r="DU267" s="20"/>
      <c r="DV267" s="20"/>
      <c r="DW267" s="20"/>
      <c r="DX267" s="20"/>
      <c r="DY267" s="20"/>
      <c r="DZ267" s="20"/>
      <c r="EA267" s="20"/>
      <c r="EB267" s="20"/>
      <c r="EC267" s="20"/>
      <c r="ED267" s="20"/>
      <c r="EE267" s="20"/>
      <c r="EF267" s="20"/>
      <c r="EG267" s="20"/>
      <c r="EH267" s="20"/>
      <c r="EI267" s="20"/>
      <c r="EJ267" s="20"/>
      <c r="EK267" s="20"/>
      <c r="EL267" s="20"/>
      <c r="EM267" s="20"/>
      <c r="EN267" s="20"/>
      <c r="EO267" s="20"/>
      <c r="EP267" s="20"/>
      <c r="EQ267" s="20"/>
      <c r="ER267" s="20"/>
      <c r="ES267" s="20"/>
      <c r="ET267" s="20"/>
      <c r="EU267" s="20"/>
      <c r="EV267" s="20"/>
      <c r="EW267" s="20"/>
      <c r="EX267" s="20"/>
      <c r="EY267" s="20"/>
      <c r="EZ267" s="20"/>
      <c r="FA267" s="20"/>
      <c r="FB267" s="20"/>
      <c r="FC267" s="20"/>
      <c r="FD267" s="20"/>
      <c r="FE267" s="20"/>
      <c r="FF267" s="20"/>
      <c r="FG267" s="20"/>
      <c r="FH267" s="20"/>
      <c r="FI267" s="20"/>
      <c r="FJ267" s="20"/>
      <c r="FK267" s="20"/>
      <c r="FL267" s="20"/>
      <c r="FM267" s="20"/>
      <c r="FN267" s="20"/>
      <c r="FO267" s="20"/>
      <c r="FP267" s="20"/>
      <c r="FQ267" s="20"/>
      <c r="FR267" s="20"/>
      <c r="FS267" s="20"/>
      <c r="FT267" s="20"/>
      <c r="FU267" s="20"/>
      <c r="FV267" s="20"/>
      <c r="FW267" s="20"/>
      <c r="FX267" s="20"/>
      <c r="FY267" s="20"/>
      <c r="FZ267" s="20"/>
      <c r="GA267" s="20"/>
      <c r="GB267" s="20"/>
      <c r="GC267" s="20"/>
      <c r="GD267" s="20"/>
      <c r="GE267" s="20"/>
      <c r="GF267" s="20"/>
      <c r="GG267" s="20"/>
      <c r="GH267" s="20"/>
      <c r="GI267" s="20"/>
      <c r="GJ267" s="20"/>
      <c r="GK267" s="20"/>
      <c r="GL267" s="20"/>
      <c r="GM267" s="20"/>
      <c r="GN267" s="20"/>
      <c r="GO267" s="20"/>
      <c r="GP267" s="20"/>
      <c r="GQ267" s="20"/>
      <c r="GR267" s="20"/>
      <c r="GS267" s="20"/>
      <c r="GT267" s="20"/>
      <c r="GU267" s="20"/>
      <c r="GV267" s="20"/>
      <c r="GW267" s="20"/>
      <c r="GX267" s="20"/>
      <c r="GY267" s="20"/>
      <c r="GZ267" s="20"/>
      <c r="HA267" s="20"/>
      <c r="HB267" s="20"/>
      <c r="HC267" s="20"/>
      <c r="HD267" s="20"/>
      <c r="HE267" s="20"/>
      <c r="HF267" s="20"/>
      <c r="HG267" s="20"/>
      <c r="HH267" s="20"/>
      <c r="HI267" s="20"/>
      <c r="HJ267" s="20"/>
      <c r="HK267" s="20"/>
      <c r="HL267" s="20"/>
      <c r="HM267" s="20"/>
      <c r="HN267" s="20"/>
      <c r="HO267" s="20"/>
      <c r="HP267" s="20"/>
      <c r="HQ267" s="20"/>
      <c r="HR267" s="20"/>
      <c r="HS267" s="20"/>
      <c r="HT267" s="20"/>
      <c r="HU267" s="20"/>
      <c r="HV267" s="20"/>
      <c r="HW267" s="20"/>
      <c r="HX267" s="20"/>
      <c r="HY267" s="20"/>
      <c r="HZ267" s="20"/>
      <c r="IA267" s="20"/>
      <c r="IB267" s="20"/>
      <c r="IC267" s="20"/>
      <c r="ID267" s="20"/>
      <c r="IE267" s="20"/>
      <c r="IF267" s="20"/>
      <c r="IG267" s="20"/>
      <c r="IH267" s="20"/>
      <c r="II267" s="20"/>
      <c r="IJ267" s="20"/>
      <c r="IK267" s="20"/>
      <c r="IL267" s="20"/>
      <c r="IM267" s="20"/>
      <c r="IN267" s="20"/>
      <c r="IO267" s="20"/>
      <c r="IP267" s="20"/>
      <c r="IQ267" s="20"/>
      <c r="IR267" s="20"/>
      <c r="IS267" s="20"/>
      <c r="IT267" s="20"/>
      <c r="IU267" s="20"/>
      <c r="IV267" s="20"/>
      <c r="IW267" s="20"/>
      <c r="IX267" s="20"/>
      <c r="IY267" s="20"/>
      <c r="IZ267" s="20"/>
      <c r="JA267" s="20"/>
      <c r="JB267" s="20"/>
    </row>
    <row r="268" spans="1:262" x14ac:dyDescent="0.2">
      <c r="A268" s="185">
        <v>40379</v>
      </c>
      <c r="B268" s="186" t="s">
        <v>609</v>
      </c>
      <c r="C268" s="186" t="s">
        <v>201</v>
      </c>
      <c r="D268" s="186" t="s">
        <v>141</v>
      </c>
      <c r="E268" s="187" t="s">
        <v>515</v>
      </c>
      <c r="F268" s="188">
        <v>40483</v>
      </c>
      <c r="G268" s="189">
        <v>2010</v>
      </c>
      <c r="H268" s="185" t="s">
        <v>35</v>
      </c>
      <c r="I268" s="185" t="str">
        <f t="shared" si="15"/>
        <v>CT</v>
      </c>
      <c r="J268" s="185" t="str">
        <f t="shared" si="14"/>
        <v>CT</v>
      </c>
      <c r="K268" s="185" t="str">
        <f t="shared" si="16"/>
        <v>Northeast</v>
      </c>
      <c r="L268" s="185" t="str">
        <f>INDEX('State '!$A$1:$C$62,MATCH($I268,'State '!$B:$B,0),3)</f>
        <v>Northeast</v>
      </c>
      <c r="M268" s="185" t="str">
        <f>INDEX('State '!$A$1:$C$62,MATCH($J268,'State '!$B:$B,0),3)</f>
        <v>Northeast</v>
      </c>
      <c r="N268" s="185"/>
      <c r="O268" s="191">
        <v>45</v>
      </c>
      <c r="P268" s="191">
        <v>2.6</v>
      </c>
      <c r="Q268" s="191">
        <v>281.5</v>
      </c>
      <c r="R268" s="192">
        <v>36</v>
      </c>
      <c r="S268" s="193" t="s">
        <v>135</v>
      </c>
      <c r="T268" s="190" t="s">
        <v>390</v>
      </c>
      <c r="U268" s="194" t="s">
        <v>610</v>
      </c>
      <c r="V268" s="185"/>
      <c r="W268" s="184"/>
      <c r="X268" s="184"/>
      <c r="Y268" s="184"/>
      <c r="Z268" s="96"/>
      <c r="AA268" s="96"/>
      <c r="AB268" s="96"/>
    </row>
    <row r="269" spans="1:262" x14ac:dyDescent="0.2">
      <c r="A269" s="185">
        <v>40388</v>
      </c>
      <c r="B269" s="186" t="s">
        <v>1907</v>
      </c>
      <c r="C269" s="186" t="s">
        <v>1791</v>
      </c>
      <c r="D269" s="186" t="s">
        <v>141</v>
      </c>
      <c r="E269" s="187" t="s">
        <v>144</v>
      </c>
      <c r="F269" s="188">
        <v>40479</v>
      </c>
      <c r="G269" s="189">
        <v>2010</v>
      </c>
      <c r="H269" s="185" t="s">
        <v>34</v>
      </c>
      <c r="I269" s="185" t="str">
        <f t="shared" si="15"/>
        <v>WI</v>
      </c>
      <c r="J269" s="185" t="str">
        <f t="shared" si="14"/>
        <v>WI</v>
      </c>
      <c r="K269" s="185" t="str">
        <f t="shared" si="16"/>
        <v>Midwest</v>
      </c>
      <c r="L269" s="185" t="str">
        <f>INDEX('State '!$A$1:$C$62,MATCH($I269,'State '!$B:$B,0),3)</f>
        <v>Midwest</v>
      </c>
      <c r="M269" s="185" t="str">
        <f>INDEX('State '!$A$1:$C$62,MATCH($J269,'State '!$B:$B,0),3)</f>
        <v>Midwest</v>
      </c>
      <c r="N269" s="185"/>
      <c r="O269" s="191">
        <v>38.299999999999997</v>
      </c>
      <c r="P269" s="191">
        <v>8.9</v>
      </c>
      <c r="Q269" s="191">
        <v>97.9</v>
      </c>
      <c r="R269" s="192">
        <v>30</v>
      </c>
      <c r="S269" s="193" t="s">
        <v>135</v>
      </c>
      <c r="T269" s="190" t="s">
        <v>390</v>
      </c>
      <c r="U269" s="194" t="s">
        <v>594</v>
      </c>
      <c r="V269" s="185"/>
      <c r="W269" s="184"/>
      <c r="X269" s="184"/>
      <c r="Y269" s="184"/>
      <c r="Z269" s="96"/>
      <c r="AA269" s="96"/>
      <c r="AB269" s="96"/>
    </row>
    <row r="270" spans="1:262" s="20" customFormat="1" ht="25.5" x14ac:dyDescent="0.2">
      <c r="A270" s="185">
        <v>40633</v>
      </c>
      <c r="B270" s="186" t="s">
        <v>628</v>
      </c>
      <c r="C270" s="186" t="s">
        <v>261</v>
      </c>
      <c r="D270" s="186" t="s">
        <v>141</v>
      </c>
      <c r="E270" s="187" t="s">
        <v>144</v>
      </c>
      <c r="F270" s="188">
        <v>40481</v>
      </c>
      <c r="G270" s="189">
        <v>2010</v>
      </c>
      <c r="H270" s="185" t="s">
        <v>629</v>
      </c>
      <c r="I270" s="185" t="str">
        <f t="shared" si="15"/>
        <v>IL</v>
      </c>
      <c r="J270" s="185" t="str">
        <f t="shared" si="14"/>
        <v>IN</v>
      </c>
      <c r="K270" s="185" t="str">
        <f t="shared" si="16"/>
        <v>Midwest</v>
      </c>
      <c r="L270" s="185" t="str">
        <f>INDEX('State '!$A$1:$C$62,MATCH($I270,'State '!$B:$B,0),3)</f>
        <v>Midwest</v>
      </c>
      <c r="M270" s="185" t="str">
        <f>INDEX('State '!$A$1:$C$62,MATCH($J270,'State '!$B:$B,0),3)</f>
        <v>Midwest</v>
      </c>
      <c r="N270" s="185"/>
      <c r="O270" s="191">
        <v>3.84</v>
      </c>
      <c r="P270" s="191"/>
      <c r="Q270" s="191">
        <v>150</v>
      </c>
      <c r="R270" s="192"/>
      <c r="S270" s="193" t="s">
        <v>135</v>
      </c>
      <c r="T270" s="190" t="s">
        <v>390</v>
      </c>
      <c r="U270" s="194" t="s">
        <v>630</v>
      </c>
      <c r="V270" s="185"/>
      <c r="W270" s="184"/>
      <c r="X270" s="184"/>
      <c r="Y270" s="184"/>
    </row>
    <row r="271" spans="1:262" ht="25.5" x14ac:dyDescent="0.2">
      <c r="A271" s="185">
        <v>40388</v>
      </c>
      <c r="B271" s="198" t="s">
        <v>622</v>
      </c>
      <c r="C271" s="198" t="s">
        <v>259</v>
      </c>
      <c r="D271" s="198" t="s">
        <v>141</v>
      </c>
      <c r="E271" s="198" t="s">
        <v>144</v>
      </c>
      <c r="F271" s="199">
        <v>40210</v>
      </c>
      <c r="G271" s="200">
        <v>2010</v>
      </c>
      <c r="H271" s="185" t="s">
        <v>442</v>
      </c>
      <c r="I271" s="185" t="str">
        <f t="shared" si="15"/>
        <v>TX</v>
      </c>
      <c r="J271" s="185" t="str">
        <f t="shared" si="14"/>
        <v>LA</v>
      </c>
      <c r="K271" s="185" t="str">
        <f t="shared" si="16"/>
        <v>South Central</v>
      </c>
      <c r="L271" s="185" t="str">
        <f>INDEX('State '!$A$1:$C$62,MATCH($I271,'State '!$B:$B,0),3)</f>
        <v>South Central</v>
      </c>
      <c r="M271" s="185" t="str">
        <f>INDEX('State '!$A$1:$C$62,MATCH($J271,'State '!$B:$B,0),3)</f>
        <v>South Central</v>
      </c>
      <c r="N271" s="185"/>
      <c r="O271" s="192">
        <v>68</v>
      </c>
      <c r="P271" s="192"/>
      <c r="Q271" s="192">
        <v>274</v>
      </c>
      <c r="R271" s="191"/>
      <c r="S271" s="185" t="s">
        <v>135</v>
      </c>
      <c r="T271" s="185" t="s">
        <v>390</v>
      </c>
      <c r="U271" s="185" t="s">
        <v>623</v>
      </c>
      <c r="V271" s="185"/>
      <c r="W271" s="184"/>
      <c r="X271" s="184"/>
      <c r="Y271" s="184"/>
      <c r="Z271" s="96"/>
      <c r="AA271" s="96"/>
      <c r="AB271" s="96"/>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20"/>
      <c r="DI271" s="20"/>
      <c r="DJ271" s="20"/>
      <c r="DK271" s="20"/>
      <c r="DL271" s="20"/>
      <c r="DM271" s="20"/>
      <c r="DN271" s="20"/>
      <c r="DO271" s="20"/>
      <c r="DP271" s="20"/>
      <c r="DQ271" s="20"/>
      <c r="DR271" s="20"/>
      <c r="DS271" s="20"/>
      <c r="DT271" s="20"/>
      <c r="DU271" s="20"/>
      <c r="DV271" s="20"/>
      <c r="DW271" s="20"/>
      <c r="DX271" s="20"/>
      <c r="DY271" s="20"/>
      <c r="DZ271" s="20"/>
      <c r="EA271" s="20"/>
      <c r="EB271" s="20"/>
      <c r="EC271" s="20"/>
      <c r="ED271" s="20"/>
      <c r="EE271" s="20"/>
      <c r="EF271" s="20"/>
      <c r="EG271" s="20"/>
      <c r="EH271" s="20"/>
      <c r="EI271" s="20"/>
      <c r="EJ271" s="20"/>
      <c r="EK271" s="20"/>
      <c r="EL271" s="20"/>
      <c r="EM271" s="20"/>
      <c r="EN271" s="20"/>
      <c r="EO271" s="20"/>
      <c r="EP271" s="20"/>
      <c r="EQ271" s="20"/>
      <c r="ER271" s="20"/>
      <c r="ES271" s="20"/>
      <c r="ET271" s="20"/>
      <c r="EU271" s="20"/>
      <c r="EV271" s="20"/>
      <c r="EW271" s="20"/>
      <c r="EX271" s="20"/>
      <c r="EY271" s="20"/>
      <c r="EZ271" s="20"/>
      <c r="FA271" s="20"/>
      <c r="FB271" s="20"/>
      <c r="FC271" s="20"/>
      <c r="FD271" s="20"/>
      <c r="FE271" s="20"/>
      <c r="FF271" s="20"/>
      <c r="FG271" s="20"/>
      <c r="FH271" s="20"/>
      <c r="FI271" s="20"/>
      <c r="FJ271" s="20"/>
      <c r="FK271" s="20"/>
      <c r="FL271" s="20"/>
      <c r="FM271" s="20"/>
      <c r="FN271" s="20"/>
      <c r="FO271" s="20"/>
      <c r="FP271" s="20"/>
      <c r="FQ271" s="20"/>
      <c r="FR271" s="20"/>
      <c r="FS271" s="20"/>
      <c r="FT271" s="20"/>
      <c r="FU271" s="20"/>
      <c r="FV271" s="20"/>
      <c r="FW271" s="20"/>
      <c r="FX271" s="20"/>
      <c r="FY271" s="20"/>
      <c r="FZ271" s="20"/>
      <c r="GA271" s="20"/>
      <c r="GB271" s="20"/>
      <c r="GC271" s="20"/>
      <c r="GD271" s="20"/>
      <c r="GE271" s="20"/>
      <c r="GF271" s="20"/>
      <c r="GG271" s="20"/>
      <c r="GH271" s="20"/>
      <c r="GI271" s="20"/>
      <c r="GJ271" s="20"/>
      <c r="GK271" s="20"/>
      <c r="GL271" s="20"/>
      <c r="GM271" s="20"/>
      <c r="GN271" s="20"/>
      <c r="GO271" s="20"/>
      <c r="GP271" s="20"/>
      <c r="GQ271" s="20"/>
      <c r="GR271" s="20"/>
      <c r="GS271" s="20"/>
      <c r="GT271" s="20"/>
      <c r="GU271" s="20"/>
      <c r="GV271" s="20"/>
      <c r="GW271" s="20"/>
      <c r="GX271" s="20"/>
      <c r="GY271" s="20"/>
      <c r="GZ271" s="20"/>
      <c r="HA271" s="20"/>
      <c r="HB271" s="20"/>
      <c r="HC271" s="20"/>
      <c r="HD271" s="20"/>
      <c r="HE271" s="20"/>
      <c r="HF271" s="20"/>
      <c r="HG271" s="20"/>
      <c r="HH271" s="20"/>
      <c r="HI271" s="20"/>
      <c r="HJ271" s="20"/>
      <c r="HK271" s="20"/>
      <c r="HL271" s="20"/>
      <c r="HM271" s="20"/>
      <c r="HN271" s="20"/>
      <c r="HO271" s="20"/>
      <c r="HP271" s="20"/>
      <c r="HQ271" s="20"/>
      <c r="HR271" s="20"/>
      <c r="HS271" s="20"/>
      <c r="HT271" s="20"/>
      <c r="HU271" s="20"/>
      <c r="HV271" s="20"/>
      <c r="HW271" s="20"/>
      <c r="HX271" s="20"/>
      <c r="HY271" s="20"/>
      <c r="HZ271" s="20"/>
      <c r="IA271" s="20"/>
      <c r="IB271" s="20"/>
      <c r="IC271" s="20"/>
      <c r="ID271" s="20"/>
      <c r="IE271" s="20"/>
      <c r="IF271" s="20"/>
      <c r="IG271" s="20"/>
      <c r="IH271" s="20"/>
      <c r="II271" s="20"/>
      <c r="IJ271" s="20"/>
      <c r="IK271" s="20"/>
      <c r="IL271" s="20"/>
      <c r="IM271" s="20"/>
      <c r="IN271" s="20"/>
      <c r="IO271" s="20"/>
      <c r="IP271" s="20"/>
      <c r="IQ271" s="20"/>
      <c r="IR271" s="20"/>
      <c r="IS271" s="20"/>
      <c r="IT271" s="20"/>
      <c r="IU271" s="20"/>
      <c r="IV271" s="20"/>
      <c r="IW271" s="20"/>
      <c r="IX271" s="20"/>
      <c r="IY271" s="20"/>
      <c r="IZ271" s="20"/>
      <c r="JA271" s="20"/>
      <c r="JB271" s="20"/>
    </row>
    <row r="272" spans="1:262" s="20" customFormat="1" ht="25.5" x14ac:dyDescent="0.2">
      <c r="A272" s="185">
        <v>40367</v>
      </c>
      <c r="B272" s="186" t="s">
        <v>578</v>
      </c>
      <c r="C272" s="186" t="s">
        <v>205</v>
      </c>
      <c r="D272" s="186" t="s">
        <v>141</v>
      </c>
      <c r="E272" s="187" t="s">
        <v>144</v>
      </c>
      <c r="F272" s="188">
        <v>40315</v>
      </c>
      <c r="G272" s="189">
        <v>2010</v>
      </c>
      <c r="H272" s="185" t="s">
        <v>33</v>
      </c>
      <c r="I272" s="185" t="str">
        <f t="shared" si="15"/>
        <v>WV</v>
      </c>
      <c r="J272" s="185" t="str">
        <f t="shared" si="14"/>
        <v>WV</v>
      </c>
      <c r="K272" s="185" t="str">
        <f t="shared" si="16"/>
        <v>Northeast</v>
      </c>
      <c r="L272" s="185" t="str">
        <f>INDEX('State '!$A$1:$C$62,MATCH($I272,'State '!$B:$B,0),3)</f>
        <v>Northeast</v>
      </c>
      <c r="M272" s="185" t="str">
        <f>INDEX('State '!$A$1:$C$62,MATCH($J272,'State '!$B:$B,0),3)</f>
        <v>Northeast</v>
      </c>
      <c r="N272" s="185"/>
      <c r="O272" s="191">
        <v>16.100000000000001</v>
      </c>
      <c r="P272" s="191">
        <v>1</v>
      </c>
      <c r="Q272" s="191">
        <v>27.6</v>
      </c>
      <c r="R272" s="192">
        <v>16</v>
      </c>
      <c r="S272" s="193" t="s">
        <v>135</v>
      </c>
      <c r="T272" s="190" t="s">
        <v>390</v>
      </c>
      <c r="U272" s="194" t="s">
        <v>579</v>
      </c>
      <c r="V272" s="185"/>
      <c r="W272" s="184"/>
      <c r="X272" s="184"/>
      <c r="Y272" s="184"/>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6"/>
      <c r="BM272" s="96"/>
      <c r="BN272" s="96"/>
      <c r="BO272" s="96"/>
      <c r="BP272" s="96"/>
      <c r="BQ272" s="96"/>
      <c r="BR272" s="96"/>
      <c r="BS272" s="96"/>
      <c r="BT272" s="96"/>
      <c r="BU272" s="96"/>
      <c r="BV272" s="96"/>
      <c r="BW272" s="96"/>
      <c r="BX272" s="96"/>
      <c r="BY272" s="96"/>
      <c r="BZ272" s="96"/>
      <c r="CA272" s="96"/>
      <c r="CB272" s="96"/>
      <c r="CC272" s="96"/>
      <c r="CD272" s="96"/>
      <c r="CE272" s="96"/>
      <c r="CF272" s="96"/>
      <c r="CG272" s="96"/>
      <c r="CH272" s="96"/>
      <c r="CI272" s="96"/>
      <c r="CJ272" s="96"/>
      <c r="CK272" s="96"/>
      <c r="CL272" s="96"/>
      <c r="CM272" s="96"/>
      <c r="CN272" s="96"/>
      <c r="CO272" s="96"/>
      <c r="CP272" s="96"/>
      <c r="CQ272" s="96"/>
      <c r="CR272" s="96"/>
      <c r="CS272" s="96"/>
      <c r="CT272" s="96"/>
      <c r="CU272" s="96"/>
      <c r="CV272" s="96"/>
      <c r="CW272" s="96"/>
      <c r="CX272" s="96"/>
      <c r="CY272" s="96"/>
      <c r="CZ272" s="96"/>
      <c r="DA272" s="96"/>
      <c r="DB272" s="96"/>
      <c r="DC272" s="96"/>
      <c r="DD272" s="96"/>
      <c r="DE272" s="96"/>
      <c r="DF272" s="96"/>
      <c r="DG272" s="96"/>
      <c r="DH272" s="96"/>
      <c r="DI272" s="96"/>
      <c r="DJ272" s="96"/>
      <c r="DK272" s="96"/>
      <c r="DL272" s="96"/>
      <c r="DM272" s="96"/>
      <c r="DN272" s="96"/>
      <c r="DO272" s="96"/>
      <c r="DP272" s="96"/>
      <c r="DQ272" s="96"/>
      <c r="DR272" s="96"/>
      <c r="DS272" s="96"/>
      <c r="DT272" s="96"/>
      <c r="DU272" s="96"/>
      <c r="DV272" s="96"/>
      <c r="DW272" s="96"/>
      <c r="DX272" s="96"/>
      <c r="DY272" s="96"/>
      <c r="DZ272" s="96"/>
      <c r="EA272" s="96"/>
      <c r="EB272" s="96"/>
      <c r="EC272" s="96"/>
      <c r="ED272" s="96"/>
      <c r="EE272" s="96"/>
      <c r="EF272" s="96"/>
      <c r="EG272" s="96"/>
      <c r="EH272" s="96"/>
      <c r="EI272" s="96"/>
      <c r="EJ272" s="96"/>
      <c r="EK272" s="96"/>
      <c r="EL272" s="96"/>
      <c r="EM272" s="96"/>
      <c r="EN272" s="96"/>
      <c r="EO272" s="96"/>
      <c r="EP272" s="96"/>
      <c r="EQ272" s="96"/>
      <c r="ER272" s="96"/>
      <c r="ES272" s="96"/>
      <c r="ET272" s="96"/>
      <c r="EU272" s="96"/>
      <c r="EV272" s="96"/>
      <c r="EW272" s="96"/>
      <c r="EX272" s="96"/>
      <c r="EY272" s="96"/>
      <c r="EZ272" s="96"/>
      <c r="FA272" s="96"/>
      <c r="FB272" s="96"/>
      <c r="FC272" s="96"/>
      <c r="FD272" s="96"/>
      <c r="FE272" s="96"/>
      <c r="FF272" s="96"/>
      <c r="FG272" s="96"/>
      <c r="FH272" s="96"/>
      <c r="FI272" s="96"/>
      <c r="FJ272" s="96"/>
      <c r="FK272" s="96"/>
      <c r="FL272" s="96"/>
      <c r="FM272" s="96"/>
      <c r="FN272" s="96"/>
      <c r="FO272" s="96"/>
      <c r="FP272" s="96"/>
      <c r="FQ272" s="96"/>
      <c r="FR272" s="96"/>
      <c r="FS272" s="96"/>
      <c r="FT272" s="96"/>
      <c r="FU272" s="96"/>
      <c r="FV272" s="96"/>
      <c r="FW272" s="96"/>
      <c r="FX272" s="96"/>
      <c r="FY272" s="96"/>
      <c r="FZ272" s="96"/>
      <c r="GA272" s="96"/>
      <c r="GB272" s="96"/>
      <c r="GC272" s="96"/>
      <c r="GD272" s="96"/>
      <c r="GE272" s="96"/>
      <c r="GF272" s="96"/>
      <c r="GG272" s="96"/>
      <c r="GH272" s="96"/>
      <c r="GI272" s="96"/>
      <c r="GJ272" s="96"/>
      <c r="GK272" s="96"/>
      <c r="GL272" s="96"/>
      <c r="GM272" s="96"/>
      <c r="GN272" s="96"/>
      <c r="GO272" s="96"/>
      <c r="GP272" s="96"/>
      <c r="GQ272" s="96"/>
      <c r="GR272" s="96"/>
      <c r="GS272" s="96"/>
      <c r="GT272" s="96"/>
      <c r="GU272" s="96"/>
      <c r="GV272" s="96"/>
      <c r="GW272" s="96"/>
      <c r="GX272" s="96"/>
      <c r="GY272" s="96"/>
      <c r="GZ272" s="96"/>
      <c r="HA272" s="96"/>
      <c r="HB272" s="96"/>
      <c r="HC272" s="96"/>
      <c r="HD272" s="96"/>
      <c r="HE272" s="96"/>
      <c r="HF272" s="96"/>
      <c r="HG272" s="96"/>
      <c r="HH272" s="96"/>
      <c r="HI272" s="96"/>
      <c r="HJ272" s="96"/>
      <c r="HK272" s="96"/>
      <c r="HL272" s="96"/>
      <c r="HM272" s="96"/>
      <c r="HN272" s="96"/>
      <c r="HO272" s="96"/>
      <c r="HP272" s="96"/>
      <c r="HQ272" s="96"/>
      <c r="HR272" s="96"/>
      <c r="HS272" s="96"/>
      <c r="HT272" s="96"/>
      <c r="HU272" s="96"/>
      <c r="HV272" s="96"/>
      <c r="HW272" s="96"/>
      <c r="HX272" s="96"/>
      <c r="HY272" s="96"/>
      <c r="HZ272" s="96"/>
      <c r="IA272" s="96"/>
      <c r="IB272" s="96"/>
      <c r="IC272" s="96"/>
      <c r="ID272" s="96"/>
      <c r="IE272" s="96"/>
      <c r="IF272" s="96"/>
      <c r="IG272" s="96"/>
      <c r="IH272" s="96"/>
      <c r="II272" s="96"/>
      <c r="IJ272" s="96"/>
      <c r="IK272" s="96"/>
      <c r="IL272" s="96"/>
      <c r="IM272" s="96"/>
      <c r="IN272" s="96"/>
      <c r="IO272" s="96"/>
      <c r="IP272" s="96"/>
      <c r="IQ272" s="96"/>
      <c r="IR272" s="96"/>
      <c r="IS272" s="96"/>
      <c r="IT272" s="96"/>
      <c r="IU272" s="96"/>
      <c r="IV272" s="96"/>
      <c r="IW272" s="96"/>
      <c r="IX272" s="96"/>
      <c r="IY272" s="96"/>
      <c r="IZ272" s="96"/>
      <c r="JA272" s="96"/>
      <c r="JB272" s="96"/>
    </row>
    <row r="273" spans="1:262" x14ac:dyDescent="0.2">
      <c r="A273" s="185">
        <v>40589</v>
      </c>
      <c r="B273" s="198" t="s">
        <v>626</v>
      </c>
      <c r="C273" s="198" t="s">
        <v>260</v>
      </c>
      <c r="D273" s="198" t="s">
        <v>141</v>
      </c>
      <c r="E273" s="198" t="s">
        <v>144</v>
      </c>
      <c r="F273" s="199">
        <v>40500</v>
      </c>
      <c r="G273" s="200">
        <v>2010</v>
      </c>
      <c r="H273" s="185" t="s">
        <v>25</v>
      </c>
      <c r="I273" s="185" t="str">
        <f t="shared" si="15"/>
        <v>CO</v>
      </c>
      <c r="J273" s="185" t="str">
        <f t="shared" si="14"/>
        <v>CO</v>
      </c>
      <c r="K273" s="185" t="str">
        <f t="shared" si="16"/>
        <v>Mountain</v>
      </c>
      <c r="L273" s="185" t="str">
        <f>INDEX('State '!$A$1:$C$62,MATCH($I273,'State '!$B:$B,0),3)</f>
        <v>Mountain</v>
      </c>
      <c r="M273" s="185" t="str">
        <f>INDEX('State '!$A$1:$C$62,MATCH($J273,'State '!$B:$B,0),3)</f>
        <v>Mountain</v>
      </c>
      <c r="N273" s="185"/>
      <c r="O273" s="192">
        <v>132</v>
      </c>
      <c r="P273" s="192">
        <v>118</v>
      </c>
      <c r="Q273" s="192">
        <v>130</v>
      </c>
      <c r="R273" s="191">
        <v>16</v>
      </c>
      <c r="S273" s="185" t="s">
        <v>135</v>
      </c>
      <c r="T273" s="185" t="s">
        <v>390</v>
      </c>
      <c r="U273" s="185" t="s">
        <v>627</v>
      </c>
      <c r="V273" s="185"/>
      <c r="W273" s="184"/>
      <c r="X273" s="184"/>
      <c r="Y273" s="184"/>
      <c r="Z273" s="96"/>
      <c r="AA273" s="96"/>
      <c r="AB273" s="96"/>
    </row>
    <row r="274" spans="1:262" x14ac:dyDescent="0.2">
      <c r="A274" s="185">
        <v>40388</v>
      </c>
      <c r="B274" s="186" t="s">
        <v>573</v>
      </c>
      <c r="C274" s="186" t="s">
        <v>1941</v>
      </c>
      <c r="D274" s="186" t="s">
        <v>134</v>
      </c>
      <c r="E274" s="187" t="s">
        <v>144</v>
      </c>
      <c r="F274" s="188">
        <v>40458</v>
      </c>
      <c r="G274" s="189">
        <v>2010</v>
      </c>
      <c r="H274" s="185" t="s">
        <v>7</v>
      </c>
      <c r="I274" s="185" t="str">
        <f t="shared" si="15"/>
        <v>PA</v>
      </c>
      <c r="J274" s="185" t="str">
        <f t="shared" si="14"/>
        <v>PA</v>
      </c>
      <c r="K274" s="185" t="str">
        <f t="shared" si="16"/>
        <v>Northeast</v>
      </c>
      <c r="L274" s="185" t="str">
        <f>INDEX('State '!$A$1:$C$62,MATCH($I274,'State '!$B:$B,0),3)</f>
        <v>Northeast</v>
      </c>
      <c r="M274" s="185" t="str">
        <f>INDEX('State '!$A$1:$C$62,MATCH($J274,'State '!$B:$B,0),3)</f>
        <v>Northeast</v>
      </c>
      <c r="N274" s="185"/>
      <c r="O274" s="191">
        <v>12.5</v>
      </c>
      <c r="P274" s="191">
        <v>3.5</v>
      </c>
      <c r="Q274" s="191">
        <v>208</v>
      </c>
      <c r="R274" s="192">
        <v>16</v>
      </c>
      <c r="S274" s="193" t="s">
        <v>135</v>
      </c>
      <c r="T274" s="190" t="s">
        <v>390</v>
      </c>
      <c r="U274" s="194" t="s">
        <v>574</v>
      </c>
      <c r="V274" s="185"/>
      <c r="W274" s="184"/>
      <c r="X274" s="184"/>
      <c r="Y274" s="184"/>
      <c r="Z274" s="96"/>
      <c r="AA274" s="96"/>
      <c r="AB274" s="96"/>
    </row>
    <row r="275" spans="1:262" s="20" customFormat="1" ht="25.5" x14ac:dyDescent="0.2">
      <c r="A275" s="185">
        <v>40619</v>
      </c>
      <c r="B275" s="186" t="s">
        <v>617</v>
      </c>
      <c r="C275" s="186" t="s">
        <v>249</v>
      </c>
      <c r="D275" s="186" t="s">
        <v>141</v>
      </c>
      <c r="E275" s="198" t="s">
        <v>144</v>
      </c>
      <c r="F275" s="199">
        <v>40492</v>
      </c>
      <c r="G275" s="200">
        <v>2010</v>
      </c>
      <c r="H275" s="185" t="s">
        <v>415</v>
      </c>
      <c r="I275" s="185" t="str">
        <f t="shared" si="15"/>
        <v>UT</v>
      </c>
      <c r="J275" s="185" t="str">
        <f t="shared" si="14"/>
        <v>WY</v>
      </c>
      <c r="K275" s="185" t="str">
        <f t="shared" si="16"/>
        <v>Mountain</v>
      </c>
      <c r="L275" s="185" t="str">
        <f>INDEX('State '!$A$1:$C$62,MATCH($I275,'State '!$B:$B,0),3)</f>
        <v>Mountain</v>
      </c>
      <c r="M275" s="185" t="str">
        <f>INDEX('State '!$A$1:$C$62,MATCH($J275,'State '!$B:$B,0),3)</f>
        <v>Mountain</v>
      </c>
      <c r="N275" s="185"/>
      <c r="O275" s="192">
        <v>48.6</v>
      </c>
      <c r="P275" s="192"/>
      <c r="Q275" s="191">
        <v>180</v>
      </c>
      <c r="R275" s="191"/>
      <c r="S275" s="185" t="s">
        <v>135</v>
      </c>
      <c r="T275" s="185" t="s">
        <v>390</v>
      </c>
      <c r="U275" s="185" t="s">
        <v>618</v>
      </c>
      <c r="V275" s="185"/>
      <c r="W275" s="184"/>
      <c r="X275" s="184"/>
      <c r="Y275" s="184"/>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96"/>
      <c r="BC275" s="96"/>
      <c r="BD275" s="96"/>
      <c r="BE275" s="96"/>
      <c r="BF275" s="96"/>
      <c r="BG275" s="96"/>
      <c r="BH275" s="96"/>
      <c r="BI275" s="96"/>
      <c r="BJ275" s="96"/>
      <c r="BK275" s="96"/>
      <c r="BL275" s="96"/>
      <c r="BM275" s="96"/>
      <c r="BN275" s="96"/>
      <c r="BO275" s="96"/>
      <c r="BP275" s="96"/>
      <c r="BQ275" s="96"/>
      <c r="BR275" s="96"/>
      <c r="BS275" s="96"/>
      <c r="BT275" s="96"/>
      <c r="BU275" s="96"/>
      <c r="BV275" s="96"/>
      <c r="BW275" s="96"/>
      <c r="BX275" s="96"/>
      <c r="BY275" s="96"/>
      <c r="BZ275" s="96"/>
      <c r="CA275" s="96"/>
      <c r="CB275" s="96"/>
      <c r="CC275" s="96"/>
      <c r="CD275" s="96"/>
      <c r="CE275" s="96"/>
      <c r="CF275" s="96"/>
      <c r="CG275" s="96"/>
      <c r="CH275" s="96"/>
      <c r="CI275" s="96"/>
      <c r="CJ275" s="96"/>
      <c r="CK275" s="96"/>
      <c r="CL275" s="96"/>
      <c r="CM275" s="96"/>
      <c r="CN275" s="96"/>
      <c r="CO275" s="96"/>
      <c r="CP275" s="96"/>
      <c r="CQ275" s="96"/>
      <c r="CR275" s="96"/>
      <c r="CS275" s="96"/>
      <c r="CT275" s="96"/>
      <c r="CU275" s="96"/>
      <c r="CV275" s="96"/>
      <c r="CW275" s="96"/>
      <c r="CX275" s="96"/>
      <c r="CY275" s="96"/>
      <c r="CZ275" s="96"/>
      <c r="DA275" s="96"/>
      <c r="DB275" s="96"/>
      <c r="DC275" s="96"/>
      <c r="DD275" s="96"/>
      <c r="DE275" s="96"/>
      <c r="DF275" s="96"/>
      <c r="DG275" s="96"/>
      <c r="DH275" s="96"/>
      <c r="DI275" s="96"/>
      <c r="DJ275" s="96"/>
      <c r="DK275" s="96"/>
      <c r="DL275" s="96"/>
      <c r="DM275" s="96"/>
      <c r="DN275" s="96"/>
      <c r="DO275" s="96"/>
      <c r="DP275" s="96"/>
      <c r="DQ275" s="96"/>
      <c r="DR275" s="96"/>
      <c r="DS275" s="96"/>
      <c r="DT275" s="96"/>
      <c r="DU275" s="96"/>
      <c r="DV275" s="96"/>
      <c r="DW275" s="96"/>
      <c r="DX275" s="96"/>
      <c r="DY275" s="96"/>
      <c r="DZ275" s="96"/>
      <c r="EA275" s="96"/>
      <c r="EB275" s="96"/>
      <c r="EC275" s="96"/>
      <c r="ED275" s="96"/>
      <c r="EE275" s="96"/>
      <c r="EF275" s="96"/>
      <c r="EG275" s="96"/>
      <c r="EH275" s="96"/>
      <c r="EI275" s="96"/>
      <c r="EJ275" s="96"/>
      <c r="EK275" s="96"/>
      <c r="EL275" s="96"/>
      <c r="EM275" s="96"/>
      <c r="EN275" s="96"/>
      <c r="EO275" s="96"/>
      <c r="EP275" s="96"/>
      <c r="EQ275" s="96"/>
      <c r="ER275" s="96"/>
      <c r="ES275" s="96"/>
      <c r="ET275" s="96"/>
      <c r="EU275" s="96"/>
      <c r="EV275" s="96"/>
      <c r="EW275" s="96"/>
      <c r="EX275" s="96"/>
      <c r="EY275" s="96"/>
      <c r="EZ275" s="96"/>
      <c r="FA275" s="96"/>
      <c r="FB275" s="96"/>
      <c r="FC275" s="96"/>
      <c r="FD275" s="96"/>
      <c r="FE275" s="96"/>
      <c r="FF275" s="96"/>
      <c r="FG275" s="96"/>
      <c r="FH275" s="96"/>
      <c r="FI275" s="96"/>
      <c r="FJ275" s="96"/>
      <c r="FK275" s="96"/>
      <c r="FL275" s="96"/>
      <c r="FM275" s="96"/>
      <c r="FN275" s="96"/>
      <c r="FO275" s="96"/>
      <c r="FP275" s="96"/>
      <c r="FQ275" s="96"/>
      <c r="FR275" s="96"/>
      <c r="FS275" s="96"/>
      <c r="FT275" s="96"/>
      <c r="FU275" s="96"/>
      <c r="FV275" s="96"/>
      <c r="FW275" s="96"/>
      <c r="FX275" s="96"/>
      <c r="FY275" s="96"/>
      <c r="FZ275" s="96"/>
      <c r="GA275" s="96"/>
      <c r="GB275" s="96"/>
      <c r="GC275" s="96"/>
      <c r="GD275" s="96"/>
      <c r="GE275" s="96"/>
      <c r="GF275" s="96"/>
      <c r="GG275" s="96"/>
      <c r="GH275" s="96"/>
      <c r="GI275" s="96"/>
      <c r="GJ275" s="96"/>
      <c r="GK275" s="96"/>
      <c r="GL275" s="96"/>
      <c r="GM275" s="96"/>
      <c r="GN275" s="96"/>
      <c r="GO275" s="96"/>
      <c r="GP275" s="96"/>
      <c r="GQ275" s="96"/>
      <c r="GR275" s="96"/>
      <c r="GS275" s="96"/>
      <c r="GT275" s="96"/>
      <c r="GU275" s="96"/>
      <c r="GV275" s="96"/>
      <c r="GW275" s="96"/>
      <c r="GX275" s="96"/>
      <c r="GY275" s="96"/>
      <c r="GZ275" s="96"/>
      <c r="HA275" s="96"/>
      <c r="HB275" s="96"/>
      <c r="HC275" s="96"/>
      <c r="HD275" s="96"/>
      <c r="HE275" s="96"/>
      <c r="HF275" s="96"/>
      <c r="HG275" s="96"/>
      <c r="HH275" s="96"/>
      <c r="HI275" s="96"/>
      <c r="HJ275" s="96"/>
      <c r="HK275" s="96"/>
      <c r="HL275" s="96"/>
      <c r="HM275" s="96"/>
      <c r="HN275" s="96"/>
      <c r="HO275" s="96"/>
      <c r="HP275" s="96"/>
      <c r="HQ275" s="96"/>
      <c r="HR275" s="96"/>
      <c r="HS275" s="96"/>
      <c r="HT275" s="96"/>
      <c r="HU275" s="96"/>
      <c r="HV275" s="96"/>
      <c r="HW275" s="96"/>
      <c r="HX275" s="96"/>
      <c r="HY275" s="96"/>
      <c r="HZ275" s="96"/>
      <c r="IA275" s="96"/>
      <c r="IB275" s="96"/>
      <c r="IC275" s="96"/>
      <c r="ID275" s="96"/>
      <c r="IE275" s="96"/>
      <c r="IF275" s="96"/>
      <c r="IG275" s="96"/>
      <c r="IH275" s="96"/>
      <c r="II275" s="96"/>
      <c r="IJ275" s="96"/>
      <c r="IK275" s="96"/>
      <c r="IL275" s="96"/>
      <c r="IM275" s="96"/>
      <c r="IN275" s="96"/>
      <c r="IO275" s="96"/>
      <c r="IP275" s="96"/>
      <c r="IQ275" s="96"/>
      <c r="IR275" s="96"/>
      <c r="IS275" s="96"/>
      <c r="IT275" s="96"/>
      <c r="IU275" s="96"/>
      <c r="IV275" s="96"/>
      <c r="IW275" s="96"/>
      <c r="IX275" s="96"/>
      <c r="IY275" s="96"/>
      <c r="IZ275" s="96"/>
      <c r="JA275" s="96"/>
      <c r="JB275" s="96"/>
    </row>
    <row r="276" spans="1:262" x14ac:dyDescent="0.2">
      <c r="A276" s="185">
        <v>40388</v>
      </c>
      <c r="B276" s="198" t="s">
        <v>635</v>
      </c>
      <c r="C276" s="198" t="s">
        <v>225</v>
      </c>
      <c r="D276" s="198" t="s">
        <v>141</v>
      </c>
      <c r="E276" s="198" t="s">
        <v>144</v>
      </c>
      <c r="F276" s="199">
        <v>40480</v>
      </c>
      <c r="G276" s="200">
        <v>2010</v>
      </c>
      <c r="H276" s="185" t="s">
        <v>7</v>
      </c>
      <c r="I276" s="185" t="str">
        <f t="shared" si="15"/>
        <v>PA</v>
      </c>
      <c r="J276" s="185" t="str">
        <f t="shared" si="14"/>
        <v>PA</v>
      </c>
      <c r="K276" s="185" t="str">
        <f t="shared" si="16"/>
        <v>Northeast</v>
      </c>
      <c r="L276" s="185" t="str">
        <f>INDEX('State '!$A$1:$C$62,MATCH($I276,'State '!$B:$B,0),3)</f>
        <v>Northeast</v>
      </c>
      <c r="M276" s="185" t="str">
        <f>INDEX('State '!$A$1:$C$62,MATCH($J276,'State '!$B:$B,0),3)</f>
        <v>Northeast</v>
      </c>
      <c r="N276" s="185"/>
      <c r="O276" s="192">
        <v>34.4</v>
      </c>
      <c r="P276" s="192">
        <v>2</v>
      </c>
      <c r="Q276" s="192">
        <v>200</v>
      </c>
      <c r="R276" s="191">
        <v>20</v>
      </c>
      <c r="S276" s="185" t="s">
        <v>135</v>
      </c>
      <c r="T276" s="185" t="s">
        <v>390</v>
      </c>
      <c r="U276" s="185" t="s">
        <v>636</v>
      </c>
      <c r="V276" s="185"/>
      <c r="W276" s="184"/>
      <c r="X276" s="184"/>
      <c r="Y276" s="184"/>
      <c r="Z276" s="96"/>
      <c r="AA276" s="96"/>
      <c r="AB276" s="96"/>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20"/>
      <c r="DY276" s="20"/>
      <c r="DZ276" s="20"/>
      <c r="EA276" s="20"/>
      <c r="EB276" s="20"/>
      <c r="EC276" s="20"/>
      <c r="ED276" s="20"/>
      <c r="EE276" s="20"/>
      <c r="EF276" s="20"/>
      <c r="EG276" s="20"/>
      <c r="EH276" s="20"/>
      <c r="EI276" s="20"/>
      <c r="EJ276" s="20"/>
      <c r="EK276" s="20"/>
      <c r="EL276" s="20"/>
      <c r="EM276" s="20"/>
      <c r="EN276" s="20"/>
      <c r="EO276" s="20"/>
      <c r="EP276" s="20"/>
      <c r="EQ276" s="20"/>
      <c r="ER276" s="20"/>
      <c r="ES276" s="20"/>
      <c r="ET276" s="20"/>
      <c r="EU276" s="20"/>
      <c r="EV276" s="20"/>
      <c r="EW276" s="20"/>
      <c r="EX276" s="20"/>
      <c r="EY276" s="20"/>
      <c r="EZ276" s="20"/>
      <c r="FA276" s="20"/>
      <c r="FB276" s="20"/>
      <c r="FC276" s="20"/>
      <c r="FD276" s="20"/>
      <c r="FE276" s="20"/>
      <c r="FF276" s="20"/>
      <c r="FG276" s="20"/>
      <c r="FH276" s="20"/>
      <c r="FI276" s="20"/>
      <c r="FJ276" s="20"/>
      <c r="FK276" s="20"/>
      <c r="FL276" s="20"/>
      <c r="FM276" s="20"/>
      <c r="FN276" s="20"/>
      <c r="FO276" s="20"/>
      <c r="FP276" s="20"/>
      <c r="FQ276" s="20"/>
      <c r="FR276" s="20"/>
      <c r="FS276" s="20"/>
      <c r="FT276" s="20"/>
      <c r="FU276" s="20"/>
      <c r="FV276" s="20"/>
      <c r="FW276" s="20"/>
      <c r="FX276" s="20"/>
      <c r="FY276" s="20"/>
      <c r="FZ276" s="20"/>
      <c r="GA276" s="20"/>
      <c r="GB276" s="20"/>
      <c r="GC276" s="20"/>
      <c r="GD276" s="20"/>
      <c r="GE276" s="20"/>
      <c r="GF276" s="20"/>
      <c r="GG276" s="20"/>
      <c r="GH276" s="20"/>
      <c r="GI276" s="20"/>
      <c r="GJ276" s="20"/>
      <c r="GK276" s="20"/>
      <c r="GL276" s="20"/>
      <c r="GM276" s="20"/>
      <c r="GN276" s="20"/>
      <c r="GO276" s="20"/>
      <c r="GP276" s="20"/>
      <c r="GQ276" s="20"/>
      <c r="GR276" s="20"/>
      <c r="GS276" s="20"/>
      <c r="GT276" s="20"/>
      <c r="GU276" s="20"/>
      <c r="GV276" s="20"/>
      <c r="GW276" s="20"/>
      <c r="GX276" s="20"/>
      <c r="GY276" s="20"/>
      <c r="GZ276" s="20"/>
      <c r="HA276" s="20"/>
      <c r="HB276" s="20"/>
      <c r="HC276" s="20"/>
      <c r="HD276" s="20"/>
      <c r="HE276" s="20"/>
      <c r="HF276" s="20"/>
      <c r="HG276" s="20"/>
      <c r="HH276" s="20"/>
      <c r="HI276" s="20"/>
      <c r="HJ276" s="20"/>
      <c r="HK276" s="20"/>
      <c r="HL276" s="20"/>
      <c r="HM276" s="20"/>
      <c r="HN276" s="20"/>
      <c r="HO276" s="20"/>
      <c r="HP276" s="20"/>
      <c r="HQ276" s="20"/>
      <c r="HR276" s="20"/>
      <c r="HS276" s="20"/>
      <c r="HT276" s="20"/>
      <c r="HU276" s="20"/>
      <c r="HV276" s="20"/>
      <c r="HW276" s="20"/>
      <c r="HX276" s="20"/>
      <c r="HY276" s="20"/>
      <c r="HZ276" s="20"/>
      <c r="IA276" s="20"/>
      <c r="IB276" s="20"/>
      <c r="IC276" s="20"/>
      <c r="ID276" s="20"/>
      <c r="IE276" s="20"/>
      <c r="IF276" s="20"/>
      <c r="IG276" s="20"/>
      <c r="IH276" s="20"/>
      <c r="II276" s="20"/>
      <c r="IJ276" s="20"/>
      <c r="IK276" s="20"/>
      <c r="IL276" s="20"/>
      <c r="IM276" s="20"/>
      <c r="IN276" s="20"/>
      <c r="IO276" s="20"/>
      <c r="IP276" s="20"/>
      <c r="IQ276" s="20"/>
      <c r="IR276" s="20"/>
      <c r="IS276" s="20"/>
      <c r="IT276" s="20"/>
      <c r="IU276" s="20"/>
      <c r="IV276" s="20"/>
      <c r="IW276" s="20"/>
      <c r="IX276" s="20"/>
      <c r="IY276" s="20"/>
      <c r="IZ276" s="20"/>
      <c r="JA276" s="20"/>
      <c r="JB276" s="20"/>
    </row>
    <row r="277" spans="1:262" s="20" customFormat="1" x14ac:dyDescent="0.2">
      <c r="A277" s="185">
        <v>40388</v>
      </c>
      <c r="B277" s="186" t="s">
        <v>563</v>
      </c>
      <c r="C277" s="186" t="s">
        <v>225</v>
      </c>
      <c r="D277" s="186" t="s">
        <v>141</v>
      </c>
      <c r="E277" s="187" t="s">
        <v>144</v>
      </c>
      <c r="F277" s="188">
        <v>40473</v>
      </c>
      <c r="G277" s="189">
        <v>2010</v>
      </c>
      <c r="H277" s="185" t="s">
        <v>10</v>
      </c>
      <c r="I277" s="185" t="str">
        <f t="shared" si="15"/>
        <v>NY</v>
      </c>
      <c r="J277" s="185" t="str">
        <f t="shared" si="14"/>
        <v>NY</v>
      </c>
      <c r="K277" s="185" t="str">
        <f t="shared" si="16"/>
        <v>Northeast</v>
      </c>
      <c r="L277" s="185" t="str">
        <f>INDEX('State '!$A$1:$C$62,MATCH($I277,'State '!$B:$B,0),3)</f>
        <v>Northeast</v>
      </c>
      <c r="M277" s="185" t="str">
        <f>INDEX('State '!$A$1:$C$62,MATCH($J277,'State '!$B:$B,0),3)</f>
        <v>Northeast</v>
      </c>
      <c r="N277" s="185"/>
      <c r="O277" s="191">
        <v>22.5</v>
      </c>
      <c r="P277" s="191"/>
      <c r="Q277" s="191">
        <v>20</v>
      </c>
      <c r="R277" s="192"/>
      <c r="S277" s="193" t="s">
        <v>135</v>
      </c>
      <c r="T277" s="190" t="s">
        <v>390</v>
      </c>
      <c r="U277" s="194" t="s">
        <v>564</v>
      </c>
      <c r="V277" s="185"/>
      <c r="W277" s="184"/>
      <c r="X277" s="184"/>
      <c r="Y277" s="184"/>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c r="BM277" s="96"/>
      <c r="BN277" s="96"/>
      <c r="BO277" s="96"/>
      <c r="BP277" s="96"/>
      <c r="BQ277" s="96"/>
      <c r="BR277" s="96"/>
      <c r="BS277" s="96"/>
      <c r="BT277" s="96"/>
      <c r="BU277" s="96"/>
      <c r="BV277" s="96"/>
      <c r="BW277" s="96"/>
      <c r="BX277" s="96"/>
      <c r="BY277" s="96"/>
      <c r="BZ277" s="96"/>
      <c r="CA277" s="96"/>
      <c r="CB277" s="96"/>
      <c r="CC277" s="96"/>
      <c r="CD277" s="96"/>
      <c r="CE277" s="96"/>
      <c r="CF277" s="96"/>
      <c r="CG277" s="96"/>
      <c r="CH277" s="96"/>
      <c r="CI277" s="96"/>
      <c r="CJ277" s="96"/>
      <c r="CK277" s="96"/>
      <c r="CL277" s="96"/>
      <c r="CM277" s="96"/>
      <c r="CN277" s="96"/>
      <c r="CO277" s="96"/>
      <c r="CP277" s="96"/>
      <c r="CQ277" s="96"/>
      <c r="CR277" s="96"/>
      <c r="CS277" s="96"/>
      <c r="CT277" s="96"/>
      <c r="CU277" s="96"/>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96"/>
      <c r="EM277" s="96"/>
      <c r="EN277" s="96"/>
      <c r="EO277" s="96"/>
      <c r="EP277" s="96"/>
      <c r="EQ277" s="96"/>
      <c r="ER277" s="96"/>
      <c r="ES277" s="96"/>
      <c r="ET277" s="96"/>
      <c r="EU277" s="96"/>
      <c r="EV277" s="96"/>
      <c r="EW277" s="96"/>
      <c r="EX277" s="96"/>
      <c r="EY277" s="96"/>
      <c r="EZ277" s="96"/>
      <c r="FA277" s="96"/>
      <c r="FB277" s="96"/>
      <c r="FC277" s="96"/>
      <c r="FD277" s="96"/>
      <c r="FE277" s="96"/>
      <c r="FF277" s="96"/>
      <c r="FG277" s="96"/>
      <c r="FH277" s="96"/>
      <c r="FI277" s="96"/>
      <c r="FJ277" s="96"/>
      <c r="FK277" s="96"/>
      <c r="FL277" s="96"/>
      <c r="FM277" s="96"/>
      <c r="FN277" s="96"/>
      <c r="FO277" s="96"/>
      <c r="FP277" s="96"/>
      <c r="FQ277" s="96"/>
      <c r="FR277" s="96"/>
      <c r="FS277" s="96"/>
      <c r="FT277" s="96"/>
      <c r="FU277" s="96"/>
      <c r="FV277" s="96"/>
      <c r="FW277" s="96"/>
      <c r="FX277" s="96"/>
      <c r="FY277" s="96"/>
      <c r="FZ277" s="96"/>
      <c r="GA277" s="96"/>
      <c r="GB277" s="96"/>
      <c r="GC277" s="96"/>
      <c r="GD277" s="96"/>
      <c r="GE277" s="96"/>
      <c r="GF277" s="96"/>
      <c r="GG277" s="96"/>
      <c r="GH277" s="96"/>
      <c r="GI277" s="96"/>
      <c r="GJ277" s="96"/>
      <c r="GK277" s="96"/>
      <c r="GL277" s="96"/>
      <c r="GM277" s="96"/>
      <c r="GN277" s="96"/>
      <c r="GO277" s="96"/>
      <c r="GP277" s="96"/>
      <c r="GQ277" s="96"/>
      <c r="GR277" s="96"/>
      <c r="GS277" s="96"/>
      <c r="GT277" s="96"/>
      <c r="GU277" s="96"/>
      <c r="GV277" s="96"/>
      <c r="GW277" s="96"/>
      <c r="GX277" s="96"/>
      <c r="GY277" s="96"/>
      <c r="GZ277" s="96"/>
      <c r="HA277" s="96"/>
      <c r="HB277" s="96"/>
      <c r="HC277" s="96"/>
      <c r="HD277" s="96"/>
      <c r="HE277" s="96"/>
      <c r="HF277" s="96"/>
      <c r="HG277" s="96"/>
      <c r="HH277" s="96"/>
      <c r="HI277" s="96"/>
      <c r="HJ277" s="96"/>
      <c r="HK277" s="96"/>
      <c r="HL277" s="96"/>
      <c r="HM277" s="96"/>
      <c r="HN277" s="96"/>
      <c r="HO277" s="96"/>
      <c r="HP277" s="96"/>
      <c r="HQ277" s="96"/>
      <c r="HR277" s="96"/>
      <c r="HS277" s="96"/>
      <c r="HT277" s="96"/>
      <c r="HU277" s="96"/>
      <c r="HV277" s="96"/>
      <c r="HW277" s="96"/>
      <c r="HX277" s="96"/>
      <c r="HY277" s="96"/>
      <c r="HZ277" s="96"/>
      <c r="IA277" s="96"/>
      <c r="IB277" s="96"/>
      <c r="IC277" s="96"/>
      <c r="ID277" s="96"/>
      <c r="IE277" s="96"/>
      <c r="IF277" s="96"/>
      <c r="IG277" s="96"/>
      <c r="IH277" s="96"/>
      <c r="II277" s="96"/>
      <c r="IJ277" s="96"/>
      <c r="IK277" s="96"/>
      <c r="IL277" s="96"/>
      <c r="IM277" s="96"/>
      <c r="IN277" s="96"/>
      <c r="IO277" s="96"/>
      <c r="IP277" s="96"/>
      <c r="IQ277" s="96"/>
      <c r="IR277" s="96"/>
      <c r="IS277" s="96"/>
      <c r="IT277" s="96"/>
      <c r="IU277" s="96"/>
      <c r="IV277" s="96"/>
      <c r="IW277" s="96"/>
      <c r="IX277" s="96"/>
      <c r="IY277" s="96"/>
      <c r="IZ277" s="96"/>
      <c r="JA277" s="96"/>
      <c r="JB277" s="96"/>
    </row>
    <row r="278" spans="1:262" x14ac:dyDescent="0.2">
      <c r="A278" s="185">
        <v>40388</v>
      </c>
      <c r="B278" s="198" t="s">
        <v>561</v>
      </c>
      <c r="C278" s="198" t="s">
        <v>225</v>
      </c>
      <c r="D278" s="198" t="s">
        <v>141</v>
      </c>
      <c r="E278" s="198" t="s">
        <v>144</v>
      </c>
      <c r="F278" s="199">
        <v>40477</v>
      </c>
      <c r="G278" s="200">
        <v>2010</v>
      </c>
      <c r="H278" s="185" t="s">
        <v>487</v>
      </c>
      <c r="I278" s="185" t="str">
        <f t="shared" si="15"/>
        <v>PA</v>
      </c>
      <c r="J278" s="185" t="str">
        <f t="shared" si="14"/>
        <v>WV</v>
      </c>
      <c r="K278" s="185" t="str">
        <f t="shared" si="16"/>
        <v>Northeast</v>
      </c>
      <c r="L278" s="185" t="str">
        <f>INDEX('State '!$A$1:$C$62,MATCH($I278,'State '!$B:$B,0),3)</f>
        <v>Northeast</v>
      </c>
      <c r="M278" s="185" t="str">
        <f>INDEX('State '!$A$1:$C$62,MATCH($J278,'State '!$B:$B,0),3)</f>
        <v>Northeast</v>
      </c>
      <c r="N278" s="185"/>
      <c r="O278" s="192">
        <v>34.700000000000003</v>
      </c>
      <c r="P278" s="192">
        <v>9.42</v>
      </c>
      <c r="Q278" s="192">
        <v>224</v>
      </c>
      <c r="R278" s="191">
        <v>24</v>
      </c>
      <c r="S278" s="185" t="s">
        <v>135</v>
      </c>
      <c r="T278" s="185" t="s">
        <v>390</v>
      </c>
      <c r="U278" s="185" t="s">
        <v>562</v>
      </c>
      <c r="V278" s="185"/>
      <c r="W278" s="184"/>
      <c r="X278" s="184"/>
      <c r="Y278" s="184"/>
      <c r="Z278" s="96"/>
      <c r="AA278" s="96"/>
      <c r="AB278" s="96"/>
    </row>
    <row r="279" spans="1:262" s="20" customFormat="1" x14ac:dyDescent="0.2">
      <c r="A279" s="185">
        <v>40367</v>
      </c>
      <c r="B279" s="186" t="s">
        <v>575</v>
      </c>
      <c r="C279" s="186" t="s">
        <v>225</v>
      </c>
      <c r="D279" s="186" t="s">
        <v>141</v>
      </c>
      <c r="E279" s="187" t="s">
        <v>144</v>
      </c>
      <c r="F279" s="188">
        <v>40269</v>
      </c>
      <c r="G279" s="189">
        <v>2010</v>
      </c>
      <c r="H279" s="185" t="s">
        <v>7</v>
      </c>
      <c r="I279" s="185" t="str">
        <f t="shared" si="15"/>
        <v>PA</v>
      </c>
      <c r="J279" s="185" t="str">
        <f t="shared" si="14"/>
        <v>PA</v>
      </c>
      <c r="K279" s="185" t="str">
        <f t="shared" si="16"/>
        <v>Northeast</v>
      </c>
      <c r="L279" s="185" t="str">
        <f>INDEX('State '!$A$1:$C$62,MATCH($I279,'State '!$B:$B,0),3)</f>
        <v>Northeast</v>
      </c>
      <c r="M279" s="185" t="str">
        <f>INDEX('State '!$A$1:$C$62,MATCH($J279,'State '!$B:$B,0),3)</f>
        <v>Northeast</v>
      </c>
      <c r="N279" s="185"/>
      <c r="O279" s="191">
        <v>40.6</v>
      </c>
      <c r="P279" s="191">
        <v>1.4</v>
      </c>
      <c r="Q279" s="191">
        <v>57</v>
      </c>
      <c r="R279" s="192">
        <v>10</v>
      </c>
      <c r="S279" s="193" t="s">
        <v>135</v>
      </c>
      <c r="T279" s="190" t="s">
        <v>390</v>
      </c>
      <c r="U279" s="194" t="s">
        <v>576</v>
      </c>
      <c r="V279" s="185"/>
      <c r="W279" s="184"/>
      <c r="X279" s="184"/>
      <c r="Y279" s="184"/>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96"/>
      <c r="BC279" s="96"/>
      <c r="BD279" s="96"/>
      <c r="BE279" s="96"/>
      <c r="BF279" s="96"/>
      <c r="BG279" s="96"/>
      <c r="BH279" s="96"/>
      <c r="BI279" s="96"/>
      <c r="BJ279" s="96"/>
      <c r="BK279" s="96"/>
      <c r="BL279" s="96"/>
      <c r="BM279" s="96"/>
      <c r="BN279" s="96"/>
      <c r="BO279" s="96"/>
      <c r="BP279" s="96"/>
      <c r="BQ279" s="96"/>
      <c r="BR279" s="96"/>
      <c r="BS279" s="96"/>
      <c r="BT279" s="96"/>
      <c r="BU279" s="96"/>
      <c r="BV279" s="96"/>
      <c r="BW279" s="96"/>
      <c r="BX279" s="96"/>
      <c r="BY279" s="96"/>
      <c r="BZ279" s="96"/>
      <c r="CA279" s="96"/>
      <c r="CB279" s="96"/>
      <c r="CC279" s="96"/>
      <c r="CD279" s="96"/>
      <c r="CE279" s="96"/>
      <c r="CF279" s="96"/>
      <c r="CG279" s="96"/>
      <c r="CH279" s="96"/>
      <c r="CI279" s="96"/>
      <c r="CJ279" s="96"/>
      <c r="CK279" s="96"/>
      <c r="CL279" s="96"/>
      <c r="CM279" s="96"/>
      <c r="CN279" s="96"/>
      <c r="CO279" s="96"/>
      <c r="CP279" s="96"/>
      <c r="CQ279" s="96"/>
      <c r="CR279" s="96"/>
      <c r="CS279" s="96"/>
      <c r="CT279" s="96"/>
      <c r="CU279" s="96"/>
      <c r="CV279" s="96"/>
      <c r="CW279" s="96"/>
      <c r="CX279" s="96"/>
      <c r="CY279" s="96"/>
      <c r="CZ279" s="96"/>
      <c r="DA279" s="96"/>
      <c r="DB279" s="96"/>
      <c r="DC279" s="96"/>
      <c r="DD279" s="96"/>
      <c r="DE279" s="96"/>
      <c r="DF279" s="96"/>
      <c r="DG279" s="96"/>
      <c r="DH279" s="96"/>
      <c r="DI279" s="96"/>
      <c r="DJ279" s="96"/>
      <c r="DK279" s="96"/>
      <c r="DL279" s="96"/>
      <c r="DM279" s="96"/>
      <c r="DN279" s="96"/>
      <c r="DO279" s="96"/>
      <c r="DP279" s="96"/>
      <c r="DQ279" s="96"/>
      <c r="DR279" s="96"/>
      <c r="DS279" s="96"/>
      <c r="DT279" s="96"/>
      <c r="DU279" s="96"/>
      <c r="DV279" s="96"/>
      <c r="DW279" s="96"/>
      <c r="DX279" s="96"/>
      <c r="DY279" s="96"/>
      <c r="DZ279" s="96"/>
      <c r="EA279" s="96"/>
      <c r="EB279" s="96"/>
      <c r="EC279" s="96"/>
      <c r="ED279" s="96"/>
      <c r="EE279" s="96"/>
      <c r="EF279" s="96"/>
      <c r="EG279" s="96"/>
      <c r="EH279" s="96"/>
      <c r="EI279" s="96"/>
      <c r="EJ279" s="96"/>
      <c r="EK279" s="96"/>
      <c r="EL279" s="96"/>
      <c r="EM279" s="96"/>
      <c r="EN279" s="96"/>
      <c r="EO279" s="96"/>
      <c r="EP279" s="96"/>
      <c r="EQ279" s="96"/>
      <c r="ER279" s="96"/>
      <c r="ES279" s="96"/>
      <c r="ET279" s="96"/>
      <c r="EU279" s="96"/>
      <c r="EV279" s="96"/>
      <c r="EW279" s="96"/>
      <c r="EX279" s="96"/>
      <c r="EY279" s="96"/>
      <c r="EZ279" s="96"/>
      <c r="FA279" s="96"/>
      <c r="FB279" s="96"/>
      <c r="FC279" s="96"/>
      <c r="FD279" s="96"/>
      <c r="FE279" s="96"/>
      <c r="FF279" s="96"/>
      <c r="FG279" s="96"/>
      <c r="FH279" s="96"/>
      <c r="FI279" s="96"/>
      <c r="FJ279" s="96"/>
      <c r="FK279" s="96"/>
      <c r="FL279" s="96"/>
      <c r="FM279" s="96"/>
      <c r="FN279" s="96"/>
      <c r="FO279" s="96"/>
      <c r="FP279" s="96"/>
      <c r="FQ279" s="96"/>
      <c r="FR279" s="96"/>
      <c r="FS279" s="96"/>
      <c r="FT279" s="96"/>
      <c r="FU279" s="96"/>
      <c r="FV279" s="96"/>
      <c r="FW279" s="96"/>
      <c r="FX279" s="96"/>
      <c r="FY279" s="96"/>
      <c r="FZ279" s="96"/>
      <c r="GA279" s="96"/>
      <c r="GB279" s="96"/>
      <c r="GC279" s="96"/>
      <c r="GD279" s="96"/>
      <c r="GE279" s="96"/>
      <c r="GF279" s="96"/>
      <c r="GG279" s="96"/>
      <c r="GH279" s="96"/>
      <c r="GI279" s="96"/>
      <c r="GJ279" s="96"/>
      <c r="GK279" s="96"/>
      <c r="GL279" s="96"/>
      <c r="GM279" s="96"/>
      <c r="GN279" s="96"/>
      <c r="GO279" s="96"/>
      <c r="GP279" s="96"/>
      <c r="GQ279" s="96"/>
      <c r="GR279" s="96"/>
      <c r="GS279" s="96"/>
      <c r="GT279" s="96"/>
      <c r="GU279" s="96"/>
      <c r="GV279" s="96"/>
      <c r="GW279" s="96"/>
      <c r="GX279" s="96"/>
      <c r="GY279" s="96"/>
      <c r="GZ279" s="96"/>
      <c r="HA279" s="96"/>
      <c r="HB279" s="96"/>
      <c r="HC279" s="96"/>
      <c r="HD279" s="96"/>
      <c r="HE279" s="96"/>
      <c r="HF279" s="96"/>
      <c r="HG279" s="96"/>
      <c r="HH279" s="96"/>
      <c r="HI279" s="96"/>
      <c r="HJ279" s="96"/>
      <c r="HK279" s="96"/>
      <c r="HL279" s="96"/>
      <c r="HM279" s="96"/>
      <c r="HN279" s="96"/>
      <c r="HO279" s="96"/>
      <c r="HP279" s="96"/>
      <c r="HQ279" s="96"/>
      <c r="HR279" s="96"/>
      <c r="HS279" s="96"/>
      <c r="HT279" s="96"/>
      <c r="HU279" s="96"/>
      <c r="HV279" s="96"/>
      <c r="HW279" s="96"/>
      <c r="HX279" s="96"/>
      <c r="HY279" s="96"/>
      <c r="HZ279" s="96"/>
      <c r="IA279" s="96"/>
      <c r="IB279" s="96"/>
      <c r="IC279" s="96"/>
      <c r="ID279" s="96"/>
      <c r="IE279" s="96"/>
      <c r="IF279" s="96"/>
      <c r="IG279" s="96"/>
      <c r="IH279" s="96"/>
      <c r="II279" s="96"/>
      <c r="IJ279" s="96"/>
      <c r="IK279" s="96"/>
      <c r="IL279" s="96"/>
      <c r="IM279" s="96"/>
      <c r="IN279" s="96"/>
      <c r="IO279" s="96"/>
      <c r="IP279" s="96"/>
      <c r="IQ279" s="96"/>
      <c r="IR279" s="96"/>
      <c r="IS279" s="96"/>
      <c r="IT279" s="96"/>
      <c r="IU279" s="96"/>
      <c r="IV279" s="96"/>
      <c r="IW279" s="96"/>
      <c r="IX279" s="96"/>
      <c r="IY279" s="96"/>
      <c r="IZ279" s="96"/>
      <c r="JA279" s="96"/>
      <c r="JB279" s="96"/>
    </row>
    <row r="280" spans="1:262" s="20" customFormat="1" x14ac:dyDescent="0.2">
      <c r="A280" s="185">
        <v>40380</v>
      </c>
      <c r="B280" s="198" t="s">
        <v>595</v>
      </c>
      <c r="C280" s="198" t="s">
        <v>197</v>
      </c>
      <c r="D280" s="198" t="s">
        <v>134</v>
      </c>
      <c r="E280" s="198" t="s">
        <v>144</v>
      </c>
      <c r="F280" s="199">
        <v>40422</v>
      </c>
      <c r="G280" s="200">
        <v>2010</v>
      </c>
      <c r="H280" s="185" t="s">
        <v>0</v>
      </c>
      <c r="I280" s="185" t="str">
        <f t="shared" si="15"/>
        <v>LA</v>
      </c>
      <c r="J280" s="185" t="str">
        <f t="shared" si="14"/>
        <v>LA</v>
      </c>
      <c r="K280" s="185" t="str">
        <f t="shared" si="16"/>
        <v>South Central</v>
      </c>
      <c r="L280" s="185" t="str">
        <f>INDEX('State '!$A$1:$C$62,MATCH($I280,'State '!$B:$B,0),3)</f>
        <v>South Central</v>
      </c>
      <c r="M280" s="185" t="str">
        <f>INDEX('State '!$A$1:$C$62,MATCH($J280,'State '!$B:$B,0),3)</f>
        <v>South Central</v>
      </c>
      <c r="N280" s="185"/>
      <c r="O280" s="192">
        <v>25</v>
      </c>
      <c r="P280" s="192">
        <v>16.52</v>
      </c>
      <c r="Q280" s="192">
        <v>200</v>
      </c>
      <c r="R280" s="191">
        <v>24</v>
      </c>
      <c r="S280" s="185" t="s">
        <v>135</v>
      </c>
      <c r="T280" s="185" t="s">
        <v>390</v>
      </c>
      <c r="U280" s="185" t="s">
        <v>596</v>
      </c>
      <c r="V280" s="185"/>
      <c r="W280" s="184"/>
      <c r="X280" s="184"/>
      <c r="Y280" s="184"/>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6"/>
      <c r="BM280" s="96"/>
      <c r="BN280" s="96"/>
      <c r="BO280" s="96"/>
      <c r="BP280" s="96"/>
      <c r="BQ280" s="96"/>
      <c r="BR280" s="96"/>
      <c r="BS280" s="96"/>
      <c r="BT280" s="96"/>
      <c r="BU280" s="96"/>
      <c r="BV280" s="96"/>
      <c r="BW280" s="96"/>
      <c r="BX280" s="96"/>
      <c r="BY280" s="96"/>
      <c r="BZ280" s="96"/>
      <c r="CA280" s="96"/>
      <c r="CB280" s="96"/>
      <c r="CC280" s="96"/>
      <c r="CD280" s="96"/>
      <c r="CE280" s="96"/>
      <c r="CF280" s="96"/>
      <c r="CG280" s="96"/>
      <c r="CH280" s="96"/>
      <c r="CI280" s="96"/>
      <c r="CJ280" s="96"/>
      <c r="CK280" s="96"/>
      <c r="CL280" s="96"/>
      <c r="CM280" s="96"/>
      <c r="CN280" s="96"/>
      <c r="CO280" s="96"/>
      <c r="CP280" s="96"/>
      <c r="CQ280" s="96"/>
      <c r="CR280" s="96"/>
      <c r="CS280" s="96"/>
      <c r="CT280" s="96"/>
      <c r="CU280" s="96"/>
      <c r="CV280" s="96"/>
      <c r="CW280" s="96"/>
      <c r="CX280" s="96"/>
      <c r="CY280" s="96"/>
      <c r="CZ280" s="96"/>
      <c r="DA280" s="96"/>
      <c r="DB280" s="96"/>
      <c r="DC280" s="96"/>
      <c r="DD280" s="96"/>
      <c r="DE280" s="96"/>
      <c r="DF280" s="96"/>
      <c r="DG280" s="96"/>
      <c r="DH280" s="96"/>
      <c r="DI280" s="96"/>
      <c r="DJ280" s="96"/>
      <c r="DK280" s="96"/>
      <c r="DL280" s="96"/>
      <c r="DM280" s="96"/>
      <c r="DN280" s="96"/>
      <c r="DO280" s="96"/>
      <c r="DP280" s="96"/>
      <c r="DQ280" s="96"/>
      <c r="DR280" s="96"/>
      <c r="DS280" s="96"/>
      <c r="DT280" s="96"/>
      <c r="DU280" s="96"/>
      <c r="DV280" s="96"/>
      <c r="DW280" s="96"/>
      <c r="DX280" s="96"/>
      <c r="DY280" s="96"/>
      <c r="DZ280" s="96"/>
      <c r="EA280" s="96"/>
      <c r="EB280" s="96"/>
      <c r="EC280" s="96"/>
      <c r="ED280" s="96"/>
      <c r="EE280" s="96"/>
      <c r="EF280" s="96"/>
      <c r="EG280" s="96"/>
      <c r="EH280" s="96"/>
      <c r="EI280" s="96"/>
      <c r="EJ280" s="96"/>
      <c r="EK280" s="96"/>
      <c r="EL280" s="96"/>
      <c r="EM280" s="96"/>
      <c r="EN280" s="96"/>
      <c r="EO280" s="96"/>
      <c r="EP280" s="96"/>
      <c r="EQ280" s="96"/>
      <c r="ER280" s="96"/>
      <c r="ES280" s="96"/>
      <c r="ET280" s="96"/>
      <c r="EU280" s="96"/>
      <c r="EV280" s="96"/>
      <c r="EW280" s="96"/>
      <c r="EX280" s="96"/>
      <c r="EY280" s="96"/>
      <c r="EZ280" s="96"/>
      <c r="FA280" s="96"/>
      <c r="FB280" s="96"/>
      <c r="FC280" s="96"/>
      <c r="FD280" s="96"/>
      <c r="FE280" s="96"/>
      <c r="FF280" s="96"/>
      <c r="FG280" s="96"/>
      <c r="FH280" s="96"/>
      <c r="FI280" s="96"/>
      <c r="FJ280" s="96"/>
      <c r="FK280" s="96"/>
      <c r="FL280" s="96"/>
      <c r="FM280" s="96"/>
      <c r="FN280" s="96"/>
      <c r="FO280" s="96"/>
      <c r="FP280" s="96"/>
      <c r="FQ280" s="96"/>
      <c r="FR280" s="96"/>
      <c r="FS280" s="96"/>
      <c r="FT280" s="96"/>
      <c r="FU280" s="96"/>
      <c r="FV280" s="96"/>
      <c r="FW280" s="96"/>
      <c r="FX280" s="96"/>
      <c r="FY280" s="96"/>
      <c r="FZ280" s="96"/>
      <c r="GA280" s="96"/>
      <c r="GB280" s="96"/>
      <c r="GC280" s="96"/>
      <c r="GD280" s="96"/>
      <c r="GE280" s="96"/>
      <c r="GF280" s="96"/>
      <c r="GG280" s="96"/>
      <c r="GH280" s="96"/>
      <c r="GI280" s="96"/>
      <c r="GJ280" s="96"/>
      <c r="GK280" s="96"/>
      <c r="GL280" s="96"/>
      <c r="GM280" s="96"/>
      <c r="GN280" s="96"/>
      <c r="GO280" s="96"/>
      <c r="GP280" s="96"/>
      <c r="GQ280" s="96"/>
      <c r="GR280" s="96"/>
      <c r="GS280" s="96"/>
      <c r="GT280" s="96"/>
      <c r="GU280" s="96"/>
      <c r="GV280" s="96"/>
      <c r="GW280" s="96"/>
      <c r="GX280" s="96"/>
      <c r="GY280" s="96"/>
      <c r="GZ280" s="96"/>
      <c r="HA280" s="96"/>
      <c r="HB280" s="96"/>
      <c r="HC280" s="96"/>
      <c r="HD280" s="96"/>
      <c r="HE280" s="96"/>
      <c r="HF280" s="96"/>
      <c r="HG280" s="96"/>
      <c r="HH280" s="96"/>
      <c r="HI280" s="96"/>
      <c r="HJ280" s="96"/>
      <c r="HK280" s="96"/>
      <c r="HL280" s="96"/>
      <c r="HM280" s="96"/>
      <c r="HN280" s="96"/>
      <c r="HO280" s="96"/>
      <c r="HP280" s="96"/>
      <c r="HQ280" s="96"/>
      <c r="HR280" s="96"/>
      <c r="HS280" s="96"/>
      <c r="HT280" s="96"/>
      <c r="HU280" s="96"/>
      <c r="HV280" s="96"/>
      <c r="HW280" s="96"/>
      <c r="HX280" s="96"/>
      <c r="HY280" s="96"/>
      <c r="HZ280" s="96"/>
      <c r="IA280" s="96"/>
      <c r="IB280" s="96"/>
      <c r="IC280" s="96"/>
      <c r="ID280" s="96"/>
      <c r="IE280" s="96"/>
      <c r="IF280" s="96"/>
      <c r="IG280" s="96"/>
      <c r="IH280" s="96"/>
      <c r="II280" s="96"/>
      <c r="IJ280" s="96"/>
      <c r="IK280" s="96"/>
      <c r="IL280" s="96"/>
      <c r="IM280" s="96"/>
      <c r="IN280" s="96"/>
      <c r="IO280" s="96"/>
      <c r="IP280" s="96"/>
      <c r="IQ280" s="96"/>
      <c r="IR280" s="96"/>
      <c r="IS280" s="96"/>
      <c r="IT280" s="96"/>
      <c r="IU280" s="96"/>
      <c r="IV280" s="96"/>
      <c r="IW280" s="96"/>
      <c r="IX280" s="96"/>
      <c r="IY280" s="96"/>
      <c r="IZ280" s="96"/>
      <c r="JA280" s="96"/>
      <c r="JB280" s="96"/>
    </row>
    <row r="281" spans="1:262" x14ac:dyDescent="0.2">
      <c r="A281" s="185">
        <v>40655</v>
      </c>
      <c r="B281" s="198" t="s">
        <v>597</v>
      </c>
      <c r="C281" s="198" t="s">
        <v>235</v>
      </c>
      <c r="D281" s="198" t="s">
        <v>141</v>
      </c>
      <c r="E281" s="198" t="s">
        <v>144</v>
      </c>
      <c r="F281" s="199">
        <v>40441</v>
      </c>
      <c r="G281" s="200">
        <v>2010</v>
      </c>
      <c r="H281" s="185" t="s">
        <v>6</v>
      </c>
      <c r="I281" s="185" t="str">
        <f t="shared" si="15"/>
        <v>TX</v>
      </c>
      <c r="J281" s="185" t="str">
        <f t="shared" si="14"/>
        <v>TX</v>
      </c>
      <c r="K281" s="185" t="str">
        <f t="shared" si="16"/>
        <v>South Central</v>
      </c>
      <c r="L281" s="185" t="str">
        <f>INDEX('State '!$A$1:$C$62,MATCH($I281,'State '!$B:$B,0),3)</f>
        <v>South Central</v>
      </c>
      <c r="M281" s="185" t="str">
        <f>INDEX('State '!$A$1:$C$62,MATCH($J281,'State '!$B:$B,0),3)</f>
        <v>South Central</v>
      </c>
      <c r="N281" s="185"/>
      <c r="O281" s="192"/>
      <c r="P281" s="192">
        <v>69</v>
      </c>
      <c r="Q281" s="192"/>
      <c r="R281" s="191" t="s">
        <v>598</v>
      </c>
      <c r="S281" s="185" t="s">
        <v>139</v>
      </c>
      <c r="T281" s="185" t="s">
        <v>188</v>
      </c>
      <c r="U281" s="185" t="s">
        <v>391</v>
      </c>
      <c r="V281" s="185"/>
      <c r="W281" s="184"/>
      <c r="X281" s="184"/>
      <c r="Y281" s="184"/>
      <c r="Z281" s="96"/>
      <c r="AA281" s="96"/>
      <c r="AB281" s="96"/>
    </row>
    <row r="282" spans="1:262" x14ac:dyDescent="0.2">
      <c r="A282" s="185">
        <v>40389</v>
      </c>
      <c r="B282" s="198" t="s">
        <v>612</v>
      </c>
      <c r="C282" s="198" t="s">
        <v>235</v>
      </c>
      <c r="D282" s="198" t="s">
        <v>134</v>
      </c>
      <c r="E282" s="198" t="s">
        <v>144</v>
      </c>
      <c r="F282" s="199">
        <v>40387</v>
      </c>
      <c r="G282" s="200">
        <v>2010</v>
      </c>
      <c r="H282" s="185" t="s">
        <v>6</v>
      </c>
      <c r="I282" s="185" t="str">
        <f t="shared" si="15"/>
        <v>TX</v>
      </c>
      <c r="J282" s="185" t="str">
        <f t="shared" si="14"/>
        <v>TX</v>
      </c>
      <c r="K282" s="185" t="str">
        <f t="shared" si="16"/>
        <v>South Central</v>
      </c>
      <c r="L282" s="185" t="str">
        <f>INDEX('State '!$A$1:$C$62,MATCH($I282,'State '!$B:$B,0),3)</f>
        <v>South Central</v>
      </c>
      <c r="M282" s="185" t="str">
        <f>INDEX('State '!$A$1:$C$62,MATCH($J282,'State '!$B:$B,0),3)</f>
        <v>South Central</v>
      </c>
      <c r="N282" s="185"/>
      <c r="O282" s="192">
        <v>55</v>
      </c>
      <c r="P282" s="192">
        <v>40</v>
      </c>
      <c r="Q282" s="192">
        <v>1000</v>
      </c>
      <c r="R282" s="191" t="s">
        <v>399</v>
      </c>
      <c r="S282" s="185" t="s">
        <v>139</v>
      </c>
      <c r="T282" s="185" t="s">
        <v>188</v>
      </c>
      <c r="U282" s="185" t="s">
        <v>391</v>
      </c>
      <c r="V282" s="185"/>
      <c r="W282" s="184"/>
      <c r="X282" s="184"/>
      <c r="Y282" s="184"/>
      <c r="Z282" s="96"/>
      <c r="AA282" s="96"/>
      <c r="AB282" s="96"/>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20"/>
      <c r="BV282" s="20"/>
      <c r="BW282" s="20"/>
      <c r="BX282" s="20"/>
      <c r="BY282" s="20"/>
      <c r="BZ282" s="20"/>
      <c r="CA282" s="20"/>
      <c r="CB282" s="20"/>
      <c r="CC282" s="20"/>
      <c r="CD282" s="20"/>
      <c r="CE282" s="20"/>
      <c r="CF282" s="20"/>
      <c r="CG282" s="20"/>
      <c r="CH282" s="20"/>
      <c r="CI282" s="20"/>
      <c r="CJ282" s="20"/>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20"/>
      <c r="DI282" s="20"/>
      <c r="DJ282" s="20"/>
      <c r="DK282" s="20"/>
      <c r="DL282" s="20"/>
      <c r="DM282" s="20"/>
      <c r="DN282" s="20"/>
      <c r="DO282" s="20"/>
      <c r="DP282" s="20"/>
      <c r="DQ282" s="20"/>
      <c r="DR282" s="20"/>
      <c r="DS282" s="20"/>
      <c r="DT282" s="20"/>
      <c r="DU282" s="20"/>
      <c r="DV282" s="20"/>
      <c r="DW282" s="20"/>
      <c r="DX282" s="20"/>
      <c r="DY282" s="20"/>
      <c r="DZ282" s="20"/>
      <c r="EA282" s="20"/>
      <c r="EB282" s="20"/>
      <c r="EC282" s="20"/>
      <c r="ED282" s="20"/>
      <c r="EE282" s="20"/>
      <c r="EF282" s="20"/>
      <c r="EG282" s="20"/>
      <c r="EH282" s="20"/>
      <c r="EI282" s="20"/>
      <c r="EJ282" s="20"/>
      <c r="EK282" s="20"/>
      <c r="EL282" s="20"/>
      <c r="EM282" s="20"/>
      <c r="EN282" s="20"/>
      <c r="EO282" s="20"/>
      <c r="EP282" s="20"/>
      <c r="EQ282" s="20"/>
      <c r="ER282" s="20"/>
      <c r="ES282" s="20"/>
      <c r="ET282" s="20"/>
      <c r="EU282" s="20"/>
      <c r="EV282" s="20"/>
      <c r="EW282" s="20"/>
      <c r="EX282" s="20"/>
      <c r="EY282" s="20"/>
      <c r="EZ282" s="20"/>
      <c r="FA282" s="20"/>
      <c r="FB282" s="20"/>
      <c r="FC282" s="20"/>
      <c r="FD282" s="20"/>
      <c r="FE282" s="20"/>
      <c r="FF282" s="20"/>
      <c r="FG282" s="20"/>
      <c r="FH282" s="20"/>
      <c r="FI282" s="20"/>
      <c r="FJ282" s="20"/>
      <c r="FK282" s="20"/>
      <c r="FL282" s="20"/>
      <c r="FM282" s="20"/>
      <c r="FN282" s="20"/>
      <c r="FO282" s="20"/>
      <c r="FP282" s="20"/>
      <c r="FQ282" s="20"/>
      <c r="FR282" s="20"/>
      <c r="FS282" s="20"/>
      <c r="FT282" s="20"/>
      <c r="FU282" s="20"/>
      <c r="FV282" s="20"/>
      <c r="FW282" s="20"/>
      <c r="FX282" s="20"/>
      <c r="FY282" s="20"/>
      <c r="FZ282" s="20"/>
      <c r="GA282" s="20"/>
      <c r="GB282" s="20"/>
      <c r="GC282" s="20"/>
      <c r="GD282" s="20"/>
      <c r="GE282" s="20"/>
      <c r="GF282" s="20"/>
      <c r="GG282" s="20"/>
      <c r="GH282" s="20"/>
      <c r="GI282" s="20"/>
      <c r="GJ282" s="20"/>
      <c r="GK282" s="20"/>
      <c r="GL282" s="20"/>
      <c r="GM282" s="20"/>
      <c r="GN282" s="20"/>
      <c r="GO282" s="20"/>
      <c r="GP282" s="20"/>
      <c r="GQ282" s="20"/>
      <c r="GR282" s="20"/>
      <c r="GS282" s="20"/>
      <c r="GT282" s="20"/>
      <c r="GU282" s="20"/>
      <c r="GV282" s="20"/>
      <c r="GW282" s="20"/>
      <c r="GX282" s="20"/>
      <c r="GY282" s="20"/>
      <c r="GZ282" s="20"/>
      <c r="HA282" s="20"/>
      <c r="HB282" s="20"/>
      <c r="HC282" s="20"/>
      <c r="HD282" s="20"/>
      <c r="HE282" s="20"/>
      <c r="HF282" s="20"/>
      <c r="HG282" s="20"/>
      <c r="HH282" s="20"/>
      <c r="HI282" s="20"/>
      <c r="HJ282" s="20"/>
      <c r="HK282" s="20"/>
      <c r="HL282" s="20"/>
      <c r="HM282" s="20"/>
      <c r="HN282" s="20"/>
      <c r="HO282" s="20"/>
      <c r="HP282" s="20"/>
      <c r="HQ282" s="20"/>
      <c r="HR282" s="20"/>
      <c r="HS282" s="20"/>
      <c r="HT282" s="20"/>
      <c r="HU282" s="20"/>
      <c r="HV282" s="20"/>
      <c r="HW282" s="20"/>
      <c r="HX282" s="20"/>
      <c r="HY282" s="20"/>
      <c r="HZ282" s="20"/>
      <c r="IA282" s="20"/>
      <c r="IB282" s="20"/>
      <c r="IC282" s="20"/>
      <c r="ID282" s="20"/>
      <c r="IE282" s="20"/>
      <c r="IF282" s="20"/>
      <c r="IG282" s="20"/>
      <c r="IH282" s="20"/>
      <c r="II282" s="20"/>
      <c r="IJ282" s="20"/>
      <c r="IK282" s="20"/>
      <c r="IL282" s="20"/>
      <c r="IM282" s="20"/>
      <c r="IN282" s="20"/>
      <c r="IO282" s="20"/>
      <c r="IP282" s="20"/>
      <c r="IQ282" s="20"/>
      <c r="IR282" s="20"/>
      <c r="IS282" s="20"/>
      <c r="IT282" s="20"/>
      <c r="IU282" s="20"/>
      <c r="IV282" s="20"/>
      <c r="IW282" s="20"/>
      <c r="IX282" s="20"/>
      <c r="IY282" s="20"/>
      <c r="IZ282" s="20"/>
      <c r="JA282" s="20"/>
      <c r="JB282" s="20"/>
    </row>
    <row r="283" spans="1:262" s="20" customFormat="1" x14ac:dyDescent="0.2">
      <c r="A283" s="185">
        <v>40359</v>
      </c>
      <c r="B283" s="186" t="s">
        <v>584</v>
      </c>
      <c r="C283" s="186" t="s">
        <v>247</v>
      </c>
      <c r="D283" s="186" t="s">
        <v>137</v>
      </c>
      <c r="E283" s="187" t="s">
        <v>144</v>
      </c>
      <c r="F283" s="188">
        <v>40358</v>
      </c>
      <c r="G283" s="189">
        <v>2010</v>
      </c>
      <c r="H283" s="185" t="s">
        <v>6</v>
      </c>
      <c r="I283" s="185" t="str">
        <f t="shared" si="15"/>
        <v>TX</v>
      </c>
      <c r="J283" s="185" t="str">
        <f t="shared" si="14"/>
        <v>TX</v>
      </c>
      <c r="K283" s="185" t="str">
        <f t="shared" si="16"/>
        <v>South Central</v>
      </c>
      <c r="L283" s="185" t="str">
        <f>INDEX('State '!$A$1:$C$62,MATCH($I283,'State '!$B:$B,0),3)</f>
        <v>South Central</v>
      </c>
      <c r="M283" s="185" t="str">
        <f>INDEX('State '!$A$1:$C$62,MATCH($J283,'State '!$B:$B,0),3)</f>
        <v>South Central</v>
      </c>
      <c r="N283" s="185"/>
      <c r="O283" s="191"/>
      <c r="P283" s="191">
        <v>62</v>
      </c>
      <c r="Q283" s="191">
        <v>600</v>
      </c>
      <c r="R283" s="192">
        <v>30</v>
      </c>
      <c r="S283" s="193" t="s">
        <v>139</v>
      </c>
      <c r="T283" s="190" t="s">
        <v>188</v>
      </c>
      <c r="U283" s="194" t="s">
        <v>391</v>
      </c>
      <c r="V283" s="185"/>
      <c r="W283" s="184"/>
      <c r="X283" s="184"/>
      <c r="Y283" s="184"/>
    </row>
    <row r="284" spans="1:262" s="20" customFormat="1" x14ac:dyDescent="0.2">
      <c r="A284" s="185">
        <v>40308</v>
      </c>
      <c r="B284" s="198" t="s">
        <v>590</v>
      </c>
      <c r="C284" s="198" t="s">
        <v>250</v>
      </c>
      <c r="D284" s="198" t="s">
        <v>141</v>
      </c>
      <c r="E284" s="198" t="s">
        <v>144</v>
      </c>
      <c r="F284" s="199">
        <v>40467</v>
      </c>
      <c r="G284" s="200">
        <v>2010</v>
      </c>
      <c r="H284" s="185" t="s">
        <v>7</v>
      </c>
      <c r="I284" s="185" t="str">
        <f t="shared" si="15"/>
        <v>PA</v>
      </c>
      <c r="J284" s="185" t="str">
        <f t="shared" si="14"/>
        <v>PA</v>
      </c>
      <c r="K284" s="185" t="str">
        <f t="shared" si="16"/>
        <v>Northeast</v>
      </c>
      <c r="L284" s="185" t="str">
        <f>INDEX('State '!$A$1:$C$62,MATCH($I284,'State '!$B:$B,0),3)</f>
        <v>Northeast</v>
      </c>
      <c r="M284" s="185" t="str">
        <f>INDEX('State '!$A$1:$C$62,MATCH($J284,'State '!$B:$B,0),3)</f>
        <v>Northeast</v>
      </c>
      <c r="N284" s="185"/>
      <c r="O284" s="192">
        <v>19.399999999999999</v>
      </c>
      <c r="P284" s="192">
        <v>8</v>
      </c>
      <c r="Q284" s="192">
        <v>40</v>
      </c>
      <c r="R284" s="191">
        <v>16</v>
      </c>
      <c r="S284" s="185" t="s">
        <v>135</v>
      </c>
      <c r="T284" s="185" t="s">
        <v>390</v>
      </c>
      <c r="U284" s="185" t="s">
        <v>591</v>
      </c>
      <c r="V284" s="185"/>
      <c r="W284" s="184"/>
      <c r="X284" s="184"/>
      <c r="Y284" s="184"/>
    </row>
    <row r="285" spans="1:262" s="20" customFormat="1" x14ac:dyDescent="0.2">
      <c r="A285" s="185">
        <v>40350</v>
      </c>
      <c r="B285" s="198" t="s">
        <v>615</v>
      </c>
      <c r="C285" s="198" t="s">
        <v>2236</v>
      </c>
      <c r="D285" s="198" t="s">
        <v>137</v>
      </c>
      <c r="E285" s="198" t="s">
        <v>144</v>
      </c>
      <c r="F285" s="199">
        <v>40513</v>
      </c>
      <c r="G285" s="200">
        <v>2010</v>
      </c>
      <c r="H285" s="185" t="s">
        <v>442</v>
      </c>
      <c r="I285" s="185" t="str">
        <f t="shared" si="15"/>
        <v>TX</v>
      </c>
      <c r="J285" s="185" t="str">
        <f t="shared" si="14"/>
        <v>LA</v>
      </c>
      <c r="K285" s="185" t="str">
        <f t="shared" si="16"/>
        <v>South Central</v>
      </c>
      <c r="L285" s="185" t="str">
        <f>INDEX('State '!$A$1:$C$62,MATCH($I285,'State '!$B:$B,0),3)</f>
        <v>South Central</v>
      </c>
      <c r="M285" s="185" t="str">
        <f>INDEX('State '!$A$1:$C$62,MATCH($J285,'State '!$B:$B,0),3)</f>
        <v>South Central</v>
      </c>
      <c r="N285" s="185"/>
      <c r="O285" s="192">
        <v>1200</v>
      </c>
      <c r="P285" s="192">
        <v>175</v>
      </c>
      <c r="Q285" s="192">
        <v>2000</v>
      </c>
      <c r="R285" s="191">
        <v>42</v>
      </c>
      <c r="S285" s="185" t="s">
        <v>135</v>
      </c>
      <c r="T285" s="185" t="s">
        <v>390</v>
      </c>
      <c r="U285" s="185" t="s">
        <v>616</v>
      </c>
      <c r="V285" s="185"/>
      <c r="W285" s="184"/>
      <c r="X285" s="184"/>
      <c r="Y285" s="184"/>
    </row>
    <row r="286" spans="1:262" s="20" customFormat="1" x14ac:dyDescent="0.2">
      <c r="A286" s="185">
        <v>40589</v>
      </c>
      <c r="B286" s="198" t="s">
        <v>256</v>
      </c>
      <c r="C286" s="198" t="s">
        <v>256</v>
      </c>
      <c r="D286" s="198" t="s">
        <v>137</v>
      </c>
      <c r="E286" s="198" t="s">
        <v>144</v>
      </c>
      <c r="F286" s="199">
        <v>40515</v>
      </c>
      <c r="G286" s="200">
        <v>2010</v>
      </c>
      <c r="H286" s="185" t="s">
        <v>607</v>
      </c>
      <c r="I286" s="185" t="str">
        <f t="shared" si="15"/>
        <v>AR</v>
      </c>
      <c r="J286" s="185" t="str">
        <f t="shared" si="14"/>
        <v>MS</v>
      </c>
      <c r="K286" s="185" t="str">
        <f t="shared" si="16"/>
        <v>South Central</v>
      </c>
      <c r="L286" s="185" t="str">
        <f>INDEX('State '!$A$1:$C$62,MATCH($I286,'State '!$B:$B,0),3)</f>
        <v>South Central</v>
      </c>
      <c r="M286" s="185" t="str">
        <f>INDEX('State '!$A$1:$C$62,MATCH($J286,'State '!$B:$B,0),3)</f>
        <v>South Central</v>
      </c>
      <c r="N286" s="185"/>
      <c r="O286" s="192">
        <v>1010</v>
      </c>
      <c r="P286" s="192">
        <v>185</v>
      </c>
      <c r="Q286" s="192">
        <v>2000</v>
      </c>
      <c r="R286" s="191">
        <v>42</v>
      </c>
      <c r="S286" s="185" t="s">
        <v>135</v>
      </c>
      <c r="T286" s="185" t="s">
        <v>390</v>
      </c>
      <c r="U286" s="185" t="s">
        <v>608</v>
      </c>
      <c r="V286" s="185"/>
      <c r="W286" s="184"/>
      <c r="X286" s="184"/>
      <c r="Y286" s="184"/>
    </row>
    <row r="287" spans="1:262" s="20" customFormat="1" x14ac:dyDescent="0.2">
      <c r="A287" s="185">
        <v>40388</v>
      </c>
      <c r="B287" s="198" t="s">
        <v>599</v>
      </c>
      <c r="C287" s="198" t="s">
        <v>253</v>
      </c>
      <c r="D287" s="198" t="s">
        <v>134</v>
      </c>
      <c r="E287" s="198" t="s">
        <v>144</v>
      </c>
      <c r="F287" s="199">
        <v>40483</v>
      </c>
      <c r="G287" s="200">
        <v>2010</v>
      </c>
      <c r="H287" s="185" t="s">
        <v>13</v>
      </c>
      <c r="I287" s="185" t="str">
        <f t="shared" si="15"/>
        <v>CA</v>
      </c>
      <c r="J287" s="185" t="str">
        <f t="shared" si="14"/>
        <v>CA</v>
      </c>
      <c r="K287" s="185" t="str">
        <f t="shared" si="16"/>
        <v>Pacific</v>
      </c>
      <c r="L287" s="185" t="str">
        <f>INDEX('State '!$A$1:$C$62,MATCH($I287,'State '!$B:$B,0),3)</f>
        <v>Pacific</v>
      </c>
      <c r="M287" s="185" t="str">
        <f>INDEX('State '!$A$1:$C$62,MATCH($J287,'State '!$B:$B,0),3)</f>
        <v>Pacific</v>
      </c>
      <c r="N287" s="185"/>
      <c r="O287" s="192">
        <v>45</v>
      </c>
      <c r="P287" s="192">
        <v>27</v>
      </c>
      <c r="Q287" s="192">
        <v>200</v>
      </c>
      <c r="R287" s="191">
        <v>30</v>
      </c>
      <c r="S287" s="185" t="s">
        <v>139</v>
      </c>
      <c r="T287" s="185" t="s">
        <v>188</v>
      </c>
      <c r="U287" s="185" t="s">
        <v>391</v>
      </c>
      <c r="V287" s="185"/>
      <c r="W287" s="184"/>
      <c r="X287" s="184"/>
      <c r="Y287" s="184"/>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96"/>
      <c r="AZ287" s="96"/>
      <c r="BA287" s="96"/>
      <c r="BB287" s="96"/>
      <c r="BC287" s="96"/>
      <c r="BD287" s="96"/>
      <c r="BE287" s="96"/>
      <c r="BF287" s="96"/>
      <c r="BG287" s="96"/>
      <c r="BH287" s="96"/>
      <c r="BI287" s="96"/>
      <c r="BJ287" s="96"/>
      <c r="BK287" s="96"/>
      <c r="BL287" s="96"/>
      <c r="BM287" s="96"/>
      <c r="BN287" s="96"/>
      <c r="BO287" s="96"/>
      <c r="BP287" s="96"/>
      <c r="BQ287" s="96"/>
      <c r="BR287" s="96"/>
      <c r="BS287" s="96"/>
      <c r="BT287" s="96"/>
      <c r="BU287" s="96"/>
      <c r="BV287" s="96"/>
      <c r="BW287" s="96"/>
      <c r="BX287" s="96"/>
      <c r="BY287" s="96"/>
      <c r="BZ287" s="96"/>
      <c r="CA287" s="96"/>
      <c r="CB287" s="96"/>
      <c r="CC287" s="96"/>
      <c r="CD287" s="96"/>
      <c r="CE287" s="96"/>
      <c r="CF287" s="96"/>
      <c r="CG287" s="96"/>
      <c r="CH287" s="96"/>
      <c r="CI287" s="96"/>
      <c r="CJ287" s="96"/>
      <c r="CK287" s="96"/>
      <c r="CL287" s="96"/>
      <c r="CM287" s="96"/>
      <c r="CN287" s="96"/>
      <c r="CO287" s="96"/>
      <c r="CP287" s="96"/>
      <c r="CQ287" s="96"/>
      <c r="CR287" s="96"/>
      <c r="CS287" s="96"/>
      <c r="CT287" s="96"/>
      <c r="CU287" s="96"/>
      <c r="CV287" s="96"/>
      <c r="CW287" s="96"/>
      <c r="CX287" s="96"/>
      <c r="CY287" s="96"/>
      <c r="CZ287" s="96"/>
      <c r="DA287" s="96"/>
      <c r="DB287" s="96"/>
      <c r="DC287" s="96"/>
      <c r="DD287" s="96"/>
      <c r="DE287" s="96"/>
      <c r="DF287" s="96"/>
      <c r="DG287" s="96"/>
      <c r="DH287" s="96"/>
      <c r="DI287" s="96"/>
      <c r="DJ287" s="96"/>
      <c r="DK287" s="96"/>
      <c r="DL287" s="96"/>
      <c r="DM287" s="96"/>
      <c r="DN287" s="96"/>
      <c r="DO287" s="96"/>
      <c r="DP287" s="96"/>
      <c r="DQ287" s="96"/>
      <c r="DR287" s="96"/>
      <c r="DS287" s="96"/>
      <c r="DT287" s="96"/>
      <c r="DU287" s="96"/>
      <c r="DV287" s="96"/>
      <c r="DW287" s="96"/>
      <c r="DX287" s="96"/>
      <c r="DY287" s="96"/>
      <c r="DZ287" s="96"/>
      <c r="EA287" s="96"/>
      <c r="EB287" s="96"/>
      <c r="EC287" s="96"/>
      <c r="ED287" s="96"/>
      <c r="EE287" s="96"/>
      <c r="EF287" s="96"/>
      <c r="EG287" s="96"/>
      <c r="EH287" s="96"/>
      <c r="EI287" s="96"/>
      <c r="EJ287" s="96"/>
      <c r="EK287" s="96"/>
      <c r="EL287" s="96"/>
      <c r="EM287" s="96"/>
      <c r="EN287" s="96"/>
      <c r="EO287" s="96"/>
      <c r="EP287" s="96"/>
      <c r="EQ287" s="96"/>
      <c r="ER287" s="96"/>
      <c r="ES287" s="96"/>
      <c r="ET287" s="96"/>
      <c r="EU287" s="96"/>
      <c r="EV287" s="96"/>
      <c r="EW287" s="96"/>
      <c r="EX287" s="96"/>
      <c r="EY287" s="96"/>
      <c r="EZ287" s="96"/>
      <c r="FA287" s="96"/>
      <c r="FB287" s="96"/>
      <c r="FC287" s="96"/>
      <c r="FD287" s="96"/>
      <c r="FE287" s="96"/>
      <c r="FF287" s="96"/>
      <c r="FG287" s="96"/>
      <c r="FH287" s="96"/>
      <c r="FI287" s="96"/>
      <c r="FJ287" s="96"/>
      <c r="FK287" s="96"/>
      <c r="FL287" s="96"/>
      <c r="FM287" s="96"/>
      <c r="FN287" s="96"/>
      <c r="FO287" s="96"/>
      <c r="FP287" s="96"/>
      <c r="FQ287" s="96"/>
      <c r="FR287" s="96"/>
      <c r="FS287" s="96"/>
      <c r="FT287" s="96"/>
      <c r="FU287" s="96"/>
      <c r="FV287" s="96"/>
      <c r="FW287" s="96"/>
      <c r="FX287" s="96"/>
      <c r="FY287" s="96"/>
      <c r="FZ287" s="96"/>
      <c r="GA287" s="96"/>
      <c r="GB287" s="96"/>
      <c r="GC287" s="96"/>
      <c r="GD287" s="96"/>
      <c r="GE287" s="96"/>
      <c r="GF287" s="96"/>
      <c r="GG287" s="96"/>
      <c r="GH287" s="96"/>
      <c r="GI287" s="96"/>
      <c r="GJ287" s="96"/>
      <c r="GK287" s="96"/>
      <c r="GL287" s="96"/>
      <c r="GM287" s="96"/>
      <c r="GN287" s="96"/>
      <c r="GO287" s="96"/>
      <c r="GP287" s="96"/>
      <c r="GQ287" s="96"/>
      <c r="GR287" s="96"/>
      <c r="GS287" s="96"/>
      <c r="GT287" s="96"/>
      <c r="GU287" s="96"/>
      <c r="GV287" s="96"/>
      <c r="GW287" s="96"/>
      <c r="GX287" s="96"/>
      <c r="GY287" s="96"/>
      <c r="GZ287" s="96"/>
      <c r="HA287" s="96"/>
      <c r="HB287" s="96"/>
      <c r="HC287" s="96"/>
      <c r="HD287" s="96"/>
      <c r="HE287" s="96"/>
      <c r="HF287" s="96"/>
      <c r="HG287" s="96"/>
      <c r="HH287" s="96"/>
      <c r="HI287" s="96"/>
      <c r="HJ287" s="96"/>
      <c r="HK287" s="96"/>
      <c r="HL287" s="96"/>
      <c r="HM287" s="96"/>
      <c r="HN287" s="96"/>
      <c r="HO287" s="96"/>
      <c r="HP287" s="96"/>
      <c r="HQ287" s="96"/>
      <c r="HR287" s="96"/>
      <c r="HS287" s="96"/>
      <c r="HT287" s="96"/>
      <c r="HU287" s="96"/>
      <c r="HV287" s="96"/>
      <c r="HW287" s="96"/>
      <c r="HX287" s="96"/>
      <c r="HY287" s="96"/>
      <c r="HZ287" s="96"/>
      <c r="IA287" s="96"/>
      <c r="IB287" s="96"/>
      <c r="IC287" s="96"/>
      <c r="ID287" s="96"/>
      <c r="IE287" s="96"/>
      <c r="IF287" s="96"/>
      <c r="IG287" s="96"/>
      <c r="IH287" s="96"/>
      <c r="II287" s="96"/>
      <c r="IJ287" s="96"/>
      <c r="IK287" s="96"/>
      <c r="IL287" s="96"/>
      <c r="IM287" s="96"/>
      <c r="IN287" s="96"/>
      <c r="IO287" s="96"/>
      <c r="IP287" s="96"/>
      <c r="IQ287" s="96"/>
      <c r="IR287" s="96"/>
      <c r="IS287" s="96"/>
      <c r="IT287" s="96"/>
      <c r="IU287" s="96"/>
      <c r="IV287" s="96"/>
      <c r="IW287" s="96"/>
      <c r="IX287" s="96"/>
      <c r="IY287" s="96"/>
      <c r="IZ287" s="96"/>
      <c r="JA287" s="96"/>
      <c r="JB287" s="96"/>
    </row>
    <row r="288" spans="1:262" s="20" customFormat="1" x14ac:dyDescent="0.2">
      <c r="A288" s="185">
        <v>40589</v>
      </c>
      <c r="B288" s="198" t="s">
        <v>569</v>
      </c>
      <c r="C288" s="198" t="s">
        <v>245</v>
      </c>
      <c r="D288" s="198" t="s">
        <v>141</v>
      </c>
      <c r="E288" s="198" t="s">
        <v>144</v>
      </c>
      <c r="F288" s="199">
        <v>40193</v>
      </c>
      <c r="G288" s="200">
        <v>2010</v>
      </c>
      <c r="H288" s="185" t="s">
        <v>0</v>
      </c>
      <c r="I288" s="185" t="str">
        <f t="shared" si="15"/>
        <v>LA</v>
      </c>
      <c r="J288" s="185" t="str">
        <f t="shared" si="14"/>
        <v>LA</v>
      </c>
      <c r="K288" s="185" t="str">
        <f t="shared" si="16"/>
        <v>South Central</v>
      </c>
      <c r="L288" s="185" t="str">
        <f>INDEX('State '!$A$1:$C$62,MATCH($I288,'State '!$B:$B,0),3)</f>
        <v>South Central</v>
      </c>
      <c r="M288" s="185" t="str">
        <f>INDEX('State '!$A$1:$C$62,MATCH($J288,'State '!$B:$B,0),3)</f>
        <v>South Central</v>
      </c>
      <c r="N288" s="185"/>
      <c r="O288" s="192">
        <v>1053</v>
      </c>
      <c r="P288" s="192">
        <v>121</v>
      </c>
      <c r="Q288" s="192">
        <v>1100</v>
      </c>
      <c r="R288" s="191" t="s">
        <v>570</v>
      </c>
      <c r="S288" s="185" t="s">
        <v>139</v>
      </c>
      <c r="T288" s="185" t="s">
        <v>188</v>
      </c>
      <c r="U288" s="185" t="s">
        <v>391</v>
      </c>
      <c r="V288" s="185"/>
      <c r="W288" s="184"/>
      <c r="X288" s="184"/>
      <c r="Y288" s="184"/>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96"/>
      <c r="BG288" s="96"/>
      <c r="BH288" s="96"/>
      <c r="BI288" s="96"/>
      <c r="BJ288" s="96"/>
      <c r="BK288" s="96"/>
      <c r="BL288" s="96"/>
      <c r="BM288" s="96"/>
      <c r="BN288" s="96"/>
      <c r="BO288" s="96"/>
      <c r="BP288" s="96"/>
      <c r="BQ288" s="96"/>
      <c r="BR288" s="96"/>
      <c r="BS288" s="96"/>
      <c r="BT288" s="96"/>
      <c r="BU288" s="96"/>
      <c r="BV288" s="96"/>
      <c r="BW288" s="96"/>
      <c r="BX288" s="96"/>
      <c r="BY288" s="96"/>
      <c r="BZ288" s="96"/>
      <c r="CA288" s="96"/>
      <c r="CB288" s="96"/>
      <c r="CC288" s="96"/>
      <c r="CD288" s="96"/>
      <c r="CE288" s="96"/>
      <c r="CF288" s="96"/>
      <c r="CG288" s="96"/>
      <c r="CH288" s="96"/>
      <c r="CI288" s="96"/>
      <c r="CJ288" s="96"/>
      <c r="CK288" s="96"/>
      <c r="CL288" s="96"/>
      <c r="CM288" s="96"/>
      <c r="CN288" s="96"/>
      <c r="CO288" s="96"/>
      <c r="CP288" s="96"/>
      <c r="CQ288" s="96"/>
      <c r="CR288" s="96"/>
      <c r="CS288" s="96"/>
      <c r="CT288" s="96"/>
      <c r="CU288" s="96"/>
      <c r="CV288" s="96"/>
      <c r="CW288" s="96"/>
      <c r="CX288" s="96"/>
      <c r="CY288" s="96"/>
      <c r="CZ288" s="96"/>
      <c r="DA288" s="96"/>
      <c r="DB288" s="96"/>
      <c r="DC288" s="96"/>
      <c r="DD288" s="96"/>
      <c r="DE288" s="96"/>
      <c r="DF288" s="96"/>
      <c r="DG288" s="96"/>
      <c r="DH288" s="96"/>
      <c r="DI288" s="96"/>
      <c r="DJ288" s="96"/>
      <c r="DK288" s="96"/>
      <c r="DL288" s="96"/>
      <c r="DM288" s="96"/>
      <c r="DN288" s="96"/>
      <c r="DO288" s="96"/>
      <c r="DP288" s="96"/>
      <c r="DQ288" s="96"/>
      <c r="DR288" s="96"/>
      <c r="DS288" s="96"/>
      <c r="DT288" s="96"/>
      <c r="DU288" s="96"/>
      <c r="DV288" s="96"/>
      <c r="DW288" s="96"/>
      <c r="DX288" s="96"/>
      <c r="DY288" s="96"/>
      <c r="DZ288" s="96"/>
      <c r="EA288" s="96"/>
      <c r="EB288" s="96"/>
      <c r="EC288" s="96"/>
      <c r="ED288" s="96"/>
      <c r="EE288" s="96"/>
      <c r="EF288" s="96"/>
      <c r="EG288" s="96"/>
      <c r="EH288" s="96"/>
      <c r="EI288" s="96"/>
      <c r="EJ288" s="96"/>
      <c r="EK288" s="96"/>
      <c r="EL288" s="96"/>
      <c r="EM288" s="96"/>
      <c r="EN288" s="96"/>
      <c r="EO288" s="96"/>
      <c r="EP288" s="96"/>
      <c r="EQ288" s="96"/>
      <c r="ER288" s="96"/>
      <c r="ES288" s="96"/>
      <c r="ET288" s="96"/>
      <c r="EU288" s="96"/>
      <c r="EV288" s="96"/>
      <c r="EW288" s="96"/>
      <c r="EX288" s="96"/>
      <c r="EY288" s="96"/>
      <c r="EZ288" s="96"/>
      <c r="FA288" s="96"/>
      <c r="FB288" s="96"/>
      <c r="FC288" s="96"/>
      <c r="FD288" s="96"/>
      <c r="FE288" s="96"/>
      <c r="FF288" s="96"/>
      <c r="FG288" s="96"/>
      <c r="FH288" s="96"/>
      <c r="FI288" s="96"/>
      <c r="FJ288" s="96"/>
      <c r="FK288" s="96"/>
      <c r="FL288" s="96"/>
      <c r="FM288" s="96"/>
      <c r="FN288" s="96"/>
      <c r="FO288" s="96"/>
      <c r="FP288" s="96"/>
      <c r="FQ288" s="96"/>
      <c r="FR288" s="96"/>
      <c r="FS288" s="96"/>
      <c r="FT288" s="96"/>
      <c r="FU288" s="96"/>
      <c r="FV288" s="96"/>
      <c r="FW288" s="96"/>
      <c r="FX288" s="96"/>
      <c r="FY288" s="96"/>
      <c r="FZ288" s="96"/>
      <c r="GA288" s="96"/>
      <c r="GB288" s="96"/>
      <c r="GC288" s="96"/>
      <c r="GD288" s="96"/>
      <c r="GE288" s="96"/>
      <c r="GF288" s="96"/>
      <c r="GG288" s="96"/>
      <c r="GH288" s="96"/>
      <c r="GI288" s="96"/>
      <c r="GJ288" s="96"/>
      <c r="GK288" s="96"/>
      <c r="GL288" s="96"/>
      <c r="GM288" s="96"/>
      <c r="GN288" s="96"/>
      <c r="GO288" s="96"/>
      <c r="GP288" s="96"/>
      <c r="GQ288" s="96"/>
      <c r="GR288" s="96"/>
      <c r="GS288" s="96"/>
      <c r="GT288" s="96"/>
      <c r="GU288" s="96"/>
      <c r="GV288" s="96"/>
      <c r="GW288" s="96"/>
      <c r="GX288" s="96"/>
      <c r="GY288" s="96"/>
      <c r="GZ288" s="96"/>
      <c r="HA288" s="96"/>
      <c r="HB288" s="96"/>
      <c r="HC288" s="96"/>
      <c r="HD288" s="96"/>
      <c r="HE288" s="96"/>
      <c r="HF288" s="96"/>
      <c r="HG288" s="96"/>
      <c r="HH288" s="96"/>
      <c r="HI288" s="96"/>
      <c r="HJ288" s="96"/>
      <c r="HK288" s="96"/>
      <c r="HL288" s="96"/>
      <c r="HM288" s="96"/>
      <c r="HN288" s="96"/>
      <c r="HO288" s="96"/>
      <c r="HP288" s="96"/>
      <c r="HQ288" s="96"/>
      <c r="HR288" s="96"/>
      <c r="HS288" s="96"/>
      <c r="HT288" s="96"/>
      <c r="HU288" s="96"/>
      <c r="HV288" s="96"/>
      <c r="HW288" s="96"/>
      <c r="HX288" s="96"/>
      <c r="HY288" s="96"/>
      <c r="HZ288" s="96"/>
      <c r="IA288" s="96"/>
      <c r="IB288" s="96"/>
      <c r="IC288" s="96"/>
      <c r="ID288" s="96"/>
      <c r="IE288" s="96"/>
      <c r="IF288" s="96"/>
      <c r="IG288" s="96"/>
      <c r="IH288" s="96"/>
      <c r="II288" s="96"/>
      <c r="IJ288" s="96"/>
      <c r="IK288" s="96"/>
      <c r="IL288" s="96"/>
      <c r="IM288" s="96"/>
      <c r="IN288" s="96"/>
      <c r="IO288" s="96"/>
      <c r="IP288" s="96"/>
      <c r="IQ288" s="96"/>
      <c r="IR288" s="96"/>
      <c r="IS288" s="96"/>
      <c r="IT288" s="96"/>
      <c r="IU288" s="96"/>
      <c r="IV288" s="96"/>
      <c r="IW288" s="96"/>
      <c r="IX288" s="96"/>
      <c r="IY288" s="96"/>
      <c r="IZ288" s="96"/>
      <c r="JA288" s="96"/>
      <c r="JB288" s="96"/>
    </row>
    <row r="289" spans="1:262" s="20" customFormat="1" x14ac:dyDescent="0.2">
      <c r="A289" s="185">
        <v>40388</v>
      </c>
      <c r="B289" s="198" t="s">
        <v>633</v>
      </c>
      <c r="C289" s="198" t="s">
        <v>241</v>
      </c>
      <c r="D289" s="198" t="s">
        <v>141</v>
      </c>
      <c r="E289" s="198" t="s">
        <v>144</v>
      </c>
      <c r="F289" s="199">
        <v>40476</v>
      </c>
      <c r="G289" s="200">
        <v>2010</v>
      </c>
      <c r="H289" s="185" t="s">
        <v>478</v>
      </c>
      <c r="I289" s="185" t="str">
        <f t="shared" si="15"/>
        <v>TX</v>
      </c>
      <c r="J289" s="185" t="str">
        <f t="shared" si="14"/>
        <v>MS</v>
      </c>
      <c r="K289" s="185" t="str">
        <f t="shared" si="16"/>
        <v>South Central</v>
      </c>
      <c r="L289" s="185" t="str">
        <f>INDEX('State '!$A$1:$C$62,MATCH($I289,'State '!$B:$B,0),3)</f>
        <v>South Central</v>
      </c>
      <c r="M289" s="185" t="str">
        <f>INDEX('State '!$A$1:$C$62,MATCH($J289,'State '!$B:$B,0),3)</f>
        <v>South Central</v>
      </c>
      <c r="N289" s="185"/>
      <c r="O289" s="192">
        <v>161</v>
      </c>
      <c r="P289" s="192"/>
      <c r="Q289" s="192">
        <v>556</v>
      </c>
      <c r="R289" s="191"/>
      <c r="S289" s="185" t="s">
        <v>135</v>
      </c>
      <c r="T289" s="185" t="s">
        <v>390</v>
      </c>
      <c r="U289" s="185" t="s">
        <v>634</v>
      </c>
      <c r="V289" s="185"/>
      <c r="W289" s="184"/>
      <c r="X289" s="184"/>
      <c r="Y289" s="184"/>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96"/>
      <c r="AZ289" s="96"/>
      <c r="BA289" s="96"/>
      <c r="BB289" s="96"/>
      <c r="BC289" s="96"/>
      <c r="BD289" s="96"/>
      <c r="BE289" s="96"/>
      <c r="BF289" s="96"/>
      <c r="BG289" s="96"/>
      <c r="BH289" s="96"/>
      <c r="BI289" s="96"/>
      <c r="BJ289" s="96"/>
      <c r="BK289" s="96"/>
      <c r="BL289" s="96"/>
      <c r="BM289" s="96"/>
      <c r="BN289" s="96"/>
      <c r="BO289" s="96"/>
      <c r="BP289" s="96"/>
      <c r="BQ289" s="96"/>
      <c r="BR289" s="96"/>
      <c r="BS289" s="96"/>
      <c r="BT289" s="96"/>
      <c r="BU289" s="96"/>
      <c r="BV289" s="96"/>
      <c r="BW289" s="96"/>
      <c r="BX289" s="96"/>
      <c r="BY289" s="96"/>
      <c r="BZ289" s="96"/>
      <c r="CA289" s="96"/>
      <c r="CB289" s="96"/>
      <c r="CC289" s="96"/>
      <c r="CD289" s="96"/>
      <c r="CE289" s="96"/>
      <c r="CF289" s="96"/>
      <c r="CG289" s="96"/>
      <c r="CH289" s="96"/>
      <c r="CI289" s="96"/>
      <c r="CJ289" s="96"/>
      <c r="CK289" s="96"/>
      <c r="CL289" s="96"/>
      <c r="CM289" s="96"/>
      <c r="CN289" s="96"/>
      <c r="CO289" s="96"/>
      <c r="CP289" s="96"/>
      <c r="CQ289" s="96"/>
      <c r="CR289" s="96"/>
      <c r="CS289" s="96"/>
      <c r="CT289" s="96"/>
      <c r="CU289" s="96"/>
      <c r="CV289" s="96"/>
      <c r="CW289" s="96"/>
      <c r="CX289" s="96"/>
      <c r="CY289" s="96"/>
      <c r="CZ289" s="96"/>
      <c r="DA289" s="96"/>
      <c r="DB289" s="96"/>
      <c r="DC289" s="96"/>
      <c r="DD289" s="96"/>
      <c r="DE289" s="96"/>
      <c r="DF289" s="96"/>
      <c r="DG289" s="96"/>
      <c r="DH289" s="96"/>
      <c r="DI289" s="96"/>
      <c r="DJ289" s="96"/>
      <c r="DK289" s="96"/>
      <c r="DL289" s="96"/>
      <c r="DM289" s="96"/>
      <c r="DN289" s="96"/>
      <c r="DO289" s="96"/>
      <c r="DP289" s="96"/>
      <c r="DQ289" s="96"/>
      <c r="DR289" s="96"/>
      <c r="DS289" s="96"/>
      <c r="DT289" s="96"/>
      <c r="DU289" s="96"/>
      <c r="DV289" s="96"/>
      <c r="DW289" s="96"/>
      <c r="DX289" s="96"/>
      <c r="DY289" s="96"/>
      <c r="DZ289" s="96"/>
      <c r="EA289" s="96"/>
      <c r="EB289" s="96"/>
      <c r="EC289" s="96"/>
      <c r="ED289" s="96"/>
      <c r="EE289" s="96"/>
      <c r="EF289" s="96"/>
      <c r="EG289" s="96"/>
      <c r="EH289" s="96"/>
      <c r="EI289" s="96"/>
      <c r="EJ289" s="96"/>
      <c r="EK289" s="96"/>
      <c r="EL289" s="96"/>
      <c r="EM289" s="96"/>
      <c r="EN289" s="96"/>
      <c r="EO289" s="96"/>
      <c r="EP289" s="96"/>
      <c r="EQ289" s="96"/>
      <c r="ER289" s="96"/>
      <c r="ES289" s="96"/>
      <c r="ET289" s="96"/>
      <c r="EU289" s="96"/>
      <c r="EV289" s="96"/>
      <c r="EW289" s="96"/>
      <c r="EX289" s="96"/>
      <c r="EY289" s="96"/>
      <c r="EZ289" s="96"/>
      <c r="FA289" s="96"/>
      <c r="FB289" s="96"/>
      <c r="FC289" s="96"/>
      <c r="FD289" s="96"/>
      <c r="FE289" s="96"/>
      <c r="FF289" s="96"/>
      <c r="FG289" s="96"/>
      <c r="FH289" s="96"/>
      <c r="FI289" s="96"/>
      <c r="FJ289" s="96"/>
      <c r="FK289" s="96"/>
      <c r="FL289" s="96"/>
      <c r="FM289" s="96"/>
      <c r="FN289" s="96"/>
      <c r="FO289" s="96"/>
      <c r="FP289" s="96"/>
      <c r="FQ289" s="96"/>
      <c r="FR289" s="96"/>
      <c r="FS289" s="96"/>
      <c r="FT289" s="96"/>
      <c r="FU289" s="96"/>
      <c r="FV289" s="96"/>
      <c r="FW289" s="96"/>
      <c r="FX289" s="96"/>
      <c r="FY289" s="96"/>
      <c r="FZ289" s="96"/>
      <c r="GA289" s="96"/>
      <c r="GB289" s="96"/>
      <c r="GC289" s="96"/>
      <c r="GD289" s="96"/>
      <c r="GE289" s="96"/>
      <c r="GF289" s="96"/>
      <c r="GG289" s="96"/>
      <c r="GH289" s="96"/>
      <c r="GI289" s="96"/>
      <c r="GJ289" s="96"/>
      <c r="GK289" s="96"/>
      <c r="GL289" s="96"/>
      <c r="GM289" s="96"/>
      <c r="GN289" s="96"/>
      <c r="GO289" s="96"/>
      <c r="GP289" s="96"/>
      <c r="GQ289" s="96"/>
      <c r="GR289" s="96"/>
      <c r="GS289" s="96"/>
      <c r="GT289" s="96"/>
      <c r="GU289" s="96"/>
      <c r="GV289" s="96"/>
      <c r="GW289" s="96"/>
      <c r="GX289" s="96"/>
      <c r="GY289" s="96"/>
      <c r="GZ289" s="96"/>
      <c r="HA289" s="96"/>
      <c r="HB289" s="96"/>
      <c r="HC289" s="96"/>
      <c r="HD289" s="96"/>
      <c r="HE289" s="96"/>
      <c r="HF289" s="96"/>
      <c r="HG289" s="96"/>
      <c r="HH289" s="96"/>
      <c r="HI289" s="96"/>
      <c r="HJ289" s="96"/>
      <c r="HK289" s="96"/>
      <c r="HL289" s="96"/>
      <c r="HM289" s="96"/>
      <c r="HN289" s="96"/>
      <c r="HO289" s="96"/>
      <c r="HP289" s="96"/>
      <c r="HQ289" s="96"/>
      <c r="HR289" s="96"/>
      <c r="HS289" s="96"/>
      <c r="HT289" s="96"/>
      <c r="HU289" s="96"/>
      <c r="HV289" s="96"/>
      <c r="HW289" s="96"/>
      <c r="HX289" s="96"/>
      <c r="HY289" s="96"/>
      <c r="HZ289" s="96"/>
      <c r="IA289" s="96"/>
      <c r="IB289" s="96"/>
      <c r="IC289" s="96"/>
      <c r="ID289" s="96"/>
      <c r="IE289" s="96"/>
      <c r="IF289" s="96"/>
      <c r="IG289" s="96"/>
      <c r="IH289" s="96"/>
      <c r="II289" s="96"/>
      <c r="IJ289" s="96"/>
      <c r="IK289" s="96"/>
      <c r="IL289" s="96"/>
      <c r="IM289" s="96"/>
      <c r="IN289" s="96"/>
      <c r="IO289" s="96"/>
      <c r="IP289" s="96"/>
      <c r="IQ289" s="96"/>
      <c r="IR289" s="96"/>
      <c r="IS289" s="96"/>
      <c r="IT289" s="96"/>
      <c r="IU289" s="96"/>
      <c r="IV289" s="96"/>
      <c r="IW289" s="96"/>
      <c r="IX289" s="96"/>
      <c r="IY289" s="96"/>
      <c r="IZ289" s="96"/>
      <c r="JA289" s="96"/>
      <c r="JB289" s="96"/>
    </row>
    <row r="290" spans="1:262" s="20" customFormat="1" x14ac:dyDescent="0.2">
      <c r="A290" s="185">
        <v>40283</v>
      </c>
      <c r="B290" s="186" t="s">
        <v>565</v>
      </c>
      <c r="C290" s="186" t="s">
        <v>226</v>
      </c>
      <c r="D290" s="186" t="s">
        <v>141</v>
      </c>
      <c r="E290" s="187" t="s">
        <v>144</v>
      </c>
      <c r="F290" s="188">
        <v>40277</v>
      </c>
      <c r="G290" s="189">
        <v>2010</v>
      </c>
      <c r="H290" s="185" t="s">
        <v>566</v>
      </c>
      <c r="I290" s="185" t="str">
        <f t="shared" si="15"/>
        <v>WY</v>
      </c>
      <c r="J290" s="185" t="str">
        <f t="shared" si="14"/>
        <v>NV</v>
      </c>
      <c r="K290" s="185" t="str">
        <f t="shared" si="16"/>
        <v>Mountain</v>
      </c>
      <c r="L290" s="185" t="str">
        <f>INDEX('State '!$A$1:$C$62,MATCH($I290,'State '!$B:$B,0),3)</f>
        <v>Mountain</v>
      </c>
      <c r="M290" s="185" t="str">
        <f>INDEX('State '!$A$1:$C$62,MATCH($J290,'State '!$B:$B,0),3)</f>
        <v>Mountain</v>
      </c>
      <c r="N290" s="185"/>
      <c r="O290" s="191">
        <v>62.1</v>
      </c>
      <c r="P290" s="191"/>
      <c r="Q290" s="191">
        <v>145</v>
      </c>
      <c r="R290" s="192">
        <v>36</v>
      </c>
      <c r="S290" s="193" t="s">
        <v>135</v>
      </c>
      <c r="T290" s="190" t="s">
        <v>390</v>
      </c>
      <c r="U290" s="194" t="s">
        <v>567</v>
      </c>
      <c r="V290" s="185"/>
      <c r="W290" s="184"/>
      <c r="X290" s="184"/>
      <c r="Y290" s="184"/>
    </row>
    <row r="291" spans="1:262" s="20" customFormat="1" x14ac:dyDescent="0.2">
      <c r="A291" s="185">
        <v>40367</v>
      </c>
      <c r="B291" s="198" t="s">
        <v>600</v>
      </c>
      <c r="C291" s="198" t="s">
        <v>254</v>
      </c>
      <c r="D291" s="198" t="s">
        <v>141</v>
      </c>
      <c r="E291" s="198" t="s">
        <v>144</v>
      </c>
      <c r="F291" s="199">
        <v>40329</v>
      </c>
      <c r="G291" s="200">
        <v>2010</v>
      </c>
      <c r="H291" s="185" t="s">
        <v>601</v>
      </c>
      <c r="I291" s="185" t="str">
        <f t="shared" si="15"/>
        <v>OK</v>
      </c>
      <c r="J291" s="185" t="str">
        <f t="shared" si="14"/>
        <v>LA</v>
      </c>
      <c r="K291" s="185" t="str">
        <f t="shared" si="16"/>
        <v>South Central</v>
      </c>
      <c r="L291" s="185" t="str">
        <f>INDEX('State '!$A$1:$C$62,MATCH($I291,'State '!$B:$B,0),3)</f>
        <v>South Central</v>
      </c>
      <c r="M291" s="185" t="str">
        <f>INDEX('State '!$A$1:$C$62,MATCH($J291,'State '!$B:$B,0),3)</f>
        <v>South Central</v>
      </c>
      <c r="N291" s="185"/>
      <c r="O291" s="192">
        <v>1340</v>
      </c>
      <c r="P291" s="192"/>
      <c r="Q291" s="192">
        <v>1500</v>
      </c>
      <c r="R291" s="191"/>
      <c r="S291" s="185" t="s">
        <v>135</v>
      </c>
      <c r="T291" s="185" t="s">
        <v>390</v>
      </c>
      <c r="U291" s="185" t="s">
        <v>602</v>
      </c>
      <c r="V291" s="185"/>
      <c r="W291" s="184"/>
      <c r="X291" s="184"/>
      <c r="Y291" s="184"/>
    </row>
    <row r="292" spans="1:262" s="20" customFormat="1" x14ac:dyDescent="0.2">
      <c r="A292" s="185">
        <v>40633</v>
      </c>
      <c r="B292" s="198" t="s">
        <v>592</v>
      </c>
      <c r="C292" s="198" t="s">
        <v>251</v>
      </c>
      <c r="D292" s="198" t="s">
        <v>137</v>
      </c>
      <c r="E292" s="198" t="s">
        <v>144</v>
      </c>
      <c r="F292" s="199">
        <v>40483</v>
      </c>
      <c r="G292" s="200">
        <v>2010</v>
      </c>
      <c r="H292" s="185" t="s">
        <v>16</v>
      </c>
      <c r="I292" s="185" t="str">
        <f t="shared" si="15"/>
        <v>NC</v>
      </c>
      <c r="J292" s="185" t="str">
        <f t="shared" si="14"/>
        <v>NC</v>
      </c>
      <c r="K292" s="185" t="str">
        <f t="shared" si="16"/>
        <v>Southeast</v>
      </c>
      <c r="L292" s="185" t="str">
        <f>INDEX('State '!$A$1:$C$62,MATCH($I292,'State '!$B:$B,0),3)</f>
        <v>Southeast</v>
      </c>
      <c r="M292" s="185" t="str">
        <f>INDEX('State '!$A$1:$C$62,MATCH($J292,'State '!$B:$B,0),3)</f>
        <v>Southeast</v>
      </c>
      <c r="N292" s="185"/>
      <c r="O292" s="192">
        <v>42</v>
      </c>
      <c r="P292" s="192">
        <v>43</v>
      </c>
      <c r="Q292" s="192">
        <v>70</v>
      </c>
      <c r="R292" s="191">
        <v>12</v>
      </c>
      <c r="S292" s="185" t="s">
        <v>139</v>
      </c>
      <c r="T292" s="185" t="s">
        <v>188</v>
      </c>
      <c r="U292" s="185" t="s">
        <v>391</v>
      </c>
      <c r="V292" s="185"/>
      <c r="W292" s="184"/>
      <c r="X292" s="184"/>
      <c r="Y292" s="184"/>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c r="BM292" s="96"/>
      <c r="BN292" s="96"/>
      <c r="BO292" s="96"/>
      <c r="BP292" s="96"/>
      <c r="BQ292" s="96"/>
      <c r="BR292" s="96"/>
      <c r="BS292" s="96"/>
      <c r="BT292" s="96"/>
      <c r="BU292" s="96"/>
      <c r="BV292" s="96"/>
      <c r="BW292" s="96"/>
      <c r="BX292" s="96"/>
      <c r="BY292" s="96"/>
      <c r="BZ292" s="96"/>
      <c r="CA292" s="96"/>
      <c r="CB292" s="96"/>
      <c r="CC292" s="96"/>
      <c r="CD292" s="96"/>
      <c r="CE292" s="96"/>
      <c r="CF292" s="96"/>
      <c r="CG292" s="96"/>
      <c r="CH292" s="96"/>
      <c r="CI292" s="96"/>
      <c r="CJ292" s="96"/>
      <c r="CK292" s="96"/>
      <c r="CL292" s="96"/>
      <c r="CM292" s="96"/>
      <c r="CN292" s="96"/>
      <c r="CO292" s="96"/>
      <c r="CP292" s="96"/>
      <c r="CQ292" s="96"/>
      <c r="CR292" s="96"/>
      <c r="CS292" s="96"/>
      <c r="CT292" s="96"/>
      <c r="CU292" s="96"/>
      <c r="CV292" s="96"/>
      <c r="CW292" s="96"/>
      <c r="CX292" s="96"/>
      <c r="CY292" s="96"/>
      <c r="CZ292" s="96"/>
      <c r="DA292" s="96"/>
      <c r="DB292" s="96"/>
      <c r="DC292" s="96"/>
      <c r="DD292" s="96"/>
      <c r="DE292" s="96"/>
      <c r="DF292" s="96"/>
      <c r="DG292" s="96"/>
      <c r="DH292" s="96"/>
      <c r="DI292" s="96"/>
      <c r="DJ292" s="96"/>
      <c r="DK292" s="96"/>
      <c r="DL292" s="96"/>
      <c r="DM292" s="96"/>
      <c r="DN292" s="96"/>
      <c r="DO292" s="96"/>
      <c r="DP292" s="96"/>
      <c r="DQ292" s="96"/>
      <c r="DR292" s="96"/>
      <c r="DS292" s="96"/>
      <c r="DT292" s="96"/>
      <c r="DU292" s="96"/>
      <c r="DV292" s="96"/>
      <c r="DW292" s="96"/>
      <c r="DX292" s="96"/>
      <c r="DY292" s="96"/>
      <c r="DZ292" s="96"/>
      <c r="EA292" s="96"/>
      <c r="EB292" s="96"/>
      <c r="EC292" s="96"/>
      <c r="ED292" s="96"/>
      <c r="EE292" s="96"/>
      <c r="EF292" s="96"/>
      <c r="EG292" s="96"/>
      <c r="EH292" s="96"/>
      <c r="EI292" s="96"/>
      <c r="EJ292" s="96"/>
      <c r="EK292" s="96"/>
      <c r="EL292" s="96"/>
      <c r="EM292" s="96"/>
      <c r="EN292" s="96"/>
      <c r="EO292" s="96"/>
      <c r="EP292" s="96"/>
      <c r="EQ292" s="96"/>
      <c r="ER292" s="96"/>
      <c r="ES292" s="96"/>
      <c r="ET292" s="96"/>
      <c r="EU292" s="96"/>
      <c r="EV292" s="96"/>
      <c r="EW292" s="96"/>
      <c r="EX292" s="96"/>
      <c r="EY292" s="96"/>
      <c r="EZ292" s="96"/>
      <c r="FA292" s="96"/>
      <c r="FB292" s="96"/>
      <c r="FC292" s="96"/>
      <c r="FD292" s="96"/>
      <c r="FE292" s="96"/>
      <c r="FF292" s="96"/>
      <c r="FG292" s="96"/>
      <c r="FH292" s="96"/>
      <c r="FI292" s="96"/>
      <c r="FJ292" s="96"/>
      <c r="FK292" s="96"/>
      <c r="FL292" s="96"/>
      <c r="FM292" s="96"/>
      <c r="FN292" s="96"/>
      <c r="FO292" s="96"/>
      <c r="FP292" s="96"/>
      <c r="FQ292" s="96"/>
      <c r="FR292" s="96"/>
      <c r="FS292" s="96"/>
      <c r="FT292" s="96"/>
      <c r="FU292" s="96"/>
      <c r="FV292" s="96"/>
      <c r="FW292" s="96"/>
      <c r="FX292" s="96"/>
      <c r="FY292" s="96"/>
      <c r="FZ292" s="96"/>
      <c r="GA292" s="96"/>
      <c r="GB292" s="96"/>
      <c r="GC292" s="96"/>
      <c r="GD292" s="96"/>
      <c r="GE292" s="96"/>
      <c r="GF292" s="96"/>
      <c r="GG292" s="96"/>
      <c r="GH292" s="96"/>
      <c r="GI292" s="96"/>
      <c r="GJ292" s="96"/>
      <c r="GK292" s="96"/>
      <c r="GL292" s="96"/>
      <c r="GM292" s="96"/>
      <c r="GN292" s="96"/>
      <c r="GO292" s="96"/>
      <c r="GP292" s="96"/>
      <c r="GQ292" s="96"/>
      <c r="GR292" s="96"/>
      <c r="GS292" s="96"/>
      <c r="GT292" s="96"/>
      <c r="GU292" s="96"/>
      <c r="GV292" s="96"/>
      <c r="GW292" s="96"/>
      <c r="GX292" s="96"/>
      <c r="GY292" s="96"/>
      <c r="GZ292" s="96"/>
      <c r="HA292" s="96"/>
      <c r="HB292" s="96"/>
      <c r="HC292" s="96"/>
      <c r="HD292" s="96"/>
      <c r="HE292" s="96"/>
      <c r="HF292" s="96"/>
      <c r="HG292" s="96"/>
      <c r="HH292" s="96"/>
      <c r="HI292" s="96"/>
      <c r="HJ292" s="96"/>
      <c r="HK292" s="96"/>
      <c r="HL292" s="96"/>
      <c r="HM292" s="96"/>
      <c r="HN292" s="96"/>
      <c r="HO292" s="96"/>
      <c r="HP292" s="96"/>
      <c r="HQ292" s="96"/>
      <c r="HR292" s="96"/>
      <c r="HS292" s="96"/>
      <c r="HT292" s="96"/>
      <c r="HU292" s="96"/>
      <c r="HV292" s="96"/>
      <c r="HW292" s="96"/>
      <c r="HX292" s="96"/>
      <c r="HY292" s="96"/>
      <c r="HZ292" s="96"/>
      <c r="IA292" s="96"/>
      <c r="IB292" s="96"/>
      <c r="IC292" s="96"/>
      <c r="ID292" s="96"/>
      <c r="IE292" s="96"/>
      <c r="IF292" s="96"/>
      <c r="IG292" s="96"/>
      <c r="IH292" s="96"/>
      <c r="II292" s="96"/>
      <c r="IJ292" s="96"/>
      <c r="IK292" s="96"/>
      <c r="IL292" s="96"/>
      <c r="IM292" s="96"/>
      <c r="IN292" s="96"/>
      <c r="IO292" s="96"/>
      <c r="IP292" s="96"/>
      <c r="IQ292" s="96"/>
      <c r="IR292" s="96"/>
      <c r="IS292" s="96"/>
      <c r="IT292" s="96"/>
      <c r="IU292" s="96"/>
      <c r="IV292" s="96"/>
      <c r="IW292" s="96"/>
      <c r="IX292" s="96"/>
      <c r="IY292" s="96"/>
      <c r="IZ292" s="96"/>
      <c r="JA292" s="96"/>
      <c r="JB292" s="96"/>
    </row>
    <row r="293" spans="1:262" ht="25.5" x14ac:dyDescent="0.2">
      <c r="A293" s="185">
        <v>40589</v>
      </c>
      <c r="B293" s="198" t="s">
        <v>631</v>
      </c>
      <c r="C293" s="198" t="s">
        <v>262</v>
      </c>
      <c r="D293" s="198" t="s">
        <v>141</v>
      </c>
      <c r="E293" s="198" t="s">
        <v>144</v>
      </c>
      <c r="F293" s="199">
        <v>40483</v>
      </c>
      <c r="G293" s="200">
        <v>2010</v>
      </c>
      <c r="H293" s="185" t="s">
        <v>30</v>
      </c>
      <c r="I293" s="185" t="str">
        <f t="shared" si="15"/>
        <v>MN</v>
      </c>
      <c r="J293" s="185" t="str">
        <f t="shared" si="14"/>
        <v>MN</v>
      </c>
      <c r="K293" s="185" t="str">
        <f t="shared" si="16"/>
        <v>Midwest</v>
      </c>
      <c r="L293" s="185" t="str">
        <f>INDEX('State '!$A$1:$C$62,MATCH($I293,'State '!$B:$B,0),3)</f>
        <v>Midwest</v>
      </c>
      <c r="M293" s="185" t="str">
        <f>INDEX('State '!$A$1:$C$62,MATCH($J293,'State '!$B:$B,0),3)</f>
        <v>Midwest</v>
      </c>
      <c r="N293" s="185"/>
      <c r="O293" s="192">
        <v>43</v>
      </c>
      <c r="P293" s="192">
        <v>10</v>
      </c>
      <c r="Q293" s="192">
        <v>135</v>
      </c>
      <c r="R293" s="191">
        <v>16</v>
      </c>
      <c r="S293" s="185" t="s">
        <v>135</v>
      </c>
      <c r="T293" s="185" t="s">
        <v>390</v>
      </c>
      <c r="U293" s="185" t="s">
        <v>632</v>
      </c>
      <c r="V293" s="185"/>
      <c r="W293" s="184"/>
      <c r="X293" s="184"/>
      <c r="Y293" s="184"/>
      <c r="Z293" s="96"/>
      <c r="AA293" s="96"/>
      <c r="AB293" s="96"/>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c r="EF293" s="20"/>
      <c r="EG293" s="20"/>
      <c r="EH293" s="20"/>
      <c r="EI293" s="20"/>
      <c r="EJ293" s="20"/>
      <c r="EK293" s="20"/>
      <c r="EL293" s="20"/>
      <c r="EM293" s="20"/>
      <c r="EN293" s="20"/>
      <c r="EO293" s="20"/>
      <c r="EP293" s="20"/>
      <c r="EQ293" s="20"/>
      <c r="ER293" s="20"/>
      <c r="ES293" s="20"/>
      <c r="ET293" s="20"/>
      <c r="EU293" s="20"/>
      <c r="EV293" s="20"/>
      <c r="EW293" s="20"/>
      <c r="EX293" s="20"/>
      <c r="EY293" s="20"/>
      <c r="EZ293" s="20"/>
      <c r="FA293" s="20"/>
      <c r="FB293" s="20"/>
      <c r="FC293" s="20"/>
      <c r="FD293" s="20"/>
      <c r="FE293" s="20"/>
      <c r="FF293" s="20"/>
      <c r="FG293" s="20"/>
      <c r="FH293" s="20"/>
      <c r="FI293" s="20"/>
      <c r="FJ293" s="20"/>
      <c r="FK293" s="20"/>
      <c r="FL293" s="20"/>
      <c r="FM293" s="20"/>
      <c r="FN293" s="20"/>
      <c r="FO293" s="20"/>
      <c r="FP293" s="20"/>
      <c r="FQ293" s="20"/>
      <c r="FR293" s="20"/>
      <c r="FS293" s="20"/>
      <c r="FT293" s="20"/>
      <c r="FU293" s="20"/>
      <c r="FV293" s="20"/>
      <c r="FW293" s="20"/>
      <c r="FX293" s="20"/>
      <c r="FY293" s="20"/>
      <c r="FZ293" s="20"/>
      <c r="GA293" s="20"/>
      <c r="GB293" s="20"/>
      <c r="GC293" s="20"/>
      <c r="GD293" s="20"/>
      <c r="GE293" s="20"/>
      <c r="GF293" s="20"/>
      <c r="GG293" s="20"/>
      <c r="GH293" s="20"/>
      <c r="GI293" s="20"/>
      <c r="GJ293" s="20"/>
      <c r="GK293" s="20"/>
      <c r="GL293" s="20"/>
      <c r="GM293" s="20"/>
      <c r="GN293" s="20"/>
      <c r="GO293" s="20"/>
      <c r="GP293" s="20"/>
      <c r="GQ293" s="20"/>
      <c r="GR293" s="20"/>
      <c r="GS293" s="20"/>
      <c r="GT293" s="20"/>
      <c r="GU293" s="20"/>
      <c r="GV293" s="20"/>
      <c r="GW293" s="20"/>
      <c r="GX293" s="20"/>
      <c r="GY293" s="20"/>
      <c r="GZ293" s="20"/>
      <c r="HA293" s="20"/>
      <c r="HB293" s="20"/>
      <c r="HC293" s="20"/>
      <c r="HD293" s="20"/>
      <c r="HE293" s="20"/>
      <c r="HF293" s="20"/>
      <c r="HG293" s="20"/>
      <c r="HH293" s="20"/>
      <c r="HI293" s="20"/>
      <c r="HJ293" s="20"/>
      <c r="HK293" s="20"/>
      <c r="HL293" s="20"/>
      <c r="HM293" s="20"/>
      <c r="HN293" s="20"/>
      <c r="HO293" s="20"/>
      <c r="HP293" s="20"/>
      <c r="HQ293" s="20"/>
      <c r="HR293" s="20"/>
      <c r="HS293" s="20"/>
      <c r="HT293" s="20"/>
      <c r="HU293" s="20"/>
      <c r="HV293" s="20"/>
      <c r="HW293" s="20"/>
      <c r="HX293" s="20"/>
      <c r="HY293" s="20"/>
      <c r="HZ293" s="20"/>
      <c r="IA293" s="20"/>
      <c r="IB293" s="20"/>
      <c r="IC293" s="20"/>
      <c r="ID293" s="20"/>
      <c r="IE293" s="20"/>
      <c r="IF293" s="20"/>
      <c r="IG293" s="20"/>
      <c r="IH293" s="20"/>
      <c r="II293" s="20"/>
      <c r="IJ293" s="20"/>
      <c r="IK293" s="20"/>
      <c r="IL293" s="20"/>
      <c r="IM293" s="20"/>
      <c r="IN293" s="20"/>
      <c r="IO293" s="20"/>
      <c r="IP293" s="20"/>
      <c r="IQ293" s="20"/>
      <c r="IR293" s="20"/>
      <c r="IS293" s="20"/>
      <c r="IT293" s="20"/>
      <c r="IU293" s="20"/>
      <c r="IV293" s="20"/>
      <c r="IW293" s="20"/>
      <c r="IX293" s="20"/>
      <c r="IY293" s="20"/>
      <c r="IZ293" s="20"/>
      <c r="JA293" s="20"/>
      <c r="JB293" s="20"/>
    </row>
    <row r="294" spans="1:262" x14ac:dyDescent="0.2">
      <c r="A294" s="185">
        <v>40367</v>
      </c>
      <c r="B294" s="186" t="s">
        <v>580</v>
      </c>
      <c r="C294" s="186" t="s">
        <v>246</v>
      </c>
      <c r="D294" s="186" t="s">
        <v>134</v>
      </c>
      <c r="E294" s="187" t="s">
        <v>144</v>
      </c>
      <c r="F294" s="188">
        <v>40250</v>
      </c>
      <c r="G294" s="189">
        <v>2010</v>
      </c>
      <c r="H294" s="185" t="s">
        <v>581</v>
      </c>
      <c r="I294" s="185" t="str">
        <f t="shared" si="15"/>
        <v>MX</v>
      </c>
      <c r="J294" s="185" t="str">
        <f t="shared" si="14"/>
        <v>AZ</v>
      </c>
      <c r="K294" s="185" t="str">
        <f t="shared" si="16"/>
        <v>Mexico, Mountain</v>
      </c>
      <c r="L294" s="185" t="str">
        <f>INDEX('State '!$A$1:$C$62,MATCH($I294,'State '!$B:$B,0),3)</f>
        <v>Mexico</v>
      </c>
      <c r="M294" s="185" t="str">
        <f>INDEX('State '!$A$1:$C$62,MATCH($J294,'State '!$B:$B,0),3)</f>
        <v>Mountain</v>
      </c>
      <c r="N294" s="185"/>
      <c r="O294" s="191">
        <v>14.8</v>
      </c>
      <c r="P294" s="191">
        <v>3.27</v>
      </c>
      <c r="Q294" s="191">
        <v>81.25</v>
      </c>
      <c r="R294" s="192">
        <v>12</v>
      </c>
      <c r="S294" s="193" t="s">
        <v>135</v>
      </c>
      <c r="T294" s="190" t="s">
        <v>390</v>
      </c>
      <c r="U294" s="194" t="s">
        <v>582</v>
      </c>
      <c r="V294" s="185"/>
      <c r="W294" s="184"/>
      <c r="X294" s="184"/>
      <c r="Y294" s="184"/>
      <c r="Z294" s="96"/>
      <c r="AA294" s="96"/>
      <c r="AB294" s="96"/>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c r="IU294" s="20"/>
      <c r="IV294" s="20"/>
      <c r="IW294" s="20"/>
      <c r="IX294" s="20"/>
      <c r="IY294" s="20"/>
      <c r="IZ294" s="20"/>
      <c r="JA294" s="20"/>
      <c r="JB294" s="20"/>
    </row>
    <row r="295" spans="1:262" x14ac:dyDescent="0.2">
      <c r="A295" s="185">
        <v>40388</v>
      </c>
      <c r="B295" s="186" t="s">
        <v>619</v>
      </c>
      <c r="C295" s="186" t="s">
        <v>258</v>
      </c>
      <c r="D295" s="186" t="s">
        <v>141</v>
      </c>
      <c r="E295" s="187" t="s">
        <v>144</v>
      </c>
      <c r="F295" s="188">
        <v>40483</v>
      </c>
      <c r="G295" s="195">
        <v>2010</v>
      </c>
      <c r="H295" s="185" t="s">
        <v>620</v>
      </c>
      <c r="I295" s="185" t="str">
        <f t="shared" si="15"/>
        <v>CO</v>
      </c>
      <c r="J295" s="185" t="str">
        <f t="shared" si="14"/>
        <v>WY</v>
      </c>
      <c r="K295" s="185" t="str">
        <f t="shared" si="16"/>
        <v>Mountain</v>
      </c>
      <c r="L295" s="185" t="str">
        <f>INDEX('State '!$A$1:$C$62,MATCH($I295,'State '!$B:$B,0),3)</f>
        <v>Mountain</v>
      </c>
      <c r="M295" s="185" t="str">
        <f>INDEX('State '!$A$1:$C$62,MATCH($J295,'State '!$B:$B,0),3)</f>
        <v>Mountain</v>
      </c>
      <c r="N295" s="185"/>
      <c r="O295" s="191">
        <v>59.4</v>
      </c>
      <c r="P295" s="191">
        <v>16</v>
      </c>
      <c r="Q295" s="191">
        <v>150</v>
      </c>
      <c r="R295" s="192">
        <v>30</v>
      </c>
      <c r="S295" s="193" t="s">
        <v>135</v>
      </c>
      <c r="T295" s="190" t="s">
        <v>390</v>
      </c>
      <c r="U295" s="194" t="s">
        <v>621</v>
      </c>
      <c r="V295" s="185"/>
      <c r="W295" s="184"/>
      <c r="X295" s="184"/>
      <c r="Y295" s="184"/>
      <c r="Z295" s="96"/>
      <c r="AA295" s="96"/>
      <c r="AB295" s="96"/>
    </row>
    <row r="296" spans="1:262" s="113" customFormat="1" ht="25.5" x14ac:dyDescent="0.2">
      <c r="A296" s="185">
        <v>40388</v>
      </c>
      <c r="B296" s="186" t="s">
        <v>603</v>
      </c>
      <c r="C296" s="186" t="s">
        <v>239</v>
      </c>
      <c r="D296" s="186" t="s">
        <v>141</v>
      </c>
      <c r="E296" s="187" t="s">
        <v>144</v>
      </c>
      <c r="F296" s="188">
        <v>40179</v>
      </c>
      <c r="G296" s="195">
        <v>2010</v>
      </c>
      <c r="H296" s="185" t="s">
        <v>29</v>
      </c>
      <c r="I296" s="185" t="str">
        <f t="shared" si="15"/>
        <v>WY</v>
      </c>
      <c r="J296" s="185" t="str">
        <f t="shared" si="14"/>
        <v>WY</v>
      </c>
      <c r="K296" s="185" t="str">
        <f t="shared" si="16"/>
        <v>Mountain</v>
      </c>
      <c r="L296" s="185" t="str">
        <f>INDEX('State '!$A$1:$C$62,MATCH($I296,'State '!$B:$B,0),3)</f>
        <v>Mountain</v>
      </c>
      <c r="M296" s="185" t="str">
        <f>INDEX('State '!$A$1:$C$62,MATCH($J296,'State '!$B:$B,0),3)</f>
        <v>Mountain</v>
      </c>
      <c r="N296" s="185"/>
      <c r="O296" s="191">
        <v>39</v>
      </c>
      <c r="P296" s="191"/>
      <c r="Q296" s="191">
        <v>300</v>
      </c>
      <c r="R296" s="192"/>
      <c r="S296" s="193" t="s">
        <v>135</v>
      </c>
      <c r="T296" s="190" t="s">
        <v>390</v>
      </c>
      <c r="U296" s="194" t="s">
        <v>604</v>
      </c>
      <c r="V296" s="185"/>
      <c r="W296" s="184"/>
      <c r="X296" s="184"/>
      <c r="Y296" s="184"/>
    </row>
    <row r="297" spans="1:262" x14ac:dyDescent="0.2">
      <c r="A297" s="185">
        <v>40367</v>
      </c>
      <c r="B297" s="186" t="s">
        <v>593</v>
      </c>
      <c r="C297" s="186" t="s">
        <v>252</v>
      </c>
      <c r="D297" s="186" t="s">
        <v>137</v>
      </c>
      <c r="E297" s="187" t="s">
        <v>144</v>
      </c>
      <c r="F297" s="188">
        <v>40210</v>
      </c>
      <c r="G297" s="195">
        <v>2010</v>
      </c>
      <c r="H297" s="185" t="s">
        <v>11</v>
      </c>
      <c r="I297" s="185" t="str">
        <f t="shared" si="15"/>
        <v>ND</v>
      </c>
      <c r="J297" s="185" t="str">
        <f t="shared" si="14"/>
        <v>ND</v>
      </c>
      <c r="K297" s="185" t="str">
        <f t="shared" si="16"/>
        <v>Mountain</v>
      </c>
      <c r="L297" s="185" t="str">
        <f>INDEX('State '!$A$1:$C$62,MATCH($I297,'State '!$B:$B,0),3)</f>
        <v>Mountain</v>
      </c>
      <c r="M297" s="185" t="str">
        <f>INDEX('State '!$A$1:$C$62,MATCH($J297,'State '!$B:$B,0),3)</f>
        <v>Mountain</v>
      </c>
      <c r="N297" s="185"/>
      <c r="O297" s="191">
        <v>60</v>
      </c>
      <c r="P297" s="191">
        <v>75</v>
      </c>
      <c r="Q297" s="191">
        <v>40</v>
      </c>
      <c r="R297" s="192">
        <v>12</v>
      </c>
      <c r="S297" s="193" t="s">
        <v>139</v>
      </c>
      <c r="T297" s="190" t="s">
        <v>188</v>
      </c>
      <c r="U297" s="194" t="s">
        <v>391</v>
      </c>
      <c r="V297" s="185"/>
      <c r="W297" s="184"/>
      <c r="X297" s="184"/>
      <c r="Y297" s="184"/>
      <c r="Z297" s="96"/>
      <c r="AA297" s="96"/>
      <c r="AB297" s="96"/>
    </row>
    <row r="298" spans="1:262" x14ac:dyDescent="0.2">
      <c r="A298" s="185">
        <v>42606</v>
      </c>
      <c r="B298" s="186" t="s">
        <v>2238</v>
      </c>
      <c r="C298" s="186" t="s">
        <v>1787</v>
      </c>
      <c r="D298" s="186" t="s">
        <v>141</v>
      </c>
      <c r="E298" s="187" t="s">
        <v>144</v>
      </c>
      <c r="F298" s="188">
        <v>40446</v>
      </c>
      <c r="G298" s="195">
        <v>2010</v>
      </c>
      <c r="H298" s="185" t="s">
        <v>452</v>
      </c>
      <c r="I298" s="185" t="str">
        <f t="shared" si="15"/>
        <v>WV</v>
      </c>
      <c r="J298" s="185" t="str">
        <f t="shared" si="14"/>
        <v>PA</v>
      </c>
      <c r="K298" s="185" t="str">
        <f t="shared" si="16"/>
        <v>Northeast</v>
      </c>
      <c r="L298" s="185" t="str">
        <f>INDEX('State '!$A$1:$C$62,MATCH($I298,'State '!$B:$B,0),3)</f>
        <v>Northeast</v>
      </c>
      <c r="M298" s="185" t="str">
        <f>INDEX('State '!$A$1:$C$62,MATCH($J298,'State '!$B:$B,0),3)</f>
        <v>Northeast</v>
      </c>
      <c r="N298" s="185"/>
      <c r="O298" s="191"/>
      <c r="P298" s="191"/>
      <c r="Q298" s="191">
        <v>77</v>
      </c>
      <c r="R298" s="192"/>
      <c r="S298" s="193" t="s">
        <v>135</v>
      </c>
      <c r="T298" s="190" t="s">
        <v>390</v>
      </c>
      <c r="U298" s="194" t="s">
        <v>2237</v>
      </c>
      <c r="V298" s="185"/>
      <c r="W298" s="184"/>
      <c r="X298" s="184"/>
      <c r="Y298" s="184"/>
      <c r="Z298" s="96"/>
      <c r="AA298" s="96"/>
      <c r="AB298" s="96"/>
    </row>
    <row r="299" spans="1:262" x14ac:dyDescent="0.2">
      <c r="A299" s="185">
        <v>40224</v>
      </c>
      <c r="B299" s="198" t="s">
        <v>611</v>
      </c>
      <c r="C299" s="198" t="s">
        <v>245</v>
      </c>
      <c r="D299" s="198" t="s">
        <v>141</v>
      </c>
      <c r="E299" s="198" t="s">
        <v>144</v>
      </c>
      <c r="F299" s="199">
        <v>40207</v>
      </c>
      <c r="G299" s="191">
        <v>2010</v>
      </c>
      <c r="H299" s="185" t="s">
        <v>0</v>
      </c>
      <c r="I299" s="185" t="str">
        <f t="shared" si="15"/>
        <v>LA</v>
      </c>
      <c r="J299" s="185" t="str">
        <f t="shared" si="14"/>
        <v>LA</v>
      </c>
      <c r="K299" s="185" t="str">
        <f t="shared" si="16"/>
        <v>South Central</v>
      </c>
      <c r="L299" s="185" t="str">
        <f>INDEX('State '!$A$1:$C$62,MATCH($I299,'State '!$B:$B,0),3)</f>
        <v>South Central</v>
      </c>
      <c r="M299" s="185" t="str">
        <f>INDEX('State '!$A$1:$C$62,MATCH($J299,'State '!$B:$B,0),3)</f>
        <v>South Central</v>
      </c>
      <c r="N299" s="185"/>
      <c r="O299" s="192">
        <v>47</v>
      </c>
      <c r="P299" s="192">
        <v>12.5</v>
      </c>
      <c r="Q299" s="192">
        <v>100</v>
      </c>
      <c r="R299" s="191">
        <v>36</v>
      </c>
      <c r="S299" s="185" t="s">
        <v>139</v>
      </c>
      <c r="T299" s="185" t="s">
        <v>188</v>
      </c>
      <c r="U299" s="185" t="s">
        <v>391</v>
      </c>
      <c r="V299" s="185"/>
      <c r="W299" s="184"/>
      <c r="X299" s="184"/>
      <c r="Y299" s="184"/>
      <c r="Z299" s="96"/>
      <c r="AA299" s="96"/>
      <c r="AB299" s="96"/>
    </row>
    <row r="300" spans="1:262" ht="25.5" x14ac:dyDescent="0.2">
      <c r="A300" s="185">
        <v>40379</v>
      </c>
      <c r="B300" s="186" t="s">
        <v>585</v>
      </c>
      <c r="C300" s="186" t="s">
        <v>248</v>
      </c>
      <c r="D300" s="186" t="s">
        <v>141</v>
      </c>
      <c r="E300" s="187" t="s">
        <v>144</v>
      </c>
      <c r="F300" s="188">
        <v>40436</v>
      </c>
      <c r="G300" s="195">
        <v>2010</v>
      </c>
      <c r="H300" s="185" t="s">
        <v>586</v>
      </c>
      <c r="I300" s="185" t="str">
        <f t="shared" si="15"/>
        <v>CO</v>
      </c>
      <c r="J300" s="185" t="str">
        <f t="shared" si="14"/>
        <v>WY</v>
      </c>
      <c r="K300" s="185" t="str">
        <f t="shared" si="16"/>
        <v>Mountain</v>
      </c>
      <c r="L300" s="185" t="str">
        <f>INDEX('State '!$A$1:$C$62,MATCH($I300,'State '!$B:$B,0),3)</f>
        <v>Mountain</v>
      </c>
      <c r="M300" s="185" t="str">
        <f>INDEX('State '!$A$1:$C$62,MATCH($J300,'State '!$B:$B,0),3)</f>
        <v>Mountain</v>
      </c>
      <c r="N300" s="185"/>
      <c r="O300" s="191">
        <v>78</v>
      </c>
      <c r="P300" s="191"/>
      <c r="Q300" s="191">
        <v>200</v>
      </c>
      <c r="R300" s="192"/>
      <c r="S300" s="193" t="s">
        <v>135</v>
      </c>
      <c r="T300" s="190" t="s">
        <v>390</v>
      </c>
      <c r="U300" s="194" t="s">
        <v>587</v>
      </c>
      <c r="V300" s="185"/>
      <c r="W300" s="184"/>
      <c r="X300" s="184"/>
      <c r="Y300" s="184"/>
      <c r="Z300" s="96"/>
      <c r="AA300" s="96"/>
      <c r="AB300" s="96"/>
    </row>
    <row r="301" spans="1:262" x14ac:dyDescent="0.2">
      <c r="A301" s="185">
        <v>40240</v>
      </c>
      <c r="B301" s="186" t="s">
        <v>624</v>
      </c>
      <c r="C301" s="186" t="s">
        <v>199</v>
      </c>
      <c r="D301" s="186" t="s">
        <v>137</v>
      </c>
      <c r="E301" s="187" t="s">
        <v>144</v>
      </c>
      <c r="F301" s="188">
        <v>40238</v>
      </c>
      <c r="G301" s="195">
        <v>2010</v>
      </c>
      <c r="H301" s="185" t="s">
        <v>22</v>
      </c>
      <c r="I301" s="185" t="str">
        <f t="shared" si="15"/>
        <v>GA</v>
      </c>
      <c r="J301" s="185" t="str">
        <f t="shared" si="14"/>
        <v>GA</v>
      </c>
      <c r="K301" s="185" t="str">
        <f t="shared" si="16"/>
        <v>Southeast</v>
      </c>
      <c r="L301" s="185" t="str">
        <f>INDEX('State '!$A$1:$C$62,MATCH($I301,'State '!$B:$B,0),3)</f>
        <v>Southeast</v>
      </c>
      <c r="M301" s="185" t="str">
        <f>INDEX('State '!$A$1:$C$62,MATCH($J301,'State '!$B:$B,0),3)</f>
        <v>Southeast</v>
      </c>
      <c r="N301" s="185"/>
      <c r="O301" s="191">
        <v>200</v>
      </c>
      <c r="P301" s="191">
        <v>190</v>
      </c>
      <c r="Q301" s="191">
        <v>945</v>
      </c>
      <c r="R301" s="192" t="s">
        <v>479</v>
      </c>
      <c r="S301" s="193" t="s">
        <v>135</v>
      </c>
      <c r="T301" s="190" t="s">
        <v>390</v>
      </c>
      <c r="U301" s="194" t="s">
        <v>625</v>
      </c>
      <c r="V301" s="185"/>
      <c r="W301" s="184"/>
      <c r="X301" s="184"/>
      <c r="Y301" s="184"/>
      <c r="Z301" s="96"/>
      <c r="AA301" s="96"/>
      <c r="AB301" s="96"/>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EU301" s="20"/>
      <c r="EV301" s="20"/>
      <c r="EW301" s="20"/>
      <c r="EX301" s="20"/>
      <c r="EY301" s="20"/>
      <c r="EZ301" s="20"/>
      <c r="FA301" s="20"/>
      <c r="FB301" s="20"/>
      <c r="FC301" s="20"/>
      <c r="FD301" s="20"/>
      <c r="FE301" s="20"/>
      <c r="FF301" s="20"/>
      <c r="FG301" s="20"/>
      <c r="FH301" s="20"/>
      <c r="FI301" s="20"/>
      <c r="FJ301" s="20"/>
      <c r="FK301" s="20"/>
      <c r="FL301" s="20"/>
      <c r="FM301" s="20"/>
      <c r="FN301" s="20"/>
      <c r="FO301" s="20"/>
      <c r="FP301" s="20"/>
      <c r="FQ301" s="20"/>
      <c r="FR301" s="20"/>
      <c r="FS301" s="20"/>
      <c r="FT301" s="20"/>
      <c r="FU301" s="20"/>
      <c r="FV301" s="20"/>
      <c r="FW301" s="20"/>
      <c r="FX301" s="20"/>
      <c r="FY301" s="20"/>
      <c r="FZ301" s="20"/>
      <c r="GA301" s="20"/>
      <c r="GB301" s="20"/>
      <c r="GC301" s="20"/>
      <c r="GD301" s="20"/>
      <c r="GE301" s="20"/>
      <c r="GF301" s="20"/>
      <c r="GG301" s="20"/>
      <c r="GH301" s="2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c r="HY301" s="20"/>
      <c r="HZ301" s="20"/>
      <c r="IA301" s="20"/>
      <c r="IB301" s="20"/>
      <c r="IC301" s="20"/>
      <c r="ID301" s="20"/>
      <c r="IE301" s="20"/>
      <c r="IF301" s="20"/>
      <c r="IG301" s="20"/>
      <c r="IH301" s="20"/>
      <c r="II301" s="20"/>
      <c r="IJ301" s="20"/>
      <c r="IK301" s="20"/>
      <c r="IL301" s="20"/>
      <c r="IM301" s="20"/>
      <c r="IN301" s="20"/>
      <c r="IO301" s="20"/>
      <c r="IP301" s="20"/>
      <c r="IQ301" s="20"/>
      <c r="IR301" s="20"/>
      <c r="IS301" s="20"/>
      <c r="IT301" s="20"/>
      <c r="IU301" s="20"/>
      <c r="IV301" s="20"/>
      <c r="IW301" s="20"/>
      <c r="IX301" s="20"/>
      <c r="IY301" s="20"/>
      <c r="IZ301" s="20"/>
      <c r="JA301" s="20"/>
      <c r="JB301" s="20"/>
    </row>
    <row r="302" spans="1:262" x14ac:dyDescent="0.2">
      <c r="A302" s="185">
        <v>40589</v>
      </c>
      <c r="B302" s="198" t="s">
        <v>550</v>
      </c>
      <c r="C302" s="198" t="s">
        <v>216</v>
      </c>
      <c r="D302" s="198" t="s">
        <v>141</v>
      </c>
      <c r="E302" s="198" t="s">
        <v>144</v>
      </c>
      <c r="F302" s="199">
        <v>40522</v>
      </c>
      <c r="G302" s="191">
        <v>2010</v>
      </c>
      <c r="H302" s="185" t="s">
        <v>22</v>
      </c>
      <c r="I302" s="185" t="str">
        <f t="shared" si="15"/>
        <v>GA</v>
      </c>
      <c r="J302" s="185" t="str">
        <f t="shared" si="14"/>
        <v>GA</v>
      </c>
      <c r="K302" s="185" t="str">
        <f t="shared" si="16"/>
        <v>Southeast</v>
      </c>
      <c r="L302" s="185" t="str">
        <f>INDEX('State '!$A$1:$C$62,MATCH($I302,'State '!$B:$B,0),3)</f>
        <v>Southeast</v>
      </c>
      <c r="M302" s="185" t="str">
        <f>INDEX('State '!$A$1:$C$62,MATCH($J302,'State '!$B:$B,0),3)</f>
        <v>Southeast</v>
      </c>
      <c r="N302" s="185"/>
      <c r="O302" s="192">
        <v>121</v>
      </c>
      <c r="P302" s="192">
        <v>41.1</v>
      </c>
      <c r="Q302" s="192">
        <v>125</v>
      </c>
      <c r="R302" s="191">
        <v>36</v>
      </c>
      <c r="S302" s="185" t="s">
        <v>135</v>
      </c>
      <c r="T302" s="185" t="s">
        <v>390</v>
      </c>
      <c r="U302" s="185" t="s">
        <v>448</v>
      </c>
      <c r="V302" s="185"/>
      <c r="W302" s="184"/>
      <c r="X302" s="184"/>
      <c r="Y302" s="184"/>
      <c r="Z302" s="96"/>
      <c r="AA302" s="96"/>
      <c r="AB302" s="96"/>
    </row>
    <row r="303" spans="1:262" s="20" customFormat="1" ht="25.5" x14ac:dyDescent="0.2">
      <c r="A303" s="185">
        <v>40367</v>
      </c>
      <c r="B303" s="198" t="s">
        <v>605</v>
      </c>
      <c r="C303" s="198" t="s">
        <v>255</v>
      </c>
      <c r="D303" s="198" t="s">
        <v>137</v>
      </c>
      <c r="E303" s="198" t="s">
        <v>144</v>
      </c>
      <c r="F303" s="199">
        <v>40186</v>
      </c>
      <c r="G303" s="191">
        <v>2010</v>
      </c>
      <c r="H303" s="185" t="s">
        <v>7</v>
      </c>
      <c r="I303" s="185" t="str">
        <f t="shared" si="15"/>
        <v>PA</v>
      </c>
      <c r="J303" s="185" t="str">
        <f t="shared" si="14"/>
        <v>PA</v>
      </c>
      <c r="K303" s="185" t="str">
        <f t="shared" si="16"/>
        <v>Northeast</v>
      </c>
      <c r="L303" s="185" t="str">
        <f>INDEX('State '!$A$1:$C$62,MATCH($I303,'State '!$B:$B,0),3)</f>
        <v>Northeast</v>
      </c>
      <c r="M303" s="185" t="str">
        <f>INDEX('State '!$A$1:$C$62,MATCH($J303,'State '!$B:$B,0),3)</f>
        <v>Northeast</v>
      </c>
      <c r="N303" s="185"/>
      <c r="O303" s="192">
        <v>7.1</v>
      </c>
      <c r="P303" s="192">
        <v>8</v>
      </c>
      <c r="Q303" s="192">
        <v>11.2</v>
      </c>
      <c r="R303" s="191">
        <v>6</v>
      </c>
      <c r="S303" s="185" t="s">
        <v>135</v>
      </c>
      <c r="T303" s="185" t="s">
        <v>390</v>
      </c>
      <c r="U303" s="185" t="s">
        <v>606</v>
      </c>
      <c r="V303" s="185"/>
      <c r="W303" s="184"/>
      <c r="X303" s="184"/>
      <c r="Y303" s="184"/>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96"/>
      <c r="BC303" s="96"/>
      <c r="BD303" s="96"/>
      <c r="BE303" s="96"/>
      <c r="BF303" s="96"/>
      <c r="BG303" s="96"/>
      <c r="BH303" s="96"/>
      <c r="BI303" s="96"/>
      <c r="BJ303" s="96"/>
      <c r="BK303" s="96"/>
      <c r="BL303" s="96"/>
      <c r="BM303" s="96"/>
      <c r="BN303" s="96"/>
      <c r="BO303" s="96"/>
      <c r="BP303" s="96"/>
      <c r="BQ303" s="96"/>
      <c r="BR303" s="96"/>
      <c r="BS303" s="96"/>
      <c r="BT303" s="96"/>
      <c r="BU303" s="96"/>
      <c r="BV303" s="96"/>
      <c r="BW303" s="96"/>
      <c r="BX303" s="96"/>
      <c r="BY303" s="96"/>
      <c r="BZ303" s="96"/>
      <c r="CA303" s="96"/>
      <c r="CB303" s="96"/>
      <c r="CC303" s="96"/>
      <c r="CD303" s="96"/>
      <c r="CE303" s="96"/>
      <c r="CF303" s="96"/>
      <c r="CG303" s="96"/>
      <c r="CH303" s="96"/>
      <c r="CI303" s="96"/>
      <c r="CJ303" s="96"/>
      <c r="CK303" s="96"/>
      <c r="CL303" s="96"/>
      <c r="CM303" s="96"/>
      <c r="CN303" s="96"/>
      <c r="CO303" s="96"/>
      <c r="CP303" s="96"/>
      <c r="CQ303" s="96"/>
      <c r="CR303" s="96"/>
      <c r="CS303" s="96"/>
      <c r="CT303" s="96"/>
      <c r="CU303" s="96"/>
      <c r="CV303" s="96"/>
      <c r="CW303" s="96"/>
      <c r="CX303" s="96"/>
      <c r="CY303" s="96"/>
      <c r="CZ303" s="96"/>
      <c r="DA303" s="96"/>
      <c r="DB303" s="96"/>
      <c r="DC303" s="96"/>
      <c r="DD303" s="96"/>
      <c r="DE303" s="96"/>
      <c r="DF303" s="96"/>
      <c r="DG303" s="96"/>
      <c r="DH303" s="96"/>
      <c r="DI303" s="96"/>
      <c r="DJ303" s="96"/>
      <c r="DK303" s="96"/>
      <c r="DL303" s="96"/>
      <c r="DM303" s="96"/>
      <c r="DN303" s="96"/>
      <c r="DO303" s="96"/>
      <c r="DP303" s="96"/>
      <c r="DQ303" s="96"/>
      <c r="DR303" s="96"/>
      <c r="DS303" s="96"/>
      <c r="DT303" s="96"/>
      <c r="DU303" s="96"/>
      <c r="DV303" s="96"/>
      <c r="DW303" s="96"/>
      <c r="DX303" s="96"/>
      <c r="DY303" s="96"/>
      <c r="DZ303" s="96"/>
      <c r="EA303" s="96"/>
      <c r="EB303" s="96"/>
      <c r="EC303" s="96"/>
      <c r="ED303" s="96"/>
      <c r="EE303" s="96"/>
      <c r="EF303" s="96"/>
      <c r="EG303" s="96"/>
      <c r="EH303" s="96"/>
      <c r="EI303" s="96"/>
      <c r="EJ303" s="96"/>
      <c r="EK303" s="96"/>
      <c r="EL303" s="96"/>
      <c r="EM303" s="96"/>
      <c r="EN303" s="96"/>
      <c r="EO303" s="96"/>
      <c r="EP303" s="96"/>
      <c r="EQ303" s="96"/>
      <c r="ER303" s="96"/>
      <c r="ES303" s="96"/>
      <c r="ET303" s="96"/>
      <c r="EU303" s="96"/>
      <c r="EV303" s="96"/>
      <c r="EW303" s="96"/>
      <c r="EX303" s="96"/>
      <c r="EY303" s="96"/>
      <c r="EZ303" s="96"/>
      <c r="FA303" s="96"/>
      <c r="FB303" s="96"/>
      <c r="FC303" s="96"/>
      <c r="FD303" s="96"/>
      <c r="FE303" s="96"/>
      <c r="FF303" s="96"/>
      <c r="FG303" s="96"/>
      <c r="FH303" s="96"/>
      <c r="FI303" s="96"/>
      <c r="FJ303" s="96"/>
      <c r="FK303" s="96"/>
      <c r="FL303" s="96"/>
      <c r="FM303" s="96"/>
      <c r="FN303" s="96"/>
      <c r="FO303" s="96"/>
      <c r="FP303" s="96"/>
      <c r="FQ303" s="96"/>
      <c r="FR303" s="96"/>
      <c r="FS303" s="96"/>
      <c r="FT303" s="96"/>
      <c r="FU303" s="96"/>
      <c r="FV303" s="96"/>
      <c r="FW303" s="96"/>
      <c r="FX303" s="96"/>
      <c r="FY303" s="96"/>
      <c r="FZ303" s="96"/>
      <c r="GA303" s="96"/>
      <c r="GB303" s="96"/>
      <c r="GC303" s="96"/>
      <c r="GD303" s="96"/>
      <c r="GE303" s="96"/>
      <c r="GF303" s="96"/>
      <c r="GG303" s="96"/>
      <c r="GH303" s="96"/>
      <c r="GI303" s="96"/>
      <c r="GJ303" s="96"/>
      <c r="GK303" s="96"/>
      <c r="GL303" s="96"/>
      <c r="GM303" s="96"/>
      <c r="GN303" s="96"/>
      <c r="GO303" s="96"/>
      <c r="GP303" s="96"/>
      <c r="GQ303" s="96"/>
      <c r="GR303" s="96"/>
      <c r="GS303" s="96"/>
      <c r="GT303" s="96"/>
      <c r="GU303" s="96"/>
      <c r="GV303" s="96"/>
      <c r="GW303" s="96"/>
      <c r="GX303" s="96"/>
      <c r="GY303" s="96"/>
      <c r="GZ303" s="96"/>
      <c r="HA303" s="96"/>
      <c r="HB303" s="96"/>
      <c r="HC303" s="96"/>
      <c r="HD303" s="96"/>
      <c r="HE303" s="96"/>
      <c r="HF303" s="96"/>
      <c r="HG303" s="96"/>
      <c r="HH303" s="96"/>
      <c r="HI303" s="96"/>
      <c r="HJ303" s="96"/>
      <c r="HK303" s="96"/>
      <c r="HL303" s="96"/>
      <c r="HM303" s="96"/>
      <c r="HN303" s="96"/>
      <c r="HO303" s="96"/>
      <c r="HP303" s="96"/>
      <c r="HQ303" s="96"/>
      <c r="HR303" s="96"/>
      <c r="HS303" s="96"/>
      <c r="HT303" s="96"/>
      <c r="HU303" s="96"/>
      <c r="HV303" s="96"/>
      <c r="HW303" s="96"/>
      <c r="HX303" s="96"/>
      <c r="HY303" s="96"/>
      <c r="HZ303" s="96"/>
      <c r="IA303" s="96"/>
      <c r="IB303" s="96"/>
      <c r="IC303" s="96"/>
      <c r="ID303" s="96"/>
      <c r="IE303" s="96"/>
      <c r="IF303" s="96"/>
      <c r="IG303" s="96"/>
      <c r="IH303" s="96"/>
      <c r="II303" s="96"/>
      <c r="IJ303" s="96"/>
      <c r="IK303" s="96"/>
      <c r="IL303" s="96"/>
      <c r="IM303" s="96"/>
      <c r="IN303" s="96"/>
      <c r="IO303" s="96"/>
      <c r="IP303" s="96"/>
      <c r="IQ303" s="96"/>
      <c r="IR303" s="96"/>
      <c r="IS303" s="96"/>
      <c r="IT303" s="96"/>
      <c r="IU303" s="96"/>
      <c r="IV303" s="96"/>
      <c r="IW303" s="96"/>
      <c r="IX303" s="96"/>
      <c r="IY303" s="96"/>
      <c r="IZ303" s="96"/>
      <c r="JA303" s="96"/>
      <c r="JB303" s="96"/>
    </row>
    <row r="304" spans="1:262" s="20" customFormat="1" x14ac:dyDescent="0.2">
      <c r="A304" s="185">
        <v>40633</v>
      </c>
      <c r="B304" s="198" t="s">
        <v>613</v>
      </c>
      <c r="C304" s="198" t="s">
        <v>257</v>
      </c>
      <c r="D304" s="198" t="s">
        <v>137</v>
      </c>
      <c r="E304" s="198" t="s">
        <v>144</v>
      </c>
      <c r="F304" s="199">
        <v>40497</v>
      </c>
      <c r="G304" s="191">
        <v>2010</v>
      </c>
      <c r="H304" s="185" t="s">
        <v>18</v>
      </c>
      <c r="I304" s="185" t="str">
        <f t="shared" si="15"/>
        <v>FL</v>
      </c>
      <c r="J304" s="185" t="str">
        <f t="shared" si="14"/>
        <v>FL</v>
      </c>
      <c r="K304" s="185" t="str">
        <f t="shared" si="16"/>
        <v>Southeast</v>
      </c>
      <c r="L304" s="185" t="str">
        <f>INDEX('State '!$A$1:$C$62,MATCH($I304,'State '!$B:$B,0),3)</f>
        <v>Southeast</v>
      </c>
      <c r="M304" s="185" t="str">
        <f>INDEX('State '!$A$1:$C$62,MATCH($J304,'State '!$B:$B,0),3)</f>
        <v>Southeast</v>
      </c>
      <c r="N304" s="185"/>
      <c r="O304" s="192">
        <v>75</v>
      </c>
      <c r="P304" s="192">
        <v>50</v>
      </c>
      <c r="Q304" s="192">
        <v>100</v>
      </c>
      <c r="R304" s="191" t="s">
        <v>614</v>
      </c>
      <c r="S304" s="185" t="s">
        <v>139</v>
      </c>
      <c r="T304" s="185" t="s">
        <v>188</v>
      </c>
      <c r="U304" s="185" t="s">
        <v>391</v>
      </c>
      <c r="V304" s="185"/>
      <c r="W304" s="184"/>
      <c r="X304" s="184"/>
      <c r="Y304" s="184"/>
    </row>
    <row r="305" spans="1:262" x14ac:dyDescent="0.2">
      <c r="A305" s="185">
        <v>40367</v>
      </c>
      <c r="B305" s="186" t="s">
        <v>577</v>
      </c>
      <c r="C305" s="186" t="s">
        <v>2007</v>
      </c>
      <c r="D305" s="186" t="s">
        <v>137</v>
      </c>
      <c r="E305" s="187" t="s">
        <v>144</v>
      </c>
      <c r="F305" s="188">
        <v>40201</v>
      </c>
      <c r="G305" s="195">
        <v>2010</v>
      </c>
      <c r="H305" s="185" t="s">
        <v>32</v>
      </c>
      <c r="I305" s="185" t="str">
        <f t="shared" si="15"/>
        <v>AR</v>
      </c>
      <c r="J305" s="185" t="str">
        <f t="shared" si="14"/>
        <v>AR</v>
      </c>
      <c r="K305" s="185" t="str">
        <f t="shared" si="16"/>
        <v>South Central</v>
      </c>
      <c r="L305" s="185" t="str">
        <f>INDEX('State '!$A$1:$C$62,MATCH($I305,'State '!$B:$B,0),3)</f>
        <v>South Central</v>
      </c>
      <c r="M305" s="185" t="str">
        <f>INDEX('State '!$A$1:$C$62,MATCH($J305,'State '!$B:$B,0),3)</f>
        <v>South Central</v>
      </c>
      <c r="N305" s="185"/>
      <c r="O305" s="191">
        <v>162</v>
      </c>
      <c r="P305" s="191"/>
      <c r="Q305" s="191">
        <v>333</v>
      </c>
      <c r="R305" s="192"/>
      <c r="S305" s="193" t="s">
        <v>135</v>
      </c>
      <c r="T305" s="190" t="s">
        <v>390</v>
      </c>
      <c r="U305" s="194" t="s">
        <v>568</v>
      </c>
      <c r="V305" s="185"/>
      <c r="W305" s="184"/>
      <c r="X305" s="184"/>
      <c r="Y305" s="184"/>
      <c r="Z305" s="96"/>
      <c r="AA305" s="96"/>
      <c r="AB305" s="96"/>
    </row>
    <row r="306" spans="1:262" s="20" customFormat="1" x14ac:dyDescent="0.2">
      <c r="A306" s="185">
        <v>40367</v>
      </c>
      <c r="B306" s="186" t="s">
        <v>1915</v>
      </c>
      <c r="C306" s="186" t="s">
        <v>2007</v>
      </c>
      <c r="D306" s="186" t="s">
        <v>141</v>
      </c>
      <c r="E306" s="187" t="s">
        <v>144</v>
      </c>
      <c r="F306" s="188">
        <v>40181</v>
      </c>
      <c r="G306" s="195">
        <v>2010</v>
      </c>
      <c r="H306" s="185" t="s">
        <v>14</v>
      </c>
      <c r="I306" s="185" t="str">
        <f t="shared" si="15"/>
        <v>MS</v>
      </c>
      <c r="J306" s="185" t="str">
        <f t="shared" si="14"/>
        <v>MS</v>
      </c>
      <c r="K306" s="185" t="str">
        <f t="shared" si="16"/>
        <v>South Central</v>
      </c>
      <c r="L306" s="185" t="str">
        <f>INDEX('State '!$A$1:$C$62,MATCH($I306,'State '!$B:$B,0),3)</f>
        <v>South Central</v>
      </c>
      <c r="M306" s="185" t="str">
        <f>INDEX('State '!$A$1:$C$62,MATCH($J306,'State '!$B:$B,0),3)</f>
        <v>South Central</v>
      </c>
      <c r="N306" s="185"/>
      <c r="O306" s="191">
        <v>162</v>
      </c>
      <c r="P306" s="191"/>
      <c r="Q306" s="191">
        <v>232</v>
      </c>
      <c r="R306" s="192"/>
      <c r="S306" s="193" t="s">
        <v>135</v>
      </c>
      <c r="T306" s="190" t="s">
        <v>390</v>
      </c>
      <c r="U306" s="194" t="s">
        <v>568</v>
      </c>
      <c r="V306" s="185"/>
      <c r="W306" s="184"/>
      <c r="X306" s="184"/>
      <c r="Y306" s="184"/>
    </row>
    <row r="307" spans="1:262" x14ac:dyDescent="0.2">
      <c r="A307" s="185">
        <v>40373</v>
      </c>
      <c r="B307" s="198" t="s">
        <v>583</v>
      </c>
      <c r="C307" s="198" t="s">
        <v>1941</v>
      </c>
      <c r="D307" s="198" t="s">
        <v>141</v>
      </c>
      <c r="E307" s="198" t="s">
        <v>144</v>
      </c>
      <c r="F307" s="199">
        <v>40372</v>
      </c>
      <c r="G307" s="191">
        <v>2010</v>
      </c>
      <c r="H307" s="185" t="s">
        <v>16</v>
      </c>
      <c r="I307" s="185" t="str">
        <f t="shared" si="15"/>
        <v>NC</v>
      </c>
      <c r="J307" s="185" t="str">
        <f t="shared" si="14"/>
        <v>NC</v>
      </c>
      <c r="K307" s="185" t="str">
        <f t="shared" si="16"/>
        <v>Southeast</v>
      </c>
      <c r="L307" s="185" t="str">
        <f>INDEX('State '!$A$1:$C$62,MATCH($I307,'State '!$B:$B,0),3)</f>
        <v>Southeast</v>
      </c>
      <c r="M307" s="185" t="str">
        <f>INDEX('State '!$A$1:$C$62,MATCH($J307,'State '!$B:$B,0),3)</f>
        <v>Southeast</v>
      </c>
      <c r="N307" s="185"/>
      <c r="O307" s="192">
        <v>100</v>
      </c>
      <c r="P307" s="192"/>
      <c r="Q307" s="192">
        <v>90</v>
      </c>
      <c r="R307" s="191"/>
      <c r="S307" s="185" t="s">
        <v>135</v>
      </c>
      <c r="T307" s="185" t="s">
        <v>390</v>
      </c>
      <c r="U307" s="185" t="s">
        <v>538</v>
      </c>
      <c r="V307" s="185"/>
      <c r="W307" s="184"/>
      <c r="X307" s="184"/>
      <c r="Y307" s="184"/>
      <c r="Z307" s="96"/>
      <c r="AA307" s="96"/>
      <c r="AB307" s="96"/>
    </row>
    <row r="308" spans="1:262" s="20" customFormat="1" ht="25.5" x14ac:dyDescent="0.2">
      <c r="A308" s="185">
        <v>41106</v>
      </c>
      <c r="B308" s="186" t="s">
        <v>1845</v>
      </c>
      <c r="C308" s="186" t="s">
        <v>1941</v>
      </c>
      <c r="D308" s="186" t="s">
        <v>134</v>
      </c>
      <c r="E308" s="187" t="s">
        <v>144</v>
      </c>
      <c r="F308" s="188">
        <v>40238</v>
      </c>
      <c r="G308" s="195">
        <v>2010</v>
      </c>
      <c r="H308" s="185" t="s">
        <v>22</v>
      </c>
      <c r="I308" s="185" t="str">
        <f t="shared" si="15"/>
        <v>GA</v>
      </c>
      <c r="J308" s="185" t="str">
        <f t="shared" si="14"/>
        <v>GA</v>
      </c>
      <c r="K308" s="185" t="str">
        <f t="shared" si="16"/>
        <v>Southeast</v>
      </c>
      <c r="L308" s="185" t="str">
        <f>INDEX('State '!$A$1:$C$62,MATCH($I308,'State '!$B:$B,0),3)</f>
        <v>Southeast</v>
      </c>
      <c r="M308" s="185" t="str">
        <f>INDEX('State '!$A$1:$C$62,MATCH($J308,'State '!$B:$B,0),3)</f>
        <v>Southeast</v>
      </c>
      <c r="N308" s="185"/>
      <c r="O308" s="191">
        <v>25.3</v>
      </c>
      <c r="P308" s="191"/>
      <c r="Q308" s="191">
        <v>1175</v>
      </c>
      <c r="R308" s="192"/>
      <c r="S308" s="193" t="s">
        <v>135</v>
      </c>
      <c r="T308" s="190" t="s">
        <v>390</v>
      </c>
      <c r="U308" s="194" t="s">
        <v>471</v>
      </c>
      <c r="V308" s="185"/>
      <c r="W308" s="184"/>
      <c r="X308" s="184"/>
      <c r="Y308" s="184"/>
    </row>
    <row r="309" spans="1:262" s="20" customFormat="1" ht="25.5" x14ac:dyDescent="0.2">
      <c r="A309" s="185">
        <v>41106</v>
      </c>
      <c r="B309" s="198" t="s">
        <v>1798</v>
      </c>
      <c r="C309" s="198" t="s">
        <v>1941</v>
      </c>
      <c r="D309" s="198" t="s">
        <v>134</v>
      </c>
      <c r="E309" s="198" t="s">
        <v>144</v>
      </c>
      <c r="F309" s="199">
        <v>40238</v>
      </c>
      <c r="G309" s="191">
        <v>2010</v>
      </c>
      <c r="H309" s="185" t="s">
        <v>53</v>
      </c>
      <c r="I309" s="185" t="str">
        <f t="shared" si="15"/>
        <v>SC</v>
      </c>
      <c r="J309" s="185" t="str">
        <f t="shared" si="14"/>
        <v>SC</v>
      </c>
      <c r="K309" s="185" t="str">
        <f t="shared" si="16"/>
        <v>Southeast</v>
      </c>
      <c r="L309" s="185" t="str">
        <f>INDEX('State '!$A$1:$C$62,MATCH($I309,'State '!$B:$B,0),3)</f>
        <v>Southeast</v>
      </c>
      <c r="M309" s="185" t="str">
        <f>INDEX('State '!$A$1:$C$62,MATCH($J309,'State '!$B:$B,0),3)</f>
        <v>Southeast</v>
      </c>
      <c r="N309" s="185"/>
      <c r="O309" s="192"/>
      <c r="P309" s="192"/>
      <c r="Q309" s="192">
        <v>1175</v>
      </c>
      <c r="R309" s="191"/>
      <c r="S309" s="185" t="s">
        <v>135</v>
      </c>
      <c r="T309" s="185" t="s">
        <v>390</v>
      </c>
      <c r="U309" s="185" t="s">
        <v>471</v>
      </c>
      <c r="V309" s="185"/>
      <c r="W309" s="184"/>
      <c r="X309" s="184"/>
      <c r="Y309" s="184"/>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96"/>
      <c r="BC309" s="96"/>
      <c r="BD309" s="96"/>
      <c r="BE309" s="96"/>
      <c r="BF309" s="96"/>
      <c r="BG309" s="96"/>
      <c r="BH309" s="96"/>
      <c r="BI309" s="96"/>
      <c r="BJ309" s="96"/>
      <c r="BK309" s="96"/>
      <c r="BL309" s="96"/>
      <c r="BM309" s="96"/>
      <c r="BN309" s="96"/>
      <c r="BO309" s="96"/>
      <c r="BP309" s="96"/>
      <c r="BQ309" s="96"/>
      <c r="BR309" s="96"/>
      <c r="BS309" s="96"/>
      <c r="BT309" s="96"/>
      <c r="BU309" s="96"/>
      <c r="BV309" s="96"/>
      <c r="BW309" s="96"/>
      <c r="BX309" s="96"/>
      <c r="BY309" s="96"/>
      <c r="BZ309" s="96"/>
      <c r="CA309" s="96"/>
      <c r="CB309" s="96"/>
      <c r="CC309" s="96"/>
      <c r="CD309" s="96"/>
      <c r="CE309" s="96"/>
      <c r="CF309" s="96"/>
      <c r="CG309" s="96"/>
      <c r="CH309" s="96"/>
      <c r="CI309" s="96"/>
      <c r="CJ309" s="96"/>
      <c r="CK309" s="96"/>
      <c r="CL309" s="96"/>
      <c r="CM309" s="96"/>
      <c r="CN309" s="96"/>
      <c r="CO309" s="96"/>
      <c r="CP309" s="96"/>
      <c r="CQ309" s="96"/>
      <c r="CR309" s="96"/>
      <c r="CS309" s="96"/>
      <c r="CT309" s="96"/>
      <c r="CU309" s="96"/>
      <c r="CV309" s="96"/>
      <c r="CW309" s="96"/>
      <c r="CX309" s="96"/>
      <c r="CY309" s="96"/>
      <c r="CZ309" s="96"/>
      <c r="DA309" s="96"/>
      <c r="DB309" s="96"/>
      <c r="DC309" s="96"/>
      <c r="DD309" s="96"/>
      <c r="DE309" s="96"/>
      <c r="DF309" s="96"/>
      <c r="DG309" s="96"/>
      <c r="DH309" s="96"/>
      <c r="DI309" s="96"/>
      <c r="DJ309" s="96"/>
      <c r="DK309" s="96"/>
      <c r="DL309" s="96"/>
      <c r="DM309" s="96"/>
      <c r="DN309" s="96"/>
      <c r="DO309" s="96"/>
      <c r="DP309" s="96"/>
      <c r="DQ309" s="96"/>
      <c r="DR309" s="96"/>
      <c r="DS309" s="96"/>
      <c r="DT309" s="96"/>
      <c r="DU309" s="96"/>
      <c r="DV309" s="96"/>
      <c r="DW309" s="96"/>
      <c r="DX309" s="96"/>
      <c r="DY309" s="96"/>
      <c r="DZ309" s="96"/>
      <c r="EA309" s="96"/>
      <c r="EB309" s="96"/>
      <c r="EC309" s="96"/>
      <c r="ED309" s="96"/>
      <c r="EE309" s="96"/>
      <c r="EF309" s="96"/>
      <c r="EG309" s="96"/>
      <c r="EH309" s="96"/>
      <c r="EI309" s="96"/>
      <c r="EJ309" s="96"/>
      <c r="EK309" s="96"/>
      <c r="EL309" s="96"/>
      <c r="EM309" s="96"/>
      <c r="EN309" s="96"/>
      <c r="EO309" s="96"/>
      <c r="EP309" s="96"/>
      <c r="EQ309" s="96"/>
      <c r="ER309" s="96"/>
      <c r="ES309" s="96"/>
      <c r="ET309" s="96"/>
      <c r="EU309" s="96"/>
      <c r="EV309" s="96"/>
      <c r="EW309" s="96"/>
      <c r="EX309" s="96"/>
      <c r="EY309" s="96"/>
      <c r="EZ309" s="96"/>
      <c r="FA309" s="96"/>
      <c r="FB309" s="96"/>
      <c r="FC309" s="96"/>
      <c r="FD309" s="96"/>
      <c r="FE309" s="96"/>
      <c r="FF309" s="96"/>
      <c r="FG309" s="96"/>
      <c r="FH309" s="96"/>
      <c r="FI309" s="96"/>
      <c r="FJ309" s="96"/>
      <c r="FK309" s="96"/>
      <c r="FL309" s="96"/>
      <c r="FM309" s="96"/>
      <c r="FN309" s="96"/>
      <c r="FO309" s="96"/>
      <c r="FP309" s="96"/>
      <c r="FQ309" s="96"/>
      <c r="FR309" s="96"/>
      <c r="FS309" s="96"/>
      <c r="FT309" s="96"/>
      <c r="FU309" s="96"/>
      <c r="FV309" s="96"/>
      <c r="FW309" s="96"/>
      <c r="FX309" s="96"/>
      <c r="FY309" s="96"/>
      <c r="FZ309" s="96"/>
      <c r="GA309" s="96"/>
      <c r="GB309" s="96"/>
      <c r="GC309" s="96"/>
      <c r="GD309" s="96"/>
      <c r="GE309" s="96"/>
      <c r="GF309" s="96"/>
      <c r="GG309" s="96"/>
      <c r="GH309" s="96"/>
      <c r="GI309" s="96"/>
      <c r="GJ309" s="96"/>
      <c r="GK309" s="96"/>
      <c r="GL309" s="96"/>
      <c r="GM309" s="96"/>
      <c r="GN309" s="96"/>
      <c r="GO309" s="96"/>
      <c r="GP309" s="96"/>
      <c r="GQ309" s="96"/>
      <c r="GR309" s="96"/>
      <c r="GS309" s="96"/>
      <c r="GT309" s="96"/>
      <c r="GU309" s="96"/>
      <c r="GV309" s="96"/>
      <c r="GW309" s="96"/>
      <c r="GX309" s="96"/>
      <c r="GY309" s="96"/>
      <c r="GZ309" s="96"/>
      <c r="HA309" s="96"/>
      <c r="HB309" s="96"/>
      <c r="HC309" s="96"/>
      <c r="HD309" s="96"/>
      <c r="HE309" s="96"/>
      <c r="HF309" s="96"/>
      <c r="HG309" s="96"/>
      <c r="HH309" s="96"/>
      <c r="HI309" s="96"/>
      <c r="HJ309" s="96"/>
      <c r="HK309" s="96"/>
      <c r="HL309" s="96"/>
      <c r="HM309" s="96"/>
      <c r="HN309" s="96"/>
      <c r="HO309" s="96"/>
      <c r="HP309" s="96"/>
      <c r="HQ309" s="96"/>
      <c r="HR309" s="96"/>
      <c r="HS309" s="96"/>
      <c r="HT309" s="96"/>
      <c r="HU309" s="96"/>
      <c r="HV309" s="96"/>
      <c r="HW309" s="96"/>
      <c r="HX309" s="96"/>
      <c r="HY309" s="96"/>
      <c r="HZ309" s="96"/>
      <c r="IA309" s="96"/>
      <c r="IB309" s="96"/>
      <c r="IC309" s="96"/>
      <c r="ID309" s="96"/>
      <c r="IE309" s="96"/>
      <c r="IF309" s="96"/>
      <c r="IG309" s="96"/>
      <c r="IH309" s="96"/>
      <c r="II309" s="96"/>
      <c r="IJ309" s="96"/>
      <c r="IK309" s="96"/>
      <c r="IL309" s="96"/>
      <c r="IM309" s="96"/>
      <c r="IN309" s="96"/>
      <c r="IO309" s="96"/>
      <c r="IP309" s="96"/>
      <c r="IQ309" s="96"/>
      <c r="IR309" s="96"/>
      <c r="IS309" s="96"/>
      <c r="IT309" s="96"/>
      <c r="IU309" s="96"/>
      <c r="IV309" s="96"/>
      <c r="IW309" s="96"/>
      <c r="IX309" s="96"/>
      <c r="IY309" s="96"/>
      <c r="IZ309" s="96"/>
      <c r="JA309" s="96"/>
      <c r="JB309" s="96"/>
    </row>
    <row r="310" spans="1:262" s="20" customFormat="1" x14ac:dyDescent="0.2">
      <c r="A310" s="185">
        <v>40388</v>
      </c>
      <c r="B310" s="198" t="s">
        <v>571</v>
      </c>
      <c r="C310" s="198" t="s">
        <v>1941</v>
      </c>
      <c r="D310" s="198" t="s">
        <v>141</v>
      </c>
      <c r="E310" s="198" t="s">
        <v>144</v>
      </c>
      <c r="F310" s="199">
        <v>40299</v>
      </c>
      <c r="G310" s="191">
        <v>2010</v>
      </c>
      <c r="H310" s="185" t="s">
        <v>17</v>
      </c>
      <c r="I310" s="185" t="str">
        <f t="shared" si="15"/>
        <v>AL</v>
      </c>
      <c r="J310" s="185" t="str">
        <f t="shared" si="14"/>
        <v>AL</v>
      </c>
      <c r="K310" s="185" t="str">
        <f t="shared" si="16"/>
        <v>South Central</v>
      </c>
      <c r="L310" s="185" t="str">
        <f>INDEX('State '!$A$1:$C$62,MATCH($I310,'State '!$B:$B,0),3)</f>
        <v>South Central</v>
      </c>
      <c r="M310" s="185" t="str">
        <f>INDEX('State '!$A$1:$C$62,MATCH($J310,'State '!$B:$B,0),3)</f>
        <v>South Central</v>
      </c>
      <c r="N310" s="185"/>
      <c r="O310" s="192">
        <v>36.902999999999999</v>
      </c>
      <c r="P310" s="192"/>
      <c r="Q310" s="192">
        <v>253.5</v>
      </c>
      <c r="R310" s="191"/>
      <c r="S310" s="185" t="s">
        <v>135</v>
      </c>
      <c r="T310" s="185" t="s">
        <v>390</v>
      </c>
      <c r="U310" s="185" t="s">
        <v>572</v>
      </c>
      <c r="V310" s="185"/>
      <c r="W310" s="184"/>
      <c r="X310" s="184"/>
      <c r="Y310" s="184"/>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96"/>
      <c r="BC310" s="96"/>
      <c r="BD310" s="96"/>
      <c r="BE310" s="96"/>
      <c r="BF310" s="96"/>
      <c r="BG310" s="96"/>
      <c r="BH310" s="96"/>
      <c r="BI310" s="96"/>
      <c r="BJ310" s="96"/>
      <c r="BK310" s="96"/>
      <c r="BL310" s="96"/>
      <c r="BM310" s="96"/>
      <c r="BN310" s="96"/>
      <c r="BO310" s="96"/>
      <c r="BP310" s="96"/>
      <c r="BQ310" s="96"/>
      <c r="BR310" s="96"/>
      <c r="BS310" s="96"/>
      <c r="BT310" s="96"/>
      <c r="BU310" s="96"/>
      <c r="BV310" s="96"/>
      <c r="BW310" s="96"/>
      <c r="BX310" s="96"/>
      <c r="BY310" s="96"/>
      <c r="BZ310" s="96"/>
      <c r="CA310" s="96"/>
      <c r="CB310" s="96"/>
      <c r="CC310" s="96"/>
      <c r="CD310" s="96"/>
      <c r="CE310" s="96"/>
      <c r="CF310" s="96"/>
      <c r="CG310" s="96"/>
      <c r="CH310" s="96"/>
      <c r="CI310" s="96"/>
      <c r="CJ310" s="96"/>
      <c r="CK310" s="96"/>
      <c r="CL310" s="96"/>
      <c r="CM310" s="96"/>
      <c r="CN310" s="96"/>
      <c r="CO310" s="96"/>
      <c r="CP310" s="96"/>
      <c r="CQ310" s="96"/>
      <c r="CR310" s="96"/>
      <c r="CS310" s="96"/>
      <c r="CT310" s="96"/>
      <c r="CU310" s="96"/>
      <c r="CV310" s="96"/>
      <c r="CW310" s="96"/>
      <c r="CX310" s="96"/>
      <c r="CY310" s="96"/>
      <c r="CZ310" s="96"/>
      <c r="DA310" s="96"/>
      <c r="DB310" s="96"/>
      <c r="DC310" s="96"/>
      <c r="DD310" s="96"/>
      <c r="DE310" s="96"/>
      <c r="DF310" s="96"/>
      <c r="DG310" s="96"/>
      <c r="DH310" s="96"/>
      <c r="DI310" s="96"/>
      <c r="DJ310" s="96"/>
      <c r="DK310" s="96"/>
      <c r="DL310" s="96"/>
      <c r="DM310" s="96"/>
      <c r="DN310" s="96"/>
      <c r="DO310" s="96"/>
      <c r="DP310" s="96"/>
      <c r="DQ310" s="96"/>
      <c r="DR310" s="96"/>
      <c r="DS310" s="96"/>
      <c r="DT310" s="96"/>
      <c r="DU310" s="96"/>
      <c r="DV310" s="96"/>
      <c r="DW310" s="96"/>
      <c r="DX310" s="96"/>
      <c r="DY310" s="96"/>
      <c r="DZ310" s="96"/>
      <c r="EA310" s="96"/>
      <c r="EB310" s="96"/>
      <c r="EC310" s="96"/>
      <c r="ED310" s="96"/>
      <c r="EE310" s="96"/>
      <c r="EF310" s="96"/>
      <c r="EG310" s="96"/>
      <c r="EH310" s="96"/>
      <c r="EI310" s="96"/>
      <c r="EJ310" s="96"/>
      <c r="EK310" s="96"/>
      <c r="EL310" s="96"/>
      <c r="EM310" s="96"/>
      <c r="EN310" s="96"/>
      <c r="EO310" s="96"/>
      <c r="EP310" s="96"/>
      <c r="EQ310" s="96"/>
      <c r="ER310" s="96"/>
      <c r="ES310" s="96"/>
      <c r="ET310" s="96"/>
      <c r="EU310" s="96"/>
      <c r="EV310" s="96"/>
      <c r="EW310" s="96"/>
      <c r="EX310" s="96"/>
      <c r="EY310" s="96"/>
      <c r="EZ310" s="96"/>
      <c r="FA310" s="96"/>
      <c r="FB310" s="96"/>
      <c r="FC310" s="96"/>
      <c r="FD310" s="96"/>
      <c r="FE310" s="96"/>
      <c r="FF310" s="96"/>
      <c r="FG310" s="96"/>
      <c r="FH310" s="96"/>
      <c r="FI310" s="96"/>
      <c r="FJ310" s="96"/>
      <c r="FK310" s="96"/>
      <c r="FL310" s="96"/>
      <c r="FM310" s="96"/>
      <c r="FN310" s="96"/>
      <c r="FO310" s="96"/>
      <c r="FP310" s="96"/>
      <c r="FQ310" s="96"/>
      <c r="FR310" s="96"/>
      <c r="FS310" s="96"/>
      <c r="FT310" s="96"/>
      <c r="FU310" s="96"/>
      <c r="FV310" s="96"/>
      <c r="FW310" s="96"/>
      <c r="FX310" s="96"/>
      <c r="FY310" s="96"/>
      <c r="FZ310" s="96"/>
      <c r="GA310" s="96"/>
      <c r="GB310" s="96"/>
      <c r="GC310" s="96"/>
      <c r="GD310" s="96"/>
      <c r="GE310" s="96"/>
      <c r="GF310" s="96"/>
      <c r="GG310" s="96"/>
      <c r="GH310" s="96"/>
      <c r="GI310" s="96"/>
      <c r="GJ310" s="96"/>
      <c r="GK310" s="96"/>
      <c r="GL310" s="96"/>
      <c r="GM310" s="96"/>
      <c r="GN310" s="96"/>
      <c r="GO310" s="96"/>
      <c r="GP310" s="96"/>
      <c r="GQ310" s="96"/>
      <c r="GR310" s="96"/>
      <c r="GS310" s="96"/>
      <c r="GT310" s="96"/>
      <c r="GU310" s="96"/>
      <c r="GV310" s="96"/>
      <c r="GW310" s="96"/>
      <c r="GX310" s="96"/>
      <c r="GY310" s="96"/>
      <c r="GZ310" s="96"/>
      <c r="HA310" s="96"/>
      <c r="HB310" s="96"/>
      <c r="HC310" s="96"/>
      <c r="HD310" s="96"/>
      <c r="HE310" s="96"/>
      <c r="HF310" s="96"/>
      <c r="HG310" s="96"/>
      <c r="HH310" s="96"/>
      <c r="HI310" s="96"/>
      <c r="HJ310" s="96"/>
      <c r="HK310" s="96"/>
      <c r="HL310" s="96"/>
      <c r="HM310" s="96"/>
      <c r="HN310" s="96"/>
      <c r="HO310" s="96"/>
      <c r="HP310" s="96"/>
      <c r="HQ310" s="96"/>
      <c r="HR310" s="96"/>
      <c r="HS310" s="96"/>
      <c r="HT310" s="96"/>
      <c r="HU310" s="96"/>
      <c r="HV310" s="96"/>
      <c r="HW310" s="96"/>
      <c r="HX310" s="96"/>
      <c r="HY310" s="96"/>
      <c r="HZ310" s="96"/>
      <c r="IA310" s="96"/>
      <c r="IB310" s="96"/>
      <c r="IC310" s="96"/>
      <c r="ID310" s="96"/>
      <c r="IE310" s="96"/>
      <c r="IF310" s="96"/>
      <c r="IG310" s="96"/>
      <c r="IH310" s="96"/>
      <c r="II310" s="96"/>
      <c r="IJ310" s="96"/>
      <c r="IK310" s="96"/>
      <c r="IL310" s="96"/>
      <c r="IM310" s="96"/>
      <c r="IN310" s="96"/>
      <c r="IO310" s="96"/>
      <c r="IP310" s="96"/>
      <c r="IQ310" s="96"/>
      <c r="IR310" s="96"/>
      <c r="IS310" s="96"/>
      <c r="IT310" s="96"/>
      <c r="IU310" s="96"/>
      <c r="IV310" s="96"/>
      <c r="IW310" s="96"/>
      <c r="IX310" s="96"/>
      <c r="IY310" s="96"/>
      <c r="IZ310" s="96"/>
      <c r="JA310" s="96"/>
      <c r="JB310" s="96"/>
    </row>
    <row r="311" spans="1:262" s="20" customFormat="1" x14ac:dyDescent="0.2">
      <c r="A311" s="185">
        <v>40381</v>
      </c>
      <c r="B311" s="186" t="s">
        <v>704</v>
      </c>
      <c r="C311" s="186" t="s">
        <v>201</v>
      </c>
      <c r="D311" s="186" t="s">
        <v>141</v>
      </c>
      <c r="E311" s="187" t="s">
        <v>144</v>
      </c>
      <c r="F311" s="188">
        <v>40058</v>
      </c>
      <c r="G311" s="189">
        <v>2009</v>
      </c>
      <c r="H311" s="185" t="s">
        <v>36</v>
      </c>
      <c r="I311" s="185" t="str">
        <f t="shared" si="15"/>
        <v>MA</v>
      </c>
      <c r="J311" s="185" t="str">
        <f t="shared" si="14"/>
        <v>MA</v>
      </c>
      <c r="K311" s="185" t="str">
        <f t="shared" si="16"/>
        <v>Northeast</v>
      </c>
      <c r="L311" s="185" t="str">
        <f>INDEX('State '!$A$1:$C$62,MATCH($I311,'State '!$B:$B,0),3)</f>
        <v>Northeast</v>
      </c>
      <c r="M311" s="185" t="str">
        <f>INDEX('State '!$A$1:$C$62,MATCH($J311,'State '!$B:$B,0),3)</f>
        <v>Northeast</v>
      </c>
      <c r="N311" s="185"/>
      <c r="O311" s="191">
        <v>34.5</v>
      </c>
      <c r="P311" s="191">
        <v>2.2999999999999998</v>
      </c>
      <c r="Q311" s="191">
        <v>140</v>
      </c>
      <c r="R311" s="192">
        <v>14</v>
      </c>
      <c r="S311" s="193" t="s">
        <v>135</v>
      </c>
      <c r="T311" s="190" t="s">
        <v>390</v>
      </c>
      <c r="U311" s="194" t="s">
        <v>705</v>
      </c>
      <c r="V311" s="185"/>
      <c r="W311" s="184"/>
      <c r="X311" s="184"/>
      <c r="Y311" s="184"/>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96"/>
      <c r="AZ311" s="96"/>
      <c r="BA311" s="96"/>
      <c r="BB311" s="96"/>
      <c r="BC311" s="96"/>
      <c r="BD311" s="96"/>
      <c r="BE311" s="96"/>
      <c r="BF311" s="96"/>
      <c r="BG311" s="96"/>
      <c r="BH311" s="96"/>
      <c r="BI311" s="96"/>
      <c r="BJ311" s="96"/>
      <c r="BK311" s="96"/>
      <c r="BL311" s="96"/>
      <c r="BM311" s="96"/>
      <c r="BN311" s="96"/>
      <c r="BO311" s="96"/>
      <c r="BP311" s="96"/>
      <c r="BQ311" s="96"/>
      <c r="BR311" s="96"/>
      <c r="BS311" s="96"/>
      <c r="BT311" s="96"/>
      <c r="BU311" s="96"/>
      <c r="BV311" s="96"/>
      <c r="BW311" s="96"/>
      <c r="BX311" s="96"/>
      <c r="BY311" s="96"/>
      <c r="BZ311" s="96"/>
      <c r="CA311" s="96"/>
      <c r="CB311" s="96"/>
      <c r="CC311" s="96"/>
      <c r="CD311" s="96"/>
      <c r="CE311" s="96"/>
      <c r="CF311" s="96"/>
      <c r="CG311" s="96"/>
      <c r="CH311" s="96"/>
      <c r="CI311" s="96"/>
      <c r="CJ311" s="96"/>
      <c r="CK311" s="96"/>
      <c r="CL311" s="96"/>
      <c r="CM311" s="96"/>
      <c r="CN311" s="96"/>
      <c r="CO311" s="96"/>
      <c r="CP311" s="96"/>
      <c r="CQ311" s="96"/>
      <c r="CR311" s="96"/>
      <c r="CS311" s="96"/>
      <c r="CT311" s="96"/>
      <c r="CU311" s="96"/>
      <c r="CV311" s="96"/>
      <c r="CW311" s="96"/>
      <c r="CX311" s="96"/>
      <c r="CY311" s="96"/>
      <c r="CZ311" s="96"/>
      <c r="DA311" s="96"/>
      <c r="DB311" s="96"/>
      <c r="DC311" s="96"/>
      <c r="DD311" s="96"/>
      <c r="DE311" s="96"/>
      <c r="DF311" s="96"/>
      <c r="DG311" s="96"/>
      <c r="DH311" s="96"/>
      <c r="DI311" s="96"/>
      <c r="DJ311" s="96"/>
      <c r="DK311" s="96"/>
      <c r="DL311" s="96"/>
      <c r="DM311" s="96"/>
      <c r="DN311" s="96"/>
      <c r="DO311" s="96"/>
      <c r="DP311" s="96"/>
      <c r="DQ311" s="96"/>
      <c r="DR311" s="96"/>
      <c r="DS311" s="96"/>
      <c r="DT311" s="96"/>
      <c r="DU311" s="96"/>
      <c r="DV311" s="96"/>
      <c r="DW311" s="96"/>
      <c r="DX311" s="96"/>
      <c r="DY311" s="96"/>
      <c r="DZ311" s="96"/>
      <c r="EA311" s="96"/>
      <c r="EB311" s="96"/>
      <c r="EC311" s="96"/>
      <c r="ED311" s="96"/>
      <c r="EE311" s="96"/>
      <c r="EF311" s="96"/>
      <c r="EG311" s="96"/>
      <c r="EH311" s="96"/>
      <c r="EI311" s="96"/>
      <c r="EJ311" s="96"/>
      <c r="EK311" s="96"/>
      <c r="EL311" s="96"/>
      <c r="EM311" s="96"/>
      <c r="EN311" s="96"/>
      <c r="EO311" s="96"/>
      <c r="EP311" s="96"/>
      <c r="EQ311" s="96"/>
      <c r="ER311" s="96"/>
      <c r="ES311" s="96"/>
      <c r="ET311" s="96"/>
      <c r="EU311" s="96"/>
      <c r="EV311" s="96"/>
      <c r="EW311" s="96"/>
      <c r="EX311" s="96"/>
      <c r="EY311" s="96"/>
      <c r="EZ311" s="96"/>
      <c r="FA311" s="96"/>
      <c r="FB311" s="96"/>
      <c r="FC311" s="96"/>
      <c r="FD311" s="96"/>
      <c r="FE311" s="96"/>
      <c r="FF311" s="96"/>
      <c r="FG311" s="96"/>
      <c r="FH311" s="96"/>
      <c r="FI311" s="96"/>
      <c r="FJ311" s="96"/>
      <c r="FK311" s="96"/>
      <c r="FL311" s="96"/>
      <c r="FM311" s="96"/>
      <c r="FN311" s="96"/>
      <c r="FO311" s="96"/>
      <c r="FP311" s="96"/>
      <c r="FQ311" s="96"/>
      <c r="FR311" s="96"/>
      <c r="FS311" s="96"/>
      <c r="FT311" s="96"/>
      <c r="FU311" s="96"/>
      <c r="FV311" s="96"/>
      <c r="FW311" s="96"/>
      <c r="FX311" s="96"/>
      <c r="FY311" s="96"/>
      <c r="FZ311" s="96"/>
      <c r="GA311" s="96"/>
      <c r="GB311" s="96"/>
      <c r="GC311" s="96"/>
      <c r="GD311" s="96"/>
      <c r="GE311" s="96"/>
      <c r="GF311" s="96"/>
      <c r="GG311" s="96"/>
      <c r="GH311" s="96"/>
      <c r="GI311" s="96"/>
      <c r="GJ311" s="96"/>
      <c r="GK311" s="96"/>
      <c r="GL311" s="96"/>
      <c r="GM311" s="96"/>
      <c r="GN311" s="96"/>
      <c r="GO311" s="96"/>
      <c r="GP311" s="96"/>
      <c r="GQ311" s="96"/>
      <c r="GR311" s="96"/>
      <c r="GS311" s="96"/>
      <c r="GT311" s="96"/>
      <c r="GU311" s="96"/>
      <c r="GV311" s="96"/>
      <c r="GW311" s="96"/>
      <c r="GX311" s="96"/>
      <c r="GY311" s="96"/>
      <c r="GZ311" s="96"/>
      <c r="HA311" s="96"/>
      <c r="HB311" s="96"/>
      <c r="HC311" s="96"/>
      <c r="HD311" s="96"/>
      <c r="HE311" s="96"/>
      <c r="HF311" s="96"/>
      <c r="HG311" s="96"/>
      <c r="HH311" s="96"/>
      <c r="HI311" s="96"/>
      <c r="HJ311" s="96"/>
      <c r="HK311" s="96"/>
      <c r="HL311" s="96"/>
      <c r="HM311" s="96"/>
      <c r="HN311" s="96"/>
      <c r="HO311" s="96"/>
      <c r="HP311" s="96"/>
      <c r="HQ311" s="96"/>
      <c r="HR311" s="96"/>
      <c r="HS311" s="96"/>
      <c r="HT311" s="96"/>
      <c r="HU311" s="96"/>
      <c r="HV311" s="96"/>
      <c r="HW311" s="96"/>
      <c r="HX311" s="96"/>
      <c r="HY311" s="96"/>
      <c r="HZ311" s="96"/>
      <c r="IA311" s="96"/>
      <c r="IB311" s="96"/>
      <c r="IC311" s="96"/>
      <c r="ID311" s="96"/>
      <c r="IE311" s="96"/>
      <c r="IF311" s="96"/>
      <c r="IG311" s="96"/>
      <c r="IH311" s="96"/>
      <c r="II311" s="96"/>
      <c r="IJ311" s="96"/>
      <c r="IK311" s="96"/>
      <c r="IL311" s="96"/>
      <c r="IM311" s="96"/>
      <c r="IN311" s="96"/>
      <c r="IO311" s="96"/>
      <c r="IP311" s="96"/>
      <c r="IQ311" s="96"/>
      <c r="IR311" s="96"/>
      <c r="IS311" s="96"/>
      <c r="IT311" s="96"/>
      <c r="IU311" s="96"/>
      <c r="IV311" s="96"/>
      <c r="IW311" s="96"/>
      <c r="IX311" s="96"/>
      <c r="IY311" s="96"/>
      <c r="IZ311" s="96"/>
      <c r="JA311" s="96"/>
      <c r="JB311" s="96"/>
    </row>
    <row r="312" spans="1:262" s="20" customFormat="1" x14ac:dyDescent="0.2">
      <c r="A312" s="185">
        <v>40610</v>
      </c>
      <c r="B312" s="198" t="s">
        <v>706</v>
      </c>
      <c r="C312" s="198" t="s">
        <v>201</v>
      </c>
      <c r="D312" s="198" t="s">
        <v>134</v>
      </c>
      <c r="E312" s="198" t="s">
        <v>144</v>
      </c>
      <c r="F312" s="199">
        <v>39965</v>
      </c>
      <c r="G312" s="200">
        <v>2009</v>
      </c>
      <c r="H312" s="185" t="s">
        <v>35</v>
      </c>
      <c r="I312" s="185" t="str">
        <f t="shared" si="15"/>
        <v>CT</v>
      </c>
      <c r="J312" s="185" t="str">
        <f t="shared" si="14"/>
        <v>CT</v>
      </c>
      <c r="K312" s="185" t="str">
        <f t="shared" si="16"/>
        <v>Northeast</v>
      </c>
      <c r="L312" s="185" t="str">
        <f>INDEX('State '!$A$1:$C$62,MATCH($I312,'State '!$B:$B,0),3)</f>
        <v>Northeast</v>
      </c>
      <c r="M312" s="185" t="str">
        <f>INDEX('State '!$A$1:$C$62,MATCH($J312,'State '!$B:$B,0),3)</f>
        <v>Northeast</v>
      </c>
      <c r="N312" s="185"/>
      <c r="O312" s="192">
        <v>8.14</v>
      </c>
      <c r="P312" s="192">
        <v>1.1299999999999999</v>
      </c>
      <c r="Q312" s="192">
        <v>131</v>
      </c>
      <c r="R312" s="191">
        <v>20</v>
      </c>
      <c r="S312" s="185" t="s">
        <v>135</v>
      </c>
      <c r="T312" s="185" t="s">
        <v>390</v>
      </c>
      <c r="U312" s="185" t="s">
        <v>707</v>
      </c>
      <c r="V312" s="185"/>
      <c r="W312" s="184"/>
      <c r="X312" s="184"/>
      <c r="Y312" s="184"/>
    </row>
    <row r="313" spans="1:262" ht="25.5" x14ac:dyDescent="0.2">
      <c r="A313" s="185">
        <v>40380</v>
      </c>
      <c r="B313" s="186" t="s">
        <v>657</v>
      </c>
      <c r="C313" s="186" t="s">
        <v>264</v>
      </c>
      <c r="D313" s="186" t="s">
        <v>134</v>
      </c>
      <c r="E313" s="187" t="s">
        <v>144</v>
      </c>
      <c r="F313" s="188">
        <v>39993</v>
      </c>
      <c r="G313" s="189">
        <v>2009</v>
      </c>
      <c r="H313" s="185" t="s">
        <v>0</v>
      </c>
      <c r="I313" s="185" t="str">
        <f t="shared" si="15"/>
        <v>LA</v>
      </c>
      <c r="J313" s="185" t="str">
        <f t="shared" si="14"/>
        <v>LA</v>
      </c>
      <c r="K313" s="185" t="str">
        <f t="shared" si="16"/>
        <v>South Central</v>
      </c>
      <c r="L313" s="185" t="str">
        <f>INDEX('State '!$A$1:$C$62,MATCH($I313,'State '!$B:$B,0),3)</f>
        <v>South Central</v>
      </c>
      <c r="M313" s="185" t="str">
        <f>INDEX('State '!$A$1:$C$62,MATCH($J313,'State '!$B:$B,0),3)</f>
        <v>South Central</v>
      </c>
      <c r="N313" s="185"/>
      <c r="O313" s="191">
        <v>15</v>
      </c>
      <c r="P313" s="191">
        <v>13.1</v>
      </c>
      <c r="Q313" s="191">
        <v>300</v>
      </c>
      <c r="R313" s="192" t="s">
        <v>445</v>
      </c>
      <c r="S313" s="193" t="s">
        <v>135</v>
      </c>
      <c r="T313" s="190" t="s">
        <v>390</v>
      </c>
      <c r="U313" s="194" t="s">
        <v>658</v>
      </c>
      <c r="V313" s="185"/>
      <c r="W313" s="184"/>
      <c r="X313" s="184"/>
      <c r="Y313" s="184"/>
      <c r="Z313" s="96"/>
      <c r="AA313" s="96"/>
      <c r="AB313" s="96"/>
    </row>
    <row r="314" spans="1:262" ht="25.5" x14ac:dyDescent="0.2">
      <c r="A314" s="185">
        <v>40367</v>
      </c>
      <c r="B314" s="186" t="s">
        <v>652</v>
      </c>
      <c r="C314" s="186" t="s">
        <v>259</v>
      </c>
      <c r="D314" s="186" t="s">
        <v>141</v>
      </c>
      <c r="E314" s="187" t="s">
        <v>144</v>
      </c>
      <c r="F314" s="188">
        <v>39994</v>
      </c>
      <c r="G314" s="189">
        <v>2009</v>
      </c>
      <c r="H314" s="185" t="s">
        <v>0</v>
      </c>
      <c r="I314" s="185" t="str">
        <f t="shared" si="15"/>
        <v>LA</v>
      </c>
      <c r="J314" s="185" t="str">
        <f t="shared" si="14"/>
        <v>LA</v>
      </c>
      <c r="K314" s="185" t="str">
        <f t="shared" si="16"/>
        <v>South Central</v>
      </c>
      <c r="L314" s="185" t="str">
        <f>INDEX('State '!$A$1:$C$62,MATCH($I314,'State '!$B:$B,0),3)</f>
        <v>South Central</v>
      </c>
      <c r="M314" s="185" t="str">
        <f>INDEX('State '!$A$1:$C$62,MATCH($J314,'State '!$B:$B,0),3)</f>
        <v>South Central</v>
      </c>
      <c r="N314" s="185"/>
      <c r="O314" s="191">
        <v>10</v>
      </c>
      <c r="P314" s="191">
        <v>0.5</v>
      </c>
      <c r="Q314" s="191">
        <v>90</v>
      </c>
      <c r="R314" s="192"/>
      <c r="S314" s="193" t="s">
        <v>135</v>
      </c>
      <c r="T314" s="190" t="s">
        <v>390</v>
      </c>
      <c r="U314" s="194" t="s">
        <v>653</v>
      </c>
      <c r="V314" s="185"/>
      <c r="W314" s="184"/>
      <c r="X314" s="184"/>
      <c r="Y314" s="184"/>
      <c r="Z314" s="96"/>
      <c r="AA314" s="96"/>
      <c r="AB314" s="96"/>
    </row>
    <row r="315" spans="1:262" ht="25.5" x14ac:dyDescent="0.2">
      <c r="A315" s="185">
        <v>40023</v>
      </c>
      <c r="B315" s="198" t="s">
        <v>668</v>
      </c>
      <c r="C315" s="198" t="s">
        <v>259</v>
      </c>
      <c r="D315" s="198" t="s">
        <v>134</v>
      </c>
      <c r="E315" s="198" t="s">
        <v>144</v>
      </c>
      <c r="F315" s="199">
        <v>39958</v>
      </c>
      <c r="G315" s="200">
        <v>2009</v>
      </c>
      <c r="H315" s="185" t="s">
        <v>32</v>
      </c>
      <c r="I315" s="185" t="str">
        <f t="shared" si="15"/>
        <v>AR</v>
      </c>
      <c r="J315" s="185" t="str">
        <f t="shared" si="14"/>
        <v>AR</v>
      </c>
      <c r="K315" s="185" t="str">
        <f t="shared" si="16"/>
        <v>South Central</v>
      </c>
      <c r="L315" s="185" t="str">
        <f>INDEX('State '!$A$1:$C$62,MATCH($I315,'State '!$B:$B,0),3)</f>
        <v>South Central</v>
      </c>
      <c r="M315" s="185" t="str">
        <f>INDEX('State '!$A$1:$C$62,MATCH($J315,'State '!$B:$B,0),3)</f>
        <v>South Central</v>
      </c>
      <c r="N315" s="185"/>
      <c r="O315" s="192">
        <v>10</v>
      </c>
      <c r="P315" s="192"/>
      <c r="Q315" s="192">
        <v>250</v>
      </c>
      <c r="R315" s="191"/>
      <c r="S315" s="185" t="s">
        <v>135</v>
      </c>
      <c r="T315" s="185" t="s">
        <v>390</v>
      </c>
      <c r="U315" s="185" t="s">
        <v>669</v>
      </c>
      <c r="V315" s="185"/>
      <c r="W315" s="184"/>
      <c r="X315" s="184"/>
      <c r="Y315" s="184"/>
      <c r="Z315" s="96"/>
      <c r="AA315" s="96"/>
      <c r="AB315" s="96"/>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20"/>
      <c r="DI315" s="20"/>
      <c r="DJ315" s="20"/>
      <c r="DK315" s="20"/>
      <c r="DL315" s="20"/>
      <c r="DM315" s="20"/>
      <c r="DN315" s="20"/>
      <c r="DO315" s="20"/>
      <c r="DP315" s="20"/>
      <c r="DQ315" s="20"/>
      <c r="DR315" s="20"/>
      <c r="DS315" s="20"/>
      <c r="DT315" s="20"/>
      <c r="DU315" s="20"/>
      <c r="DV315" s="20"/>
      <c r="DW315" s="20"/>
      <c r="DX315" s="20"/>
      <c r="DY315" s="20"/>
      <c r="DZ315" s="20"/>
      <c r="EA315" s="20"/>
      <c r="EB315" s="20"/>
      <c r="EC315" s="20"/>
      <c r="ED315" s="20"/>
      <c r="EE315" s="20"/>
      <c r="EF315" s="20"/>
      <c r="EG315" s="20"/>
      <c r="EH315" s="20"/>
      <c r="EI315" s="20"/>
      <c r="EJ315" s="20"/>
      <c r="EK315" s="20"/>
      <c r="EL315" s="20"/>
      <c r="EM315" s="20"/>
      <c r="EN315" s="20"/>
      <c r="EO315" s="20"/>
      <c r="EP315" s="20"/>
      <c r="EQ315" s="20"/>
      <c r="ER315" s="20"/>
      <c r="ES315" s="20"/>
      <c r="ET315" s="20"/>
      <c r="EU315" s="20"/>
      <c r="EV315" s="20"/>
      <c r="EW315" s="20"/>
      <c r="EX315" s="20"/>
      <c r="EY315" s="20"/>
      <c r="EZ315" s="20"/>
      <c r="FA315" s="20"/>
      <c r="FB315" s="20"/>
      <c r="FC315" s="20"/>
      <c r="FD315" s="20"/>
      <c r="FE315" s="20"/>
      <c r="FF315" s="20"/>
      <c r="FG315" s="20"/>
      <c r="FH315" s="20"/>
      <c r="FI315" s="20"/>
      <c r="FJ315" s="20"/>
      <c r="FK315" s="20"/>
      <c r="FL315" s="20"/>
      <c r="FM315" s="20"/>
      <c r="FN315" s="20"/>
      <c r="FO315" s="20"/>
      <c r="FP315" s="20"/>
      <c r="FQ315" s="20"/>
      <c r="FR315" s="20"/>
      <c r="FS315" s="20"/>
      <c r="FT315" s="20"/>
      <c r="FU315" s="20"/>
      <c r="FV315" s="20"/>
      <c r="FW315" s="20"/>
      <c r="FX315" s="20"/>
      <c r="FY315" s="20"/>
      <c r="FZ315" s="20"/>
      <c r="GA315" s="20"/>
      <c r="GB315" s="20"/>
      <c r="GC315" s="20"/>
      <c r="GD315" s="20"/>
      <c r="GE315" s="20"/>
      <c r="GF315" s="20"/>
      <c r="GG315" s="20"/>
      <c r="GH315" s="20"/>
      <c r="GI315" s="20"/>
      <c r="GJ315" s="20"/>
      <c r="GK315" s="20"/>
      <c r="GL315" s="20"/>
      <c r="GM315" s="20"/>
      <c r="GN315" s="20"/>
      <c r="GO315" s="20"/>
      <c r="GP315" s="20"/>
      <c r="GQ315" s="20"/>
      <c r="GR315" s="20"/>
      <c r="GS315" s="20"/>
      <c r="GT315" s="20"/>
      <c r="GU315" s="20"/>
      <c r="GV315" s="20"/>
      <c r="GW315" s="20"/>
      <c r="GX315" s="20"/>
      <c r="GY315" s="20"/>
      <c r="GZ315" s="20"/>
      <c r="HA315" s="20"/>
      <c r="HB315" s="20"/>
      <c r="HC315" s="20"/>
      <c r="HD315" s="20"/>
      <c r="HE315" s="20"/>
      <c r="HF315" s="20"/>
      <c r="HG315" s="20"/>
      <c r="HH315" s="20"/>
      <c r="HI315" s="20"/>
      <c r="HJ315" s="20"/>
      <c r="HK315" s="20"/>
      <c r="HL315" s="20"/>
      <c r="HM315" s="20"/>
      <c r="HN315" s="20"/>
      <c r="HO315" s="20"/>
      <c r="HP315" s="20"/>
      <c r="HQ315" s="20"/>
      <c r="HR315" s="20"/>
      <c r="HS315" s="20"/>
      <c r="HT315" s="20"/>
      <c r="HU315" s="20"/>
      <c r="HV315" s="20"/>
      <c r="HW315" s="20"/>
      <c r="HX315" s="20"/>
      <c r="HY315" s="20"/>
      <c r="HZ315" s="20"/>
      <c r="IA315" s="20"/>
      <c r="IB315" s="20"/>
      <c r="IC315" s="20"/>
      <c r="ID315" s="20"/>
      <c r="IE315" s="20"/>
      <c r="IF315" s="20"/>
      <c r="IG315" s="20"/>
      <c r="IH315" s="20"/>
      <c r="II315" s="20"/>
      <c r="IJ315" s="20"/>
      <c r="IK315" s="20"/>
      <c r="IL315" s="20"/>
      <c r="IM315" s="20"/>
      <c r="IN315" s="20"/>
      <c r="IO315" s="20"/>
      <c r="IP315" s="20"/>
      <c r="IQ315" s="20"/>
      <c r="IR315" s="20"/>
      <c r="IS315" s="20"/>
      <c r="IT315" s="20"/>
      <c r="IU315" s="20"/>
      <c r="IV315" s="20"/>
      <c r="IW315" s="20"/>
      <c r="IX315" s="20"/>
      <c r="IY315" s="20"/>
      <c r="IZ315" s="20"/>
      <c r="JA315" s="20"/>
      <c r="JB315" s="20"/>
    </row>
    <row r="316" spans="1:262" ht="25.5" x14ac:dyDescent="0.2">
      <c r="A316" s="185">
        <v>40367</v>
      </c>
      <c r="B316" s="198" t="s">
        <v>670</v>
      </c>
      <c r="C316" s="198" t="s">
        <v>259</v>
      </c>
      <c r="D316" s="198" t="s">
        <v>137</v>
      </c>
      <c r="E316" s="198" t="s">
        <v>144</v>
      </c>
      <c r="F316" s="199">
        <v>39821</v>
      </c>
      <c r="G316" s="200">
        <v>2009</v>
      </c>
      <c r="H316" s="185" t="s">
        <v>671</v>
      </c>
      <c r="I316" s="185" t="str">
        <f t="shared" si="15"/>
        <v>OK</v>
      </c>
      <c r="J316" s="185" t="str">
        <f t="shared" ref="J316:J379" si="17">RIGHT($H316,2)</f>
        <v>AR</v>
      </c>
      <c r="K316" s="185" t="str">
        <f t="shared" si="16"/>
        <v>South Central</v>
      </c>
      <c r="L316" s="185" t="str">
        <f>INDEX('State '!$A$1:$C$62,MATCH($I316,'State '!$B:$B,0),3)</f>
        <v>South Central</v>
      </c>
      <c r="M316" s="185" t="str">
        <f>INDEX('State '!$A$1:$C$62,MATCH($J316,'State '!$B:$B,0),3)</f>
        <v>South Central</v>
      </c>
      <c r="N316" s="185"/>
      <c r="O316" s="192">
        <v>52.3</v>
      </c>
      <c r="P316" s="192">
        <v>16</v>
      </c>
      <c r="Q316" s="192">
        <v>132</v>
      </c>
      <c r="R316" s="191">
        <v>24</v>
      </c>
      <c r="S316" s="185" t="s">
        <v>135</v>
      </c>
      <c r="T316" s="185" t="s">
        <v>390</v>
      </c>
      <c r="U316" s="185" t="s">
        <v>672</v>
      </c>
      <c r="V316" s="185"/>
      <c r="W316" s="184"/>
      <c r="X316" s="184"/>
      <c r="Y316" s="184"/>
      <c r="Z316" s="96"/>
      <c r="AA316" s="96"/>
      <c r="AB316" s="96"/>
    </row>
    <row r="317" spans="1:262" s="20" customFormat="1" x14ac:dyDescent="0.2">
      <c r="A317" s="185">
        <v>40367</v>
      </c>
      <c r="B317" s="198" t="s">
        <v>641</v>
      </c>
      <c r="C317" s="198" t="s">
        <v>263</v>
      </c>
      <c r="D317" s="198" t="s">
        <v>141</v>
      </c>
      <c r="E317" s="198" t="s">
        <v>144</v>
      </c>
      <c r="F317" s="199">
        <v>39995</v>
      </c>
      <c r="G317" s="200">
        <v>2009</v>
      </c>
      <c r="H317" s="185" t="s">
        <v>33</v>
      </c>
      <c r="I317" s="185" t="str">
        <f t="shared" si="15"/>
        <v>WV</v>
      </c>
      <c r="J317" s="185" t="str">
        <f t="shared" si="17"/>
        <v>WV</v>
      </c>
      <c r="K317" s="185" t="str">
        <f t="shared" si="16"/>
        <v>Northeast</v>
      </c>
      <c r="L317" s="185" t="str">
        <f>INDEX('State '!$A$1:$C$62,MATCH($I317,'State '!$B:$B,0),3)</f>
        <v>Northeast</v>
      </c>
      <c r="M317" s="185" t="str">
        <f>INDEX('State '!$A$1:$C$62,MATCH($J317,'State '!$B:$B,0),3)</f>
        <v>Northeast</v>
      </c>
      <c r="N317" s="185"/>
      <c r="O317" s="192">
        <v>40</v>
      </c>
      <c r="P317" s="192"/>
      <c r="Q317" s="192">
        <v>100</v>
      </c>
      <c r="R317" s="191"/>
      <c r="S317" s="185" t="s">
        <v>135</v>
      </c>
      <c r="T317" s="185" t="s">
        <v>390</v>
      </c>
      <c r="U317" s="185" t="s">
        <v>642</v>
      </c>
      <c r="V317" s="185"/>
      <c r="W317" s="184"/>
      <c r="X317" s="184"/>
      <c r="Y317" s="184"/>
    </row>
    <row r="318" spans="1:262" x14ac:dyDescent="0.2">
      <c r="A318" s="185">
        <v>40367</v>
      </c>
      <c r="B318" s="198" t="s">
        <v>649</v>
      </c>
      <c r="C318" s="198" t="s">
        <v>263</v>
      </c>
      <c r="D318" s="198" t="s">
        <v>141</v>
      </c>
      <c r="E318" s="198" t="s">
        <v>144</v>
      </c>
      <c r="F318" s="199">
        <v>40095</v>
      </c>
      <c r="G318" s="200">
        <v>2009</v>
      </c>
      <c r="H318" s="185" t="s">
        <v>19</v>
      </c>
      <c r="I318" s="185" t="str">
        <f t="shared" si="15"/>
        <v>VA</v>
      </c>
      <c r="J318" s="185" t="str">
        <f t="shared" si="17"/>
        <v>VA</v>
      </c>
      <c r="K318" s="185" t="str">
        <f t="shared" si="16"/>
        <v>Northeast</v>
      </c>
      <c r="L318" s="185" t="str">
        <f>INDEX('State '!$A$1:$C$62,MATCH($I318,'State '!$B:$B,0),3)</f>
        <v>Northeast</v>
      </c>
      <c r="M318" s="185" t="str">
        <f>INDEX('State '!$A$1:$C$62,MATCH($J318,'State '!$B:$B,0),3)</f>
        <v>Northeast</v>
      </c>
      <c r="N318" s="185"/>
      <c r="O318" s="192">
        <v>142.30000000000001</v>
      </c>
      <c r="P318" s="192">
        <v>15.3</v>
      </c>
      <c r="Q318" s="192">
        <v>94</v>
      </c>
      <c r="R318" s="191" t="s">
        <v>650</v>
      </c>
      <c r="S318" s="185" t="s">
        <v>135</v>
      </c>
      <c r="T318" s="185" t="s">
        <v>390</v>
      </c>
      <c r="U318" s="185" t="s">
        <v>651</v>
      </c>
      <c r="V318" s="185"/>
      <c r="W318" s="184"/>
      <c r="X318" s="184"/>
      <c r="Y318" s="184"/>
      <c r="Z318" s="96"/>
      <c r="AA318" s="96"/>
      <c r="AB318" s="96"/>
    </row>
    <row r="319" spans="1:262" x14ac:dyDescent="0.2">
      <c r="A319" s="185">
        <v>40248</v>
      </c>
      <c r="B319" s="186" t="s">
        <v>736</v>
      </c>
      <c r="C319" s="186" t="s">
        <v>279</v>
      </c>
      <c r="D319" s="186" t="s">
        <v>141</v>
      </c>
      <c r="E319" s="187" t="s">
        <v>144</v>
      </c>
      <c r="F319" s="188">
        <v>39892</v>
      </c>
      <c r="G319" s="189">
        <v>2009</v>
      </c>
      <c r="H319" s="185" t="s">
        <v>39</v>
      </c>
      <c r="I319" s="185" t="str">
        <f t="shared" si="15"/>
        <v>MO</v>
      </c>
      <c r="J319" s="185" t="str">
        <f t="shared" si="17"/>
        <v>MO</v>
      </c>
      <c r="K319" s="185" t="str">
        <f t="shared" si="16"/>
        <v>Midwest</v>
      </c>
      <c r="L319" s="185" t="str">
        <f>INDEX('State '!$A$1:$C$62,MATCH($I319,'State '!$B:$B,0),3)</f>
        <v>Midwest</v>
      </c>
      <c r="M319" s="185" t="str">
        <f>INDEX('State '!$A$1:$C$62,MATCH($J319,'State '!$B:$B,0),3)</f>
        <v>Midwest</v>
      </c>
      <c r="N319" s="185"/>
      <c r="O319" s="191">
        <v>16.100000000000001</v>
      </c>
      <c r="P319" s="191"/>
      <c r="Q319" s="191"/>
      <c r="R319" s="192"/>
      <c r="S319" s="193" t="s">
        <v>135</v>
      </c>
      <c r="T319" s="190" t="s">
        <v>390</v>
      </c>
      <c r="U319" s="194" t="s">
        <v>737</v>
      </c>
      <c r="V319" s="185"/>
      <c r="W319" s="184"/>
      <c r="X319" s="184"/>
      <c r="Y319" s="184"/>
      <c r="Z319" s="96"/>
      <c r="AA319" s="96"/>
      <c r="AB319" s="96"/>
    </row>
    <row r="320" spans="1:262" s="20" customFormat="1" ht="25.5" x14ac:dyDescent="0.2">
      <c r="A320" s="185">
        <v>40367</v>
      </c>
      <c r="B320" s="198" t="s">
        <v>639</v>
      </c>
      <c r="C320" s="198" t="s">
        <v>225</v>
      </c>
      <c r="D320" s="198" t="s">
        <v>141</v>
      </c>
      <c r="E320" s="198" t="s">
        <v>144</v>
      </c>
      <c r="F320" s="199">
        <v>40118</v>
      </c>
      <c r="G320" s="200">
        <v>2009</v>
      </c>
      <c r="H320" s="185" t="s">
        <v>19</v>
      </c>
      <c r="I320" s="185" t="str">
        <f t="shared" si="15"/>
        <v>VA</v>
      </c>
      <c r="J320" s="185" t="str">
        <f t="shared" si="17"/>
        <v>VA</v>
      </c>
      <c r="K320" s="185" t="str">
        <f t="shared" si="16"/>
        <v>Northeast</v>
      </c>
      <c r="L320" s="185" t="str">
        <f>INDEX('State '!$A$1:$C$62,MATCH($I320,'State '!$B:$B,0),3)</f>
        <v>Northeast</v>
      </c>
      <c r="M320" s="185" t="str">
        <f>INDEX('State '!$A$1:$C$62,MATCH($J320,'State '!$B:$B,0),3)</f>
        <v>Northeast</v>
      </c>
      <c r="N320" s="185"/>
      <c r="O320" s="192">
        <v>21.1</v>
      </c>
      <c r="P320" s="192"/>
      <c r="Q320" s="192">
        <v>180</v>
      </c>
      <c r="R320" s="191"/>
      <c r="S320" s="185" t="s">
        <v>135</v>
      </c>
      <c r="T320" s="185" t="s">
        <v>390</v>
      </c>
      <c r="U320" s="185" t="s">
        <v>640</v>
      </c>
      <c r="V320" s="185"/>
      <c r="W320" s="184"/>
      <c r="X320" s="184"/>
      <c r="Y320" s="184"/>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96"/>
      <c r="AZ320" s="96"/>
      <c r="BA320" s="96"/>
      <c r="BB320" s="96"/>
      <c r="BC320" s="96"/>
      <c r="BD320" s="96"/>
      <c r="BE320" s="96"/>
      <c r="BF320" s="96"/>
      <c r="BG320" s="96"/>
      <c r="BH320" s="96"/>
      <c r="BI320" s="96"/>
      <c r="BJ320" s="96"/>
      <c r="BK320" s="96"/>
      <c r="BL320" s="96"/>
      <c r="BM320" s="96"/>
      <c r="BN320" s="96"/>
      <c r="BO320" s="96"/>
      <c r="BP320" s="96"/>
      <c r="BQ320" s="96"/>
      <c r="BR320" s="96"/>
      <c r="BS320" s="96"/>
      <c r="BT320" s="96"/>
      <c r="BU320" s="96"/>
      <c r="BV320" s="96"/>
      <c r="BW320" s="96"/>
      <c r="BX320" s="96"/>
      <c r="BY320" s="96"/>
      <c r="BZ320" s="96"/>
      <c r="CA320" s="96"/>
      <c r="CB320" s="96"/>
      <c r="CC320" s="96"/>
      <c r="CD320" s="96"/>
      <c r="CE320" s="96"/>
      <c r="CF320" s="96"/>
      <c r="CG320" s="96"/>
      <c r="CH320" s="96"/>
      <c r="CI320" s="96"/>
      <c r="CJ320" s="96"/>
      <c r="CK320" s="96"/>
      <c r="CL320" s="96"/>
      <c r="CM320" s="96"/>
      <c r="CN320" s="96"/>
      <c r="CO320" s="96"/>
      <c r="CP320" s="96"/>
      <c r="CQ320" s="96"/>
      <c r="CR320" s="96"/>
      <c r="CS320" s="96"/>
      <c r="CT320" s="96"/>
      <c r="CU320" s="96"/>
      <c r="CV320" s="96"/>
      <c r="CW320" s="96"/>
      <c r="CX320" s="96"/>
      <c r="CY320" s="96"/>
      <c r="CZ320" s="96"/>
      <c r="DA320" s="96"/>
      <c r="DB320" s="96"/>
      <c r="DC320" s="96"/>
      <c r="DD320" s="96"/>
      <c r="DE320" s="96"/>
      <c r="DF320" s="96"/>
      <c r="DG320" s="96"/>
      <c r="DH320" s="96"/>
      <c r="DI320" s="96"/>
      <c r="DJ320" s="96"/>
      <c r="DK320" s="96"/>
      <c r="DL320" s="96"/>
      <c r="DM320" s="96"/>
      <c r="DN320" s="96"/>
      <c r="DO320" s="96"/>
      <c r="DP320" s="96"/>
      <c r="DQ320" s="96"/>
      <c r="DR320" s="96"/>
      <c r="DS320" s="96"/>
      <c r="DT320" s="96"/>
      <c r="DU320" s="96"/>
      <c r="DV320" s="96"/>
      <c r="DW320" s="96"/>
      <c r="DX320" s="96"/>
      <c r="DY320" s="96"/>
      <c r="DZ320" s="96"/>
      <c r="EA320" s="96"/>
      <c r="EB320" s="96"/>
      <c r="EC320" s="96"/>
      <c r="ED320" s="96"/>
      <c r="EE320" s="96"/>
      <c r="EF320" s="96"/>
      <c r="EG320" s="96"/>
      <c r="EH320" s="96"/>
      <c r="EI320" s="96"/>
      <c r="EJ320" s="96"/>
      <c r="EK320" s="96"/>
      <c r="EL320" s="96"/>
      <c r="EM320" s="96"/>
      <c r="EN320" s="96"/>
      <c r="EO320" s="96"/>
      <c r="EP320" s="96"/>
      <c r="EQ320" s="96"/>
      <c r="ER320" s="96"/>
      <c r="ES320" s="96"/>
      <c r="ET320" s="96"/>
      <c r="EU320" s="96"/>
      <c r="EV320" s="96"/>
      <c r="EW320" s="96"/>
      <c r="EX320" s="96"/>
      <c r="EY320" s="96"/>
      <c r="EZ320" s="96"/>
      <c r="FA320" s="96"/>
      <c r="FB320" s="96"/>
      <c r="FC320" s="96"/>
      <c r="FD320" s="96"/>
      <c r="FE320" s="96"/>
      <c r="FF320" s="96"/>
      <c r="FG320" s="96"/>
      <c r="FH320" s="96"/>
      <c r="FI320" s="96"/>
      <c r="FJ320" s="96"/>
      <c r="FK320" s="96"/>
      <c r="FL320" s="96"/>
      <c r="FM320" s="96"/>
      <c r="FN320" s="96"/>
      <c r="FO320" s="96"/>
      <c r="FP320" s="96"/>
      <c r="FQ320" s="96"/>
      <c r="FR320" s="96"/>
      <c r="FS320" s="96"/>
      <c r="FT320" s="96"/>
      <c r="FU320" s="96"/>
      <c r="FV320" s="96"/>
      <c r="FW320" s="96"/>
      <c r="FX320" s="96"/>
      <c r="FY320" s="96"/>
      <c r="FZ320" s="96"/>
      <c r="GA320" s="96"/>
      <c r="GB320" s="96"/>
      <c r="GC320" s="96"/>
      <c r="GD320" s="96"/>
      <c r="GE320" s="96"/>
      <c r="GF320" s="96"/>
      <c r="GG320" s="96"/>
      <c r="GH320" s="96"/>
      <c r="GI320" s="96"/>
      <c r="GJ320" s="96"/>
      <c r="GK320" s="96"/>
      <c r="GL320" s="96"/>
      <c r="GM320" s="96"/>
      <c r="GN320" s="96"/>
      <c r="GO320" s="96"/>
      <c r="GP320" s="96"/>
      <c r="GQ320" s="96"/>
      <c r="GR320" s="96"/>
      <c r="GS320" s="96"/>
      <c r="GT320" s="96"/>
      <c r="GU320" s="96"/>
      <c r="GV320" s="96"/>
      <c r="GW320" s="96"/>
      <c r="GX320" s="96"/>
      <c r="GY320" s="96"/>
      <c r="GZ320" s="96"/>
      <c r="HA320" s="96"/>
      <c r="HB320" s="96"/>
      <c r="HC320" s="96"/>
      <c r="HD320" s="96"/>
      <c r="HE320" s="96"/>
      <c r="HF320" s="96"/>
      <c r="HG320" s="96"/>
      <c r="HH320" s="96"/>
      <c r="HI320" s="96"/>
      <c r="HJ320" s="96"/>
      <c r="HK320" s="96"/>
      <c r="HL320" s="96"/>
      <c r="HM320" s="96"/>
      <c r="HN320" s="96"/>
      <c r="HO320" s="96"/>
      <c r="HP320" s="96"/>
      <c r="HQ320" s="96"/>
      <c r="HR320" s="96"/>
      <c r="HS320" s="96"/>
      <c r="HT320" s="96"/>
      <c r="HU320" s="96"/>
      <c r="HV320" s="96"/>
      <c r="HW320" s="96"/>
      <c r="HX320" s="96"/>
      <c r="HY320" s="96"/>
      <c r="HZ320" s="96"/>
      <c r="IA320" s="96"/>
      <c r="IB320" s="96"/>
      <c r="IC320" s="96"/>
      <c r="ID320" s="96"/>
      <c r="IE320" s="96"/>
      <c r="IF320" s="96"/>
      <c r="IG320" s="96"/>
      <c r="IH320" s="96"/>
      <c r="II320" s="96"/>
      <c r="IJ320" s="96"/>
      <c r="IK320" s="96"/>
      <c r="IL320" s="96"/>
      <c r="IM320" s="96"/>
      <c r="IN320" s="96"/>
      <c r="IO320" s="96"/>
      <c r="IP320" s="96"/>
      <c r="IQ320" s="96"/>
      <c r="IR320" s="96"/>
      <c r="IS320" s="96"/>
      <c r="IT320" s="96"/>
      <c r="IU320" s="96"/>
      <c r="IV320" s="96"/>
      <c r="IW320" s="96"/>
      <c r="IX320" s="96"/>
      <c r="IY320" s="96"/>
      <c r="IZ320" s="96"/>
      <c r="JA320" s="96"/>
      <c r="JB320" s="96"/>
    </row>
    <row r="321" spans="1:262" s="20" customFormat="1" x14ac:dyDescent="0.2">
      <c r="A321" s="185">
        <v>40367</v>
      </c>
      <c r="B321" s="198" t="s">
        <v>637</v>
      </c>
      <c r="C321" s="198" t="s">
        <v>225</v>
      </c>
      <c r="D321" s="198" t="s">
        <v>141</v>
      </c>
      <c r="E321" s="198" t="s">
        <v>144</v>
      </c>
      <c r="F321" s="199">
        <v>40118</v>
      </c>
      <c r="G321" s="200">
        <v>2009</v>
      </c>
      <c r="H321" s="185" t="s">
        <v>10</v>
      </c>
      <c r="I321" s="185" t="str">
        <f t="shared" si="15"/>
        <v>NY</v>
      </c>
      <c r="J321" s="185" t="str">
        <f t="shared" si="17"/>
        <v>NY</v>
      </c>
      <c r="K321" s="185" t="str">
        <f t="shared" si="16"/>
        <v>Northeast</v>
      </c>
      <c r="L321" s="185" t="str">
        <f>INDEX('State '!$A$1:$C$62,MATCH($I321,'State '!$B:$B,0),3)</f>
        <v>Northeast</v>
      </c>
      <c r="M321" s="185" t="str">
        <f>INDEX('State '!$A$1:$C$62,MATCH($J321,'State '!$B:$B,0),3)</f>
        <v>Northeast</v>
      </c>
      <c r="N321" s="185"/>
      <c r="O321" s="192">
        <v>6.4</v>
      </c>
      <c r="P321" s="192"/>
      <c r="Q321" s="192">
        <v>15</v>
      </c>
      <c r="R321" s="191"/>
      <c r="S321" s="185" t="s">
        <v>135</v>
      </c>
      <c r="T321" s="185" t="s">
        <v>390</v>
      </c>
      <c r="U321" s="185" t="s">
        <v>638</v>
      </c>
      <c r="V321" s="185"/>
      <c r="W321" s="184"/>
      <c r="X321" s="184"/>
      <c r="Y321" s="184"/>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6"/>
      <c r="BL321" s="96"/>
      <c r="BM321" s="96"/>
      <c r="BN321" s="96"/>
      <c r="BO321" s="96"/>
      <c r="BP321" s="96"/>
      <c r="BQ321" s="96"/>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c r="DH321" s="96"/>
      <c r="DI321" s="96"/>
      <c r="DJ321" s="96"/>
      <c r="DK321" s="96"/>
      <c r="DL321" s="96"/>
      <c r="DM321" s="96"/>
      <c r="DN321" s="96"/>
      <c r="DO321" s="96"/>
      <c r="DP321" s="96"/>
      <c r="DQ321" s="96"/>
      <c r="DR321" s="96"/>
      <c r="DS321" s="96"/>
      <c r="DT321" s="96"/>
      <c r="DU321" s="96"/>
      <c r="DV321" s="96"/>
      <c r="DW321" s="96"/>
      <c r="DX321" s="96"/>
      <c r="DY321" s="96"/>
      <c r="DZ321" s="96"/>
      <c r="EA321" s="96"/>
      <c r="EB321" s="96"/>
      <c r="EC321" s="96"/>
      <c r="ED321" s="96"/>
      <c r="EE321" s="96"/>
      <c r="EF321" s="96"/>
      <c r="EG321" s="96"/>
      <c r="EH321" s="96"/>
      <c r="EI321" s="96"/>
      <c r="EJ321" s="96"/>
      <c r="EK321" s="96"/>
      <c r="EL321" s="96"/>
      <c r="EM321" s="96"/>
      <c r="EN321" s="96"/>
      <c r="EO321" s="96"/>
      <c r="EP321" s="96"/>
      <c r="EQ321" s="96"/>
      <c r="ER321" s="96"/>
      <c r="ES321" s="96"/>
      <c r="ET321" s="96"/>
      <c r="EU321" s="96"/>
      <c r="EV321" s="96"/>
      <c r="EW321" s="96"/>
      <c r="EX321" s="96"/>
      <c r="EY321" s="96"/>
      <c r="EZ321" s="96"/>
      <c r="FA321" s="96"/>
      <c r="FB321" s="96"/>
      <c r="FC321" s="96"/>
      <c r="FD321" s="96"/>
      <c r="FE321" s="96"/>
      <c r="FF321" s="96"/>
      <c r="FG321" s="96"/>
      <c r="FH321" s="96"/>
      <c r="FI321" s="96"/>
      <c r="FJ321" s="96"/>
      <c r="FK321" s="96"/>
      <c r="FL321" s="96"/>
      <c r="FM321" s="96"/>
      <c r="FN321" s="96"/>
      <c r="FO321" s="96"/>
      <c r="FP321" s="96"/>
      <c r="FQ321" s="96"/>
      <c r="FR321" s="96"/>
      <c r="FS321" s="96"/>
      <c r="FT321" s="96"/>
      <c r="FU321" s="96"/>
      <c r="FV321" s="96"/>
      <c r="FW321" s="96"/>
      <c r="FX321" s="96"/>
      <c r="FY321" s="96"/>
      <c r="FZ321" s="96"/>
      <c r="GA321" s="96"/>
      <c r="GB321" s="96"/>
      <c r="GC321" s="96"/>
      <c r="GD321" s="96"/>
      <c r="GE321" s="96"/>
      <c r="GF321" s="96"/>
      <c r="GG321" s="96"/>
      <c r="GH321" s="96"/>
      <c r="GI321" s="96"/>
      <c r="GJ321" s="96"/>
      <c r="GK321" s="96"/>
      <c r="GL321" s="96"/>
      <c r="GM321" s="96"/>
      <c r="GN321" s="96"/>
      <c r="GO321" s="96"/>
      <c r="GP321" s="96"/>
      <c r="GQ321" s="96"/>
      <c r="GR321" s="96"/>
      <c r="GS321" s="96"/>
      <c r="GT321" s="96"/>
      <c r="GU321" s="96"/>
      <c r="GV321" s="96"/>
      <c r="GW321" s="96"/>
      <c r="GX321" s="96"/>
      <c r="GY321" s="96"/>
      <c r="GZ321" s="96"/>
      <c r="HA321" s="96"/>
      <c r="HB321" s="96"/>
      <c r="HC321" s="96"/>
      <c r="HD321" s="96"/>
      <c r="HE321" s="96"/>
      <c r="HF321" s="96"/>
      <c r="HG321" s="96"/>
      <c r="HH321" s="96"/>
      <c r="HI321" s="96"/>
      <c r="HJ321" s="96"/>
      <c r="HK321" s="96"/>
      <c r="HL321" s="96"/>
      <c r="HM321" s="96"/>
      <c r="HN321" s="96"/>
      <c r="HO321" s="96"/>
      <c r="HP321" s="96"/>
      <c r="HQ321" s="96"/>
      <c r="HR321" s="96"/>
      <c r="HS321" s="96"/>
      <c r="HT321" s="96"/>
      <c r="HU321" s="96"/>
      <c r="HV321" s="96"/>
      <c r="HW321" s="96"/>
      <c r="HX321" s="96"/>
      <c r="HY321" s="96"/>
      <c r="HZ321" s="96"/>
      <c r="IA321" s="96"/>
      <c r="IB321" s="96"/>
      <c r="IC321" s="96"/>
      <c r="ID321" s="96"/>
      <c r="IE321" s="96"/>
      <c r="IF321" s="96"/>
      <c r="IG321" s="96"/>
      <c r="IH321" s="96"/>
      <c r="II321" s="96"/>
      <c r="IJ321" s="96"/>
      <c r="IK321" s="96"/>
      <c r="IL321" s="96"/>
      <c r="IM321" s="96"/>
      <c r="IN321" s="96"/>
      <c r="IO321" s="96"/>
      <c r="IP321" s="96"/>
      <c r="IQ321" s="96"/>
      <c r="IR321" s="96"/>
      <c r="IS321" s="96"/>
      <c r="IT321" s="96"/>
      <c r="IU321" s="96"/>
      <c r="IV321" s="96"/>
      <c r="IW321" s="96"/>
      <c r="IX321" s="96"/>
      <c r="IY321" s="96"/>
      <c r="IZ321" s="96"/>
      <c r="JA321" s="96"/>
      <c r="JB321" s="96"/>
    </row>
    <row r="322" spans="1:262" x14ac:dyDescent="0.2">
      <c r="A322" s="185">
        <v>40367</v>
      </c>
      <c r="B322" s="198" t="s">
        <v>711</v>
      </c>
      <c r="C322" s="198" t="s">
        <v>235</v>
      </c>
      <c r="D322" s="198" t="s">
        <v>137</v>
      </c>
      <c r="E322" s="198" t="s">
        <v>144</v>
      </c>
      <c r="F322" s="199">
        <v>39895</v>
      </c>
      <c r="G322" s="200">
        <v>2009</v>
      </c>
      <c r="H322" s="185" t="s">
        <v>6</v>
      </c>
      <c r="I322" s="185" t="str">
        <f t="shared" si="15"/>
        <v>TX</v>
      </c>
      <c r="J322" s="185" t="str">
        <f t="shared" si="17"/>
        <v>TX</v>
      </c>
      <c r="K322" s="185" t="str">
        <f t="shared" si="16"/>
        <v>South Central</v>
      </c>
      <c r="L322" s="185" t="str">
        <f>INDEX('State '!$A$1:$C$62,MATCH($I322,'State '!$B:$B,0),3)</f>
        <v>South Central</v>
      </c>
      <c r="M322" s="185" t="str">
        <f>INDEX('State '!$A$1:$C$62,MATCH($J322,'State '!$B:$B,0),3)</f>
        <v>South Central</v>
      </c>
      <c r="N322" s="185"/>
      <c r="O322" s="192">
        <v>522</v>
      </c>
      <c r="P322" s="192">
        <v>174</v>
      </c>
      <c r="Q322" s="192">
        <v>950</v>
      </c>
      <c r="R322" s="191" t="s">
        <v>399</v>
      </c>
      <c r="S322" s="185" t="s">
        <v>139</v>
      </c>
      <c r="T322" s="185" t="s">
        <v>188</v>
      </c>
      <c r="U322" s="185" t="s">
        <v>391</v>
      </c>
      <c r="V322" s="185"/>
      <c r="W322" s="184"/>
      <c r="X322" s="184"/>
      <c r="Y322" s="184"/>
      <c r="Z322" s="96"/>
      <c r="AA322" s="96"/>
      <c r="AB322" s="96"/>
    </row>
    <row r="323" spans="1:262" s="20" customFormat="1" x14ac:dyDescent="0.2">
      <c r="A323" s="185">
        <v>40367</v>
      </c>
      <c r="B323" s="186" t="s">
        <v>688</v>
      </c>
      <c r="C323" s="186" t="s">
        <v>242</v>
      </c>
      <c r="D323" s="186" t="s">
        <v>141</v>
      </c>
      <c r="E323" s="187" t="s">
        <v>144</v>
      </c>
      <c r="F323" s="188">
        <v>39828</v>
      </c>
      <c r="G323" s="189">
        <v>2009</v>
      </c>
      <c r="H323" s="185" t="s">
        <v>6</v>
      </c>
      <c r="I323" s="185" t="str">
        <f t="shared" ref="I323:I386" si="18">LEFT($H323,2)</f>
        <v>TX</v>
      </c>
      <c r="J323" s="185" t="str">
        <f t="shared" si="17"/>
        <v>TX</v>
      </c>
      <c r="K323" s="185" t="str">
        <f t="shared" ref="K323:K386" si="19">IF($L323=$M323,L323,CONCATENATE($L323,", ",IF(ISBLANK(N323),"",CONCATENATE(N323,", ")),$M323))</f>
        <v>South Central</v>
      </c>
      <c r="L323" s="185" t="str">
        <f>INDEX('State '!$A$1:$C$62,MATCH($I323,'State '!$B:$B,0),3)</f>
        <v>South Central</v>
      </c>
      <c r="M323" s="185" t="str">
        <f>INDEX('State '!$A$1:$C$62,MATCH($J323,'State '!$B:$B,0),3)</f>
        <v>South Central</v>
      </c>
      <c r="N323" s="185"/>
      <c r="O323" s="191">
        <v>45</v>
      </c>
      <c r="P323" s="191">
        <v>20</v>
      </c>
      <c r="Q323" s="191">
        <v>400</v>
      </c>
      <c r="R323" s="192">
        <v>30</v>
      </c>
      <c r="S323" s="193" t="s">
        <v>139</v>
      </c>
      <c r="T323" s="190" t="s">
        <v>188</v>
      </c>
      <c r="U323" s="194" t="s">
        <v>391</v>
      </c>
      <c r="V323" s="185"/>
      <c r="W323" s="184"/>
      <c r="X323" s="184"/>
      <c r="Y323" s="184"/>
    </row>
    <row r="324" spans="1:262" x14ac:dyDescent="0.2">
      <c r="A324" s="185">
        <v>40367</v>
      </c>
      <c r="B324" s="198" t="s">
        <v>719</v>
      </c>
      <c r="C324" s="198" t="s">
        <v>242</v>
      </c>
      <c r="D324" s="198" t="s">
        <v>141</v>
      </c>
      <c r="E324" s="198" t="s">
        <v>144</v>
      </c>
      <c r="F324" s="199">
        <v>39850</v>
      </c>
      <c r="G324" s="200">
        <v>2009</v>
      </c>
      <c r="H324" s="185" t="s">
        <v>6</v>
      </c>
      <c r="I324" s="185" t="str">
        <f t="shared" si="18"/>
        <v>TX</v>
      </c>
      <c r="J324" s="185" t="str">
        <f t="shared" si="17"/>
        <v>TX</v>
      </c>
      <c r="K324" s="185" t="str">
        <f t="shared" si="19"/>
        <v>South Central</v>
      </c>
      <c r="L324" s="185" t="str">
        <f>INDEX('State '!$A$1:$C$62,MATCH($I324,'State '!$B:$B,0),3)</f>
        <v>South Central</v>
      </c>
      <c r="M324" s="185" t="str">
        <f>INDEX('State '!$A$1:$C$62,MATCH($J324,'State '!$B:$B,0),3)</f>
        <v>South Central</v>
      </c>
      <c r="N324" s="185"/>
      <c r="O324" s="192">
        <v>165</v>
      </c>
      <c r="P324" s="192">
        <v>56</v>
      </c>
      <c r="Q324" s="192">
        <v>400</v>
      </c>
      <c r="R324" s="191">
        <v>36</v>
      </c>
      <c r="S324" s="185" t="s">
        <v>139</v>
      </c>
      <c r="T324" s="185" t="s">
        <v>188</v>
      </c>
      <c r="U324" s="185" t="s">
        <v>391</v>
      </c>
      <c r="V324" s="185"/>
      <c r="W324" s="184"/>
      <c r="X324" s="184"/>
      <c r="Y324" s="184"/>
      <c r="Z324" s="96"/>
      <c r="AA324" s="96"/>
      <c r="AB324" s="96"/>
    </row>
    <row r="325" spans="1:262" s="20" customFormat="1" x14ac:dyDescent="0.2">
      <c r="A325" s="185">
        <v>40367</v>
      </c>
      <c r="B325" s="198" t="s">
        <v>716</v>
      </c>
      <c r="C325" s="198" t="s">
        <v>242</v>
      </c>
      <c r="D325" s="198" t="s">
        <v>137</v>
      </c>
      <c r="E325" s="198" t="s">
        <v>144</v>
      </c>
      <c r="F325" s="199">
        <v>39828</v>
      </c>
      <c r="G325" s="200">
        <v>2009</v>
      </c>
      <c r="H325" s="185" t="s">
        <v>6</v>
      </c>
      <c r="I325" s="185" t="str">
        <f t="shared" si="18"/>
        <v>TX</v>
      </c>
      <c r="J325" s="185" t="str">
        <f t="shared" si="17"/>
        <v>TX</v>
      </c>
      <c r="K325" s="185" t="str">
        <f t="shared" si="19"/>
        <v>South Central</v>
      </c>
      <c r="L325" s="185" t="str">
        <f>INDEX('State '!$A$1:$C$62,MATCH($I325,'State '!$B:$B,0),3)</f>
        <v>South Central</v>
      </c>
      <c r="M325" s="185" t="str">
        <f>INDEX('State '!$A$1:$C$62,MATCH($J325,'State '!$B:$B,0),3)</f>
        <v>South Central</v>
      </c>
      <c r="N325" s="185"/>
      <c r="O325" s="192">
        <v>70</v>
      </c>
      <c r="P325" s="192">
        <v>31</v>
      </c>
      <c r="Q325" s="192">
        <v>700</v>
      </c>
      <c r="R325" s="191">
        <v>36</v>
      </c>
      <c r="S325" s="185" t="s">
        <v>139</v>
      </c>
      <c r="T325" s="185" t="s">
        <v>188</v>
      </c>
      <c r="U325" s="185" t="s">
        <v>391</v>
      </c>
      <c r="V325" s="185"/>
      <c r="W325" s="184"/>
      <c r="X325" s="184"/>
      <c r="Y325" s="184"/>
    </row>
    <row r="326" spans="1:262" s="20" customFormat="1" x14ac:dyDescent="0.2">
      <c r="A326" s="185">
        <v>40367</v>
      </c>
      <c r="B326" s="198" t="s">
        <v>715</v>
      </c>
      <c r="C326" s="198" t="s">
        <v>238</v>
      </c>
      <c r="D326" s="198" t="s">
        <v>137</v>
      </c>
      <c r="E326" s="198" t="s">
        <v>144</v>
      </c>
      <c r="F326" s="199">
        <v>40056</v>
      </c>
      <c r="G326" s="200">
        <v>2009</v>
      </c>
      <c r="H326" s="185" t="s">
        <v>6</v>
      </c>
      <c r="I326" s="185" t="str">
        <f t="shared" si="18"/>
        <v>TX</v>
      </c>
      <c r="J326" s="185" t="str">
        <f t="shared" si="17"/>
        <v>TX</v>
      </c>
      <c r="K326" s="185" t="str">
        <f t="shared" si="19"/>
        <v>South Central</v>
      </c>
      <c r="L326" s="185" t="str">
        <f>INDEX('State '!$A$1:$C$62,MATCH($I326,'State '!$B:$B,0),3)</f>
        <v>South Central</v>
      </c>
      <c r="M326" s="185" t="str">
        <f>INDEX('State '!$A$1:$C$62,MATCH($J326,'State '!$B:$B,0),3)</f>
        <v>South Central</v>
      </c>
      <c r="N326" s="185"/>
      <c r="O326" s="192">
        <v>485</v>
      </c>
      <c r="P326" s="192">
        <v>160</v>
      </c>
      <c r="Q326" s="192">
        <v>1100</v>
      </c>
      <c r="R326" s="191">
        <v>42</v>
      </c>
      <c r="S326" s="185" t="s">
        <v>139</v>
      </c>
      <c r="T326" s="185" t="s">
        <v>188</v>
      </c>
      <c r="U326" s="185" t="s">
        <v>391</v>
      </c>
      <c r="V326" s="185"/>
      <c r="W326" s="184"/>
      <c r="X326" s="184"/>
      <c r="Y326" s="184"/>
    </row>
    <row r="327" spans="1:262" x14ac:dyDescent="0.2">
      <c r="A327" s="185">
        <v>40367</v>
      </c>
      <c r="B327" s="186" t="s">
        <v>673</v>
      </c>
      <c r="C327" s="186" t="s">
        <v>207</v>
      </c>
      <c r="D327" s="186" t="s">
        <v>141</v>
      </c>
      <c r="E327" s="187" t="s">
        <v>144</v>
      </c>
      <c r="F327" s="188">
        <v>40053</v>
      </c>
      <c r="G327" s="189">
        <v>2009</v>
      </c>
      <c r="H327" s="185" t="s">
        <v>36</v>
      </c>
      <c r="I327" s="185" t="str">
        <f t="shared" si="18"/>
        <v>MA</v>
      </c>
      <c r="J327" s="185" t="str">
        <f t="shared" si="17"/>
        <v>MA</v>
      </c>
      <c r="K327" s="185" t="str">
        <f t="shared" si="19"/>
        <v>Northeast</v>
      </c>
      <c r="L327" s="185" t="str">
        <f>INDEX('State '!$A$1:$C$62,MATCH($I327,'State '!$B:$B,0),3)</f>
        <v>Northeast</v>
      </c>
      <c r="M327" s="185" t="str">
        <f>INDEX('State '!$A$1:$C$62,MATCH($J327,'State '!$B:$B,0),3)</f>
        <v>Northeast</v>
      </c>
      <c r="N327" s="185"/>
      <c r="O327" s="191">
        <v>23</v>
      </c>
      <c r="P327" s="191">
        <v>5.15</v>
      </c>
      <c r="Q327" s="191">
        <v>12.3</v>
      </c>
      <c r="R327" s="192">
        <v>12</v>
      </c>
      <c r="S327" s="193" t="s">
        <v>135</v>
      </c>
      <c r="T327" s="190" t="s">
        <v>390</v>
      </c>
      <c r="U327" s="194" t="s">
        <v>674</v>
      </c>
      <c r="V327" s="185"/>
      <c r="W327" s="184"/>
      <c r="X327" s="184"/>
      <c r="Y327" s="184"/>
      <c r="Z327" s="96"/>
      <c r="AA327" s="96"/>
      <c r="AB327" s="96"/>
    </row>
    <row r="328" spans="1:262" x14ac:dyDescent="0.2">
      <c r="A328" s="185">
        <v>40389</v>
      </c>
      <c r="B328" s="198" t="s">
        <v>717</v>
      </c>
      <c r="C328" s="198" t="s">
        <v>275</v>
      </c>
      <c r="D328" s="198" t="s">
        <v>134</v>
      </c>
      <c r="E328" s="198" t="s">
        <v>144</v>
      </c>
      <c r="F328" s="199">
        <v>40035</v>
      </c>
      <c r="G328" s="200">
        <v>2009</v>
      </c>
      <c r="H328" s="185" t="s">
        <v>10</v>
      </c>
      <c r="I328" s="185" t="str">
        <f t="shared" si="18"/>
        <v>NY</v>
      </c>
      <c r="J328" s="185" t="str">
        <f t="shared" si="17"/>
        <v>NY</v>
      </c>
      <c r="K328" s="185" t="str">
        <f t="shared" si="19"/>
        <v>Northeast</v>
      </c>
      <c r="L328" s="185" t="str">
        <f>INDEX('State '!$A$1:$C$62,MATCH($I328,'State '!$B:$B,0),3)</f>
        <v>Northeast</v>
      </c>
      <c r="M328" s="185" t="str">
        <f>INDEX('State '!$A$1:$C$62,MATCH($J328,'State '!$B:$B,0),3)</f>
        <v>Northeast</v>
      </c>
      <c r="N328" s="185"/>
      <c r="O328" s="192">
        <v>4.5999999999999996</v>
      </c>
      <c r="P328" s="192">
        <v>3.7</v>
      </c>
      <c r="Q328" s="192">
        <v>400</v>
      </c>
      <c r="R328" s="191">
        <v>16</v>
      </c>
      <c r="S328" s="185" t="s">
        <v>135</v>
      </c>
      <c r="T328" s="185" t="s">
        <v>390</v>
      </c>
      <c r="U328" s="185" t="s">
        <v>718</v>
      </c>
      <c r="V328" s="185"/>
      <c r="W328" s="184"/>
      <c r="X328" s="184"/>
      <c r="Y328" s="184"/>
      <c r="Z328" s="96"/>
      <c r="AA328" s="96"/>
      <c r="AB328" s="96"/>
    </row>
    <row r="329" spans="1:262" s="20" customFormat="1" ht="25.5" x14ac:dyDescent="0.2">
      <c r="A329" s="185">
        <v>40367</v>
      </c>
      <c r="B329" s="198" t="s">
        <v>693</v>
      </c>
      <c r="C329" s="198" t="s">
        <v>269</v>
      </c>
      <c r="D329" s="198" t="s">
        <v>141</v>
      </c>
      <c r="E329" s="198" t="s">
        <v>144</v>
      </c>
      <c r="F329" s="199">
        <v>39869</v>
      </c>
      <c r="G329" s="200">
        <v>2009</v>
      </c>
      <c r="H329" s="185" t="s">
        <v>34</v>
      </c>
      <c r="I329" s="185" t="str">
        <f t="shared" si="18"/>
        <v>WI</v>
      </c>
      <c r="J329" s="185" t="str">
        <f t="shared" si="17"/>
        <v>WI</v>
      </c>
      <c r="K329" s="185" t="str">
        <f t="shared" si="19"/>
        <v>Midwest</v>
      </c>
      <c r="L329" s="185" t="str">
        <f>INDEX('State '!$A$1:$C$62,MATCH($I329,'State '!$B:$B,0),3)</f>
        <v>Midwest</v>
      </c>
      <c r="M329" s="185" t="str">
        <f>INDEX('State '!$A$1:$C$62,MATCH($J329,'State '!$B:$B,0),3)</f>
        <v>Midwest</v>
      </c>
      <c r="N329" s="185"/>
      <c r="O329" s="192">
        <v>350</v>
      </c>
      <c r="P329" s="192">
        <v>119</v>
      </c>
      <c r="Q329" s="192">
        <v>537.20000000000005</v>
      </c>
      <c r="R329" s="191" t="s">
        <v>694</v>
      </c>
      <c r="S329" s="185" t="s">
        <v>135</v>
      </c>
      <c r="T329" s="185" t="s">
        <v>390</v>
      </c>
      <c r="U329" s="185" t="s">
        <v>695</v>
      </c>
      <c r="V329" s="185"/>
      <c r="W329" s="184"/>
      <c r="X329" s="184"/>
      <c r="Y329" s="184"/>
    </row>
    <row r="330" spans="1:262" s="20" customFormat="1" x14ac:dyDescent="0.2">
      <c r="A330" s="185">
        <v>40367</v>
      </c>
      <c r="B330" s="198" t="s">
        <v>691</v>
      </c>
      <c r="C330" s="198" t="s">
        <v>211</v>
      </c>
      <c r="D330" s="198" t="s">
        <v>137</v>
      </c>
      <c r="E330" s="198" t="s">
        <v>144</v>
      </c>
      <c r="F330" s="199">
        <v>40036</v>
      </c>
      <c r="G330" s="200">
        <v>2009</v>
      </c>
      <c r="H330" s="185" t="s">
        <v>601</v>
      </c>
      <c r="I330" s="185" t="str">
        <f t="shared" si="18"/>
        <v>OK</v>
      </c>
      <c r="J330" s="185" t="str">
        <f t="shared" si="17"/>
        <v>LA</v>
      </c>
      <c r="K330" s="185" t="str">
        <f t="shared" si="19"/>
        <v>South Central</v>
      </c>
      <c r="L330" s="185" t="str">
        <f>INDEX('State '!$A$1:$C$62,MATCH($I330,'State '!$B:$B,0),3)</f>
        <v>South Central</v>
      </c>
      <c r="M330" s="185" t="str">
        <f>INDEX('State '!$A$1:$C$62,MATCH($J330,'State '!$B:$B,0),3)</f>
        <v>South Central</v>
      </c>
      <c r="N330" s="185"/>
      <c r="O330" s="192">
        <v>121</v>
      </c>
      <c r="P330" s="192">
        <v>353</v>
      </c>
      <c r="Q330" s="192">
        <v>1726</v>
      </c>
      <c r="R330" s="191">
        <v>42</v>
      </c>
      <c r="S330" s="185" t="s">
        <v>135</v>
      </c>
      <c r="T330" s="185" t="s">
        <v>390</v>
      </c>
      <c r="U330" s="185" t="s">
        <v>692</v>
      </c>
      <c r="V330" s="185"/>
      <c r="W330" s="184"/>
      <c r="X330" s="184"/>
      <c r="Y330" s="184"/>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c r="BM330" s="96"/>
      <c r="BN330" s="96"/>
      <c r="BO330" s="96"/>
      <c r="BP330" s="96"/>
      <c r="BQ330" s="96"/>
      <c r="BR330" s="96"/>
      <c r="BS330" s="96"/>
      <c r="BT330" s="96"/>
      <c r="BU330" s="96"/>
      <c r="BV330" s="96"/>
      <c r="BW330" s="96"/>
      <c r="BX330" s="96"/>
      <c r="BY330" s="96"/>
      <c r="BZ330" s="96"/>
      <c r="CA330" s="96"/>
      <c r="CB330" s="96"/>
      <c r="CC330" s="96"/>
      <c r="CD330" s="96"/>
      <c r="CE330" s="96"/>
      <c r="CF330" s="96"/>
      <c r="CG330" s="96"/>
      <c r="CH330" s="96"/>
      <c r="CI330" s="96"/>
      <c r="CJ330" s="96"/>
      <c r="CK330" s="96"/>
      <c r="CL330" s="96"/>
      <c r="CM330" s="96"/>
      <c r="CN330" s="96"/>
      <c r="CO330" s="96"/>
      <c r="CP330" s="96"/>
      <c r="CQ330" s="96"/>
      <c r="CR330" s="96"/>
      <c r="CS330" s="96"/>
      <c r="CT330" s="96"/>
      <c r="CU330" s="96"/>
      <c r="CV330" s="96"/>
      <c r="CW330" s="96"/>
      <c r="CX330" s="96"/>
      <c r="CY330" s="96"/>
      <c r="CZ330" s="96"/>
      <c r="DA330" s="96"/>
      <c r="DB330" s="96"/>
      <c r="DC330" s="96"/>
      <c r="DD330" s="96"/>
      <c r="DE330" s="96"/>
      <c r="DF330" s="96"/>
      <c r="DG330" s="96"/>
      <c r="DH330" s="96"/>
      <c r="DI330" s="96"/>
      <c r="DJ330" s="96"/>
      <c r="DK330" s="96"/>
      <c r="DL330" s="96"/>
      <c r="DM330" s="96"/>
      <c r="DN330" s="96"/>
      <c r="DO330" s="96"/>
      <c r="DP330" s="96"/>
      <c r="DQ330" s="96"/>
      <c r="DR330" s="96"/>
      <c r="DS330" s="96"/>
      <c r="DT330" s="96"/>
      <c r="DU330" s="96"/>
      <c r="DV330" s="96"/>
      <c r="DW330" s="96"/>
      <c r="DX330" s="96"/>
      <c r="DY330" s="96"/>
      <c r="DZ330" s="96"/>
      <c r="EA330" s="96"/>
      <c r="EB330" s="96"/>
      <c r="EC330" s="96"/>
      <c r="ED330" s="96"/>
      <c r="EE330" s="96"/>
      <c r="EF330" s="96"/>
      <c r="EG330" s="96"/>
      <c r="EH330" s="96"/>
      <c r="EI330" s="96"/>
      <c r="EJ330" s="96"/>
      <c r="EK330" s="96"/>
      <c r="EL330" s="96"/>
      <c r="EM330" s="96"/>
      <c r="EN330" s="96"/>
      <c r="EO330" s="96"/>
      <c r="EP330" s="96"/>
      <c r="EQ330" s="96"/>
      <c r="ER330" s="96"/>
      <c r="ES330" s="96"/>
      <c r="ET330" s="96"/>
      <c r="EU330" s="96"/>
      <c r="EV330" s="96"/>
      <c r="EW330" s="96"/>
      <c r="EX330" s="96"/>
      <c r="EY330" s="96"/>
      <c r="EZ330" s="96"/>
      <c r="FA330" s="96"/>
      <c r="FB330" s="96"/>
      <c r="FC330" s="96"/>
      <c r="FD330" s="96"/>
      <c r="FE330" s="96"/>
      <c r="FF330" s="96"/>
      <c r="FG330" s="96"/>
      <c r="FH330" s="96"/>
      <c r="FI330" s="96"/>
      <c r="FJ330" s="96"/>
      <c r="FK330" s="96"/>
      <c r="FL330" s="96"/>
      <c r="FM330" s="96"/>
      <c r="FN330" s="96"/>
      <c r="FO330" s="96"/>
      <c r="FP330" s="96"/>
      <c r="FQ330" s="96"/>
      <c r="FR330" s="96"/>
      <c r="FS330" s="96"/>
      <c r="FT330" s="96"/>
      <c r="FU330" s="96"/>
      <c r="FV330" s="96"/>
      <c r="FW330" s="96"/>
      <c r="FX330" s="96"/>
      <c r="FY330" s="96"/>
      <c r="FZ330" s="96"/>
      <c r="GA330" s="96"/>
      <c r="GB330" s="96"/>
      <c r="GC330" s="96"/>
      <c r="GD330" s="96"/>
      <c r="GE330" s="96"/>
      <c r="GF330" s="96"/>
      <c r="GG330" s="96"/>
      <c r="GH330" s="96"/>
      <c r="GI330" s="96"/>
      <c r="GJ330" s="96"/>
      <c r="GK330" s="96"/>
      <c r="GL330" s="96"/>
      <c r="GM330" s="96"/>
      <c r="GN330" s="96"/>
      <c r="GO330" s="96"/>
      <c r="GP330" s="96"/>
      <c r="GQ330" s="96"/>
      <c r="GR330" s="96"/>
      <c r="GS330" s="96"/>
      <c r="GT330" s="96"/>
      <c r="GU330" s="96"/>
      <c r="GV330" s="96"/>
      <c r="GW330" s="96"/>
      <c r="GX330" s="96"/>
      <c r="GY330" s="96"/>
      <c r="GZ330" s="96"/>
      <c r="HA330" s="96"/>
      <c r="HB330" s="96"/>
      <c r="HC330" s="96"/>
      <c r="HD330" s="96"/>
      <c r="HE330" s="96"/>
      <c r="HF330" s="96"/>
      <c r="HG330" s="96"/>
      <c r="HH330" s="96"/>
      <c r="HI330" s="96"/>
      <c r="HJ330" s="96"/>
      <c r="HK330" s="96"/>
      <c r="HL330" s="96"/>
      <c r="HM330" s="96"/>
      <c r="HN330" s="96"/>
      <c r="HO330" s="96"/>
      <c r="HP330" s="96"/>
      <c r="HQ330" s="96"/>
      <c r="HR330" s="96"/>
      <c r="HS330" s="96"/>
      <c r="HT330" s="96"/>
      <c r="HU330" s="96"/>
      <c r="HV330" s="96"/>
      <c r="HW330" s="96"/>
      <c r="HX330" s="96"/>
      <c r="HY330" s="96"/>
      <c r="HZ330" s="96"/>
      <c r="IA330" s="96"/>
      <c r="IB330" s="96"/>
      <c r="IC330" s="96"/>
      <c r="ID330" s="96"/>
      <c r="IE330" s="96"/>
      <c r="IF330" s="96"/>
      <c r="IG330" s="96"/>
      <c r="IH330" s="96"/>
      <c r="II330" s="96"/>
      <c r="IJ330" s="96"/>
      <c r="IK330" s="96"/>
      <c r="IL330" s="96"/>
      <c r="IM330" s="96"/>
      <c r="IN330" s="96"/>
      <c r="IO330" s="96"/>
      <c r="IP330" s="96"/>
      <c r="IQ330" s="96"/>
      <c r="IR330" s="96"/>
      <c r="IS330" s="96"/>
      <c r="IT330" s="96"/>
      <c r="IU330" s="96"/>
      <c r="IV330" s="96"/>
      <c r="IW330" s="96"/>
      <c r="IX330" s="96"/>
      <c r="IY330" s="96"/>
      <c r="IZ330" s="96"/>
      <c r="JA330" s="96"/>
      <c r="JB330" s="96"/>
    </row>
    <row r="331" spans="1:262" x14ac:dyDescent="0.2">
      <c r="A331" s="185">
        <v>40367</v>
      </c>
      <c r="B331" s="186" t="s">
        <v>703</v>
      </c>
      <c r="C331" s="186" t="s">
        <v>273</v>
      </c>
      <c r="D331" s="186" t="s">
        <v>141</v>
      </c>
      <c r="E331" s="187" t="s">
        <v>144</v>
      </c>
      <c r="F331" s="188">
        <v>40148</v>
      </c>
      <c r="G331" s="189">
        <v>2009</v>
      </c>
      <c r="H331" s="185" t="s">
        <v>19</v>
      </c>
      <c r="I331" s="185" t="str">
        <f t="shared" si="18"/>
        <v>VA</v>
      </c>
      <c r="J331" s="185" t="str">
        <f t="shared" si="17"/>
        <v>VA</v>
      </c>
      <c r="K331" s="185" t="str">
        <f t="shared" si="19"/>
        <v>Northeast</v>
      </c>
      <c r="L331" s="185" t="str">
        <f>INDEX('State '!$A$1:$C$62,MATCH($I331,'State '!$B:$B,0),3)</f>
        <v>Northeast</v>
      </c>
      <c r="M331" s="185" t="str">
        <f>INDEX('State '!$A$1:$C$62,MATCH($J331,'State '!$B:$B,0),3)</f>
        <v>Northeast</v>
      </c>
      <c r="N331" s="185"/>
      <c r="O331" s="191">
        <v>146</v>
      </c>
      <c r="P331" s="191">
        <v>21</v>
      </c>
      <c r="Q331" s="191">
        <v>100</v>
      </c>
      <c r="R331" s="192">
        <v>16</v>
      </c>
      <c r="S331" s="193" t="s">
        <v>139</v>
      </c>
      <c r="T331" s="190" t="s">
        <v>188</v>
      </c>
      <c r="U331" s="194" t="s">
        <v>391</v>
      </c>
      <c r="V331" s="185"/>
      <c r="W331" s="184"/>
      <c r="X331" s="184"/>
      <c r="Y331" s="184"/>
      <c r="Z331" s="96"/>
      <c r="AA331" s="96"/>
      <c r="AB331" s="96"/>
    </row>
    <row r="332" spans="1:262" x14ac:dyDescent="0.2">
      <c r="A332" s="185">
        <v>40248</v>
      </c>
      <c r="B332" s="186" t="s">
        <v>646</v>
      </c>
      <c r="C332" s="186" t="s">
        <v>236</v>
      </c>
      <c r="D332" s="186" t="s">
        <v>134</v>
      </c>
      <c r="E332" s="187" t="s">
        <v>144</v>
      </c>
      <c r="F332" s="188">
        <v>39824</v>
      </c>
      <c r="G332" s="189">
        <v>2009</v>
      </c>
      <c r="H332" s="185" t="s">
        <v>647</v>
      </c>
      <c r="I332" s="185" t="str">
        <f t="shared" si="18"/>
        <v>AL</v>
      </c>
      <c r="J332" s="185" t="str">
        <f t="shared" si="17"/>
        <v>MS</v>
      </c>
      <c r="K332" s="185" t="str">
        <f t="shared" si="19"/>
        <v>South Central</v>
      </c>
      <c r="L332" s="185" t="str">
        <f>INDEX('State '!$A$1:$C$62,MATCH($I332,'State '!$B:$B,0),3)</f>
        <v>South Central</v>
      </c>
      <c r="M332" s="185" t="str">
        <f>INDEX('State '!$A$1:$C$62,MATCH($J332,'State '!$B:$B,0),3)</f>
        <v>South Central</v>
      </c>
      <c r="N332" s="185"/>
      <c r="O332" s="191">
        <v>22.5</v>
      </c>
      <c r="P332" s="191">
        <v>11</v>
      </c>
      <c r="Q332" s="191">
        <v>175</v>
      </c>
      <c r="R332" s="192">
        <v>16</v>
      </c>
      <c r="S332" s="193" t="s">
        <v>135</v>
      </c>
      <c r="T332" s="190" t="s">
        <v>390</v>
      </c>
      <c r="U332" s="194" t="s">
        <v>648</v>
      </c>
      <c r="V332" s="185"/>
      <c r="W332" s="184"/>
      <c r="X332" s="184"/>
      <c r="Y332" s="184"/>
      <c r="Z332" s="96"/>
      <c r="AA332" s="96"/>
      <c r="AB332" s="96"/>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20"/>
      <c r="BQ332" s="20"/>
      <c r="BR332" s="20"/>
      <c r="BS332" s="20"/>
      <c r="BT332" s="20"/>
      <c r="BU332" s="20"/>
      <c r="BV332" s="20"/>
      <c r="BW332" s="20"/>
      <c r="BX332" s="20"/>
      <c r="BY332" s="20"/>
      <c r="BZ332" s="20"/>
      <c r="CA332" s="20"/>
      <c r="CB332" s="20"/>
      <c r="CC332" s="20"/>
      <c r="CD332" s="20"/>
      <c r="CE332" s="20"/>
      <c r="CF332" s="20"/>
      <c r="CG332" s="20"/>
      <c r="CH332" s="20"/>
      <c r="CI332" s="20"/>
      <c r="CJ332" s="20"/>
      <c r="CK332" s="20"/>
      <c r="CL332" s="20"/>
      <c r="CM332" s="20"/>
      <c r="CN332" s="20"/>
      <c r="CO332" s="20"/>
      <c r="CP332" s="20"/>
      <c r="CQ332" s="20"/>
      <c r="CR332" s="20"/>
      <c r="CS332" s="20"/>
      <c r="CT332" s="20"/>
      <c r="CU332" s="20"/>
      <c r="CV332" s="20"/>
      <c r="CW332" s="20"/>
      <c r="CX332" s="20"/>
      <c r="CY332" s="20"/>
      <c r="CZ332" s="20"/>
      <c r="DA332" s="20"/>
      <c r="DB332" s="20"/>
      <c r="DC332" s="20"/>
      <c r="DD332" s="20"/>
      <c r="DE332" s="20"/>
      <c r="DF332" s="20"/>
      <c r="DG332" s="20"/>
      <c r="DH332" s="20"/>
      <c r="DI332" s="20"/>
      <c r="DJ332" s="20"/>
      <c r="DK332" s="20"/>
      <c r="DL332" s="20"/>
      <c r="DM332" s="20"/>
      <c r="DN332" s="20"/>
      <c r="DO332" s="20"/>
      <c r="DP332" s="20"/>
      <c r="DQ332" s="20"/>
      <c r="DR332" s="20"/>
      <c r="DS332" s="20"/>
      <c r="DT332" s="20"/>
      <c r="DU332" s="20"/>
      <c r="DV332" s="20"/>
      <c r="DW332" s="20"/>
      <c r="DX332" s="20"/>
      <c r="DY332" s="20"/>
      <c r="DZ332" s="20"/>
      <c r="EA332" s="20"/>
      <c r="EB332" s="20"/>
      <c r="EC332" s="20"/>
      <c r="ED332" s="20"/>
      <c r="EE332" s="20"/>
      <c r="EF332" s="20"/>
      <c r="EG332" s="20"/>
      <c r="EH332" s="20"/>
      <c r="EI332" s="20"/>
      <c r="EJ332" s="20"/>
      <c r="EK332" s="20"/>
      <c r="EL332" s="20"/>
      <c r="EM332" s="20"/>
      <c r="EN332" s="20"/>
      <c r="EO332" s="20"/>
      <c r="EP332" s="20"/>
      <c r="EQ332" s="20"/>
      <c r="ER332" s="20"/>
      <c r="ES332" s="20"/>
      <c r="ET332" s="20"/>
      <c r="EU332" s="20"/>
      <c r="EV332" s="20"/>
      <c r="EW332" s="20"/>
      <c r="EX332" s="20"/>
      <c r="EY332" s="20"/>
      <c r="EZ332" s="20"/>
      <c r="FA332" s="20"/>
      <c r="FB332" s="20"/>
      <c r="FC332" s="20"/>
      <c r="FD332" s="20"/>
      <c r="FE332" s="20"/>
      <c r="FF332" s="20"/>
      <c r="FG332" s="20"/>
      <c r="FH332" s="20"/>
      <c r="FI332" s="20"/>
      <c r="FJ332" s="20"/>
      <c r="FK332" s="20"/>
      <c r="FL332" s="20"/>
      <c r="FM332" s="20"/>
      <c r="FN332" s="20"/>
      <c r="FO332" s="20"/>
      <c r="FP332" s="20"/>
      <c r="FQ332" s="20"/>
      <c r="FR332" s="20"/>
      <c r="FS332" s="20"/>
      <c r="FT332" s="20"/>
      <c r="FU332" s="20"/>
      <c r="FV332" s="20"/>
      <c r="FW332" s="20"/>
      <c r="FX332" s="20"/>
      <c r="FY332" s="20"/>
      <c r="FZ332" s="20"/>
      <c r="GA332" s="20"/>
      <c r="GB332" s="20"/>
      <c r="GC332" s="20"/>
      <c r="GD332" s="20"/>
      <c r="GE332" s="20"/>
      <c r="GF332" s="20"/>
      <c r="GG332" s="20"/>
      <c r="GH332" s="20"/>
      <c r="GI332" s="20"/>
      <c r="GJ332" s="20"/>
      <c r="GK332" s="20"/>
      <c r="GL332" s="20"/>
      <c r="GM332" s="20"/>
      <c r="GN332" s="20"/>
      <c r="GO332" s="20"/>
      <c r="GP332" s="20"/>
      <c r="GQ332" s="20"/>
      <c r="GR332" s="20"/>
      <c r="GS332" s="20"/>
      <c r="GT332" s="20"/>
      <c r="GU332" s="20"/>
      <c r="GV332" s="20"/>
      <c r="GW332" s="20"/>
      <c r="GX332" s="20"/>
      <c r="GY332" s="20"/>
      <c r="GZ332" s="20"/>
      <c r="HA332" s="20"/>
      <c r="HB332" s="20"/>
      <c r="HC332" s="20"/>
      <c r="HD332" s="20"/>
      <c r="HE332" s="20"/>
      <c r="HF332" s="20"/>
      <c r="HG332" s="20"/>
      <c r="HH332" s="20"/>
      <c r="HI332" s="20"/>
      <c r="HJ332" s="20"/>
      <c r="HK332" s="20"/>
      <c r="HL332" s="20"/>
      <c r="HM332" s="20"/>
      <c r="HN332" s="20"/>
      <c r="HO332" s="20"/>
      <c r="HP332" s="20"/>
      <c r="HQ332" s="20"/>
      <c r="HR332" s="20"/>
      <c r="HS332" s="20"/>
      <c r="HT332" s="20"/>
      <c r="HU332" s="20"/>
      <c r="HV332" s="20"/>
      <c r="HW332" s="20"/>
      <c r="HX332" s="20"/>
      <c r="HY332" s="20"/>
      <c r="HZ332" s="20"/>
      <c r="IA332" s="20"/>
      <c r="IB332" s="20"/>
      <c r="IC332" s="20"/>
      <c r="ID332" s="20"/>
      <c r="IE332" s="20"/>
      <c r="IF332" s="20"/>
      <c r="IG332" s="20"/>
      <c r="IH332" s="20"/>
      <c r="II332" s="20"/>
      <c r="IJ332" s="20"/>
      <c r="IK332" s="20"/>
      <c r="IL332" s="20"/>
      <c r="IM332" s="20"/>
      <c r="IN332" s="20"/>
      <c r="IO332" s="20"/>
      <c r="IP332" s="20"/>
      <c r="IQ332" s="20"/>
      <c r="IR332" s="20"/>
      <c r="IS332" s="20"/>
      <c r="IT332" s="20"/>
      <c r="IU332" s="20"/>
      <c r="IV332" s="20"/>
      <c r="IW332" s="20"/>
      <c r="IX332" s="20"/>
      <c r="IY332" s="20"/>
      <c r="IZ332" s="20"/>
      <c r="JA332" s="20"/>
      <c r="JB332" s="20"/>
    </row>
    <row r="333" spans="1:262" s="20" customFormat="1" x14ac:dyDescent="0.2">
      <c r="A333" s="185">
        <v>40367</v>
      </c>
      <c r="B333" s="186" t="s">
        <v>1912</v>
      </c>
      <c r="C333" s="186" t="s">
        <v>206</v>
      </c>
      <c r="D333" s="186" t="s">
        <v>141</v>
      </c>
      <c r="E333" s="187" t="s">
        <v>144</v>
      </c>
      <c r="F333" s="188">
        <v>39827</v>
      </c>
      <c r="G333" s="189">
        <v>2009</v>
      </c>
      <c r="H333" s="185" t="s">
        <v>35</v>
      </c>
      <c r="I333" s="185" t="str">
        <f t="shared" si="18"/>
        <v>CT</v>
      </c>
      <c r="J333" s="185" t="str">
        <f t="shared" si="17"/>
        <v>CT</v>
      </c>
      <c r="K333" s="185" t="str">
        <f t="shared" si="19"/>
        <v>Northeast</v>
      </c>
      <c r="L333" s="185" t="str">
        <f>INDEX('State '!$A$1:$C$62,MATCH($I333,'State '!$B:$B,0),3)</f>
        <v>Northeast</v>
      </c>
      <c r="M333" s="185" t="str">
        <f>INDEX('State '!$A$1:$C$62,MATCH($J333,'State '!$B:$B,0),3)</f>
        <v>Northeast</v>
      </c>
      <c r="N333" s="185"/>
      <c r="O333" s="191">
        <v>41.7</v>
      </c>
      <c r="P333" s="191"/>
      <c r="Q333" s="191">
        <v>80</v>
      </c>
      <c r="R333" s="192"/>
      <c r="S333" s="193" t="s">
        <v>135</v>
      </c>
      <c r="T333" s="190" t="s">
        <v>390</v>
      </c>
      <c r="U333" s="194" t="s">
        <v>698</v>
      </c>
      <c r="V333" s="185"/>
      <c r="W333" s="184"/>
      <c r="X333" s="184"/>
      <c r="Y333" s="184"/>
      <c r="AC333" s="96"/>
      <c r="AD333" s="96"/>
      <c r="AE333" s="96"/>
      <c r="AF333" s="96"/>
      <c r="AG333" s="96"/>
      <c r="AH333" s="96"/>
      <c r="AI333" s="96"/>
      <c r="AJ333" s="96"/>
      <c r="AK333" s="96"/>
      <c r="AL333" s="96"/>
      <c r="AM333" s="96"/>
      <c r="AN333" s="96"/>
      <c r="AO333" s="96"/>
      <c r="AP333" s="96"/>
      <c r="AQ333" s="96"/>
      <c r="AR333" s="96"/>
      <c r="AS333" s="96"/>
      <c r="AT333" s="96"/>
      <c r="AU333" s="96"/>
      <c r="AV333" s="96"/>
      <c r="AW333" s="96"/>
      <c r="AX333" s="96"/>
      <c r="AY333" s="96"/>
      <c r="AZ333" s="96"/>
      <c r="BA333" s="96"/>
      <c r="BB333" s="96"/>
      <c r="BC333" s="96"/>
      <c r="BD333" s="96"/>
      <c r="BE333" s="96"/>
      <c r="BF333" s="96"/>
      <c r="BG333" s="96"/>
      <c r="BH333" s="96"/>
      <c r="BI333" s="96"/>
      <c r="BJ333" s="96"/>
      <c r="BK333" s="96"/>
      <c r="BL333" s="96"/>
      <c r="BM333" s="96"/>
      <c r="BN333" s="96"/>
      <c r="BO333" s="96"/>
      <c r="BP333" s="96"/>
      <c r="BQ333" s="96"/>
      <c r="BR333" s="96"/>
      <c r="BS333" s="96"/>
      <c r="BT333" s="96"/>
      <c r="BU333" s="96"/>
      <c r="BV333" s="96"/>
      <c r="BW333" s="96"/>
      <c r="BX333" s="96"/>
      <c r="BY333" s="96"/>
      <c r="BZ333" s="96"/>
      <c r="CA333" s="96"/>
      <c r="CB333" s="96"/>
      <c r="CC333" s="96"/>
      <c r="CD333" s="96"/>
      <c r="CE333" s="96"/>
      <c r="CF333" s="96"/>
      <c r="CG333" s="96"/>
      <c r="CH333" s="96"/>
      <c r="CI333" s="96"/>
      <c r="CJ333" s="96"/>
      <c r="CK333" s="96"/>
      <c r="CL333" s="96"/>
      <c r="CM333" s="96"/>
      <c r="CN333" s="96"/>
      <c r="CO333" s="96"/>
      <c r="CP333" s="96"/>
      <c r="CQ333" s="96"/>
      <c r="CR333" s="96"/>
      <c r="CS333" s="96"/>
      <c r="CT333" s="96"/>
      <c r="CU333" s="96"/>
      <c r="CV333" s="96"/>
      <c r="CW333" s="96"/>
      <c r="CX333" s="96"/>
      <c r="CY333" s="96"/>
      <c r="CZ333" s="96"/>
      <c r="DA333" s="96"/>
      <c r="DB333" s="96"/>
      <c r="DC333" s="96"/>
      <c r="DD333" s="96"/>
      <c r="DE333" s="96"/>
      <c r="DF333" s="96"/>
      <c r="DG333" s="96"/>
      <c r="DH333" s="96"/>
      <c r="DI333" s="96"/>
      <c r="DJ333" s="96"/>
      <c r="DK333" s="96"/>
      <c r="DL333" s="96"/>
      <c r="DM333" s="96"/>
      <c r="DN333" s="96"/>
      <c r="DO333" s="96"/>
      <c r="DP333" s="96"/>
      <c r="DQ333" s="96"/>
      <c r="DR333" s="96"/>
      <c r="DS333" s="96"/>
      <c r="DT333" s="96"/>
      <c r="DU333" s="96"/>
      <c r="DV333" s="96"/>
      <c r="DW333" s="96"/>
      <c r="DX333" s="96"/>
      <c r="DY333" s="96"/>
      <c r="DZ333" s="96"/>
      <c r="EA333" s="96"/>
      <c r="EB333" s="96"/>
      <c r="EC333" s="96"/>
      <c r="ED333" s="96"/>
      <c r="EE333" s="96"/>
      <c r="EF333" s="96"/>
      <c r="EG333" s="96"/>
      <c r="EH333" s="96"/>
      <c r="EI333" s="96"/>
      <c r="EJ333" s="96"/>
      <c r="EK333" s="96"/>
      <c r="EL333" s="96"/>
      <c r="EM333" s="96"/>
      <c r="EN333" s="96"/>
      <c r="EO333" s="96"/>
      <c r="EP333" s="96"/>
      <c r="EQ333" s="96"/>
      <c r="ER333" s="96"/>
      <c r="ES333" s="96"/>
      <c r="ET333" s="96"/>
      <c r="EU333" s="96"/>
      <c r="EV333" s="96"/>
      <c r="EW333" s="96"/>
      <c r="EX333" s="96"/>
      <c r="EY333" s="96"/>
      <c r="EZ333" s="96"/>
      <c r="FA333" s="96"/>
      <c r="FB333" s="96"/>
      <c r="FC333" s="96"/>
      <c r="FD333" s="96"/>
      <c r="FE333" s="96"/>
      <c r="FF333" s="96"/>
      <c r="FG333" s="96"/>
      <c r="FH333" s="96"/>
      <c r="FI333" s="96"/>
      <c r="FJ333" s="96"/>
      <c r="FK333" s="96"/>
      <c r="FL333" s="96"/>
      <c r="FM333" s="96"/>
      <c r="FN333" s="96"/>
      <c r="FO333" s="96"/>
      <c r="FP333" s="96"/>
      <c r="FQ333" s="96"/>
      <c r="FR333" s="96"/>
      <c r="FS333" s="96"/>
      <c r="FT333" s="96"/>
      <c r="FU333" s="96"/>
      <c r="FV333" s="96"/>
      <c r="FW333" s="96"/>
      <c r="FX333" s="96"/>
      <c r="FY333" s="96"/>
      <c r="FZ333" s="96"/>
      <c r="GA333" s="96"/>
      <c r="GB333" s="96"/>
      <c r="GC333" s="96"/>
      <c r="GD333" s="96"/>
      <c r="GE333" s="96"/>
      <c r="GF333" s="96"/>
      <c r="GG333" s="96"/>
      <c r="GH333" s="96"/>
      <c r="GI333" s="96"/>
      <c r="GJ333" s="96"/>
      <c r="GK333" s="96"/>
      <c r="GL333" s="96"/>
      <c r="GM333" s="96"/>
      <c r="GN333" s="96"/>
      <c r="GO333" s="96"/>
      <c r="GP333" s="96"/>
      <c r="GQ333" s="96"/>
      <c r="GR333" s="96"/>
      <c r="GS333" s="96"/>
      <c r="GT333" s="96"/>
      <c r="GU333" s="96"/>
      <c r="GV333" s="96"/>
      <c r="GW333" s="96"/>
      <c r="GX333" s="96"/>
      <c r="GY333" s="96"/>
      <c r="GZ333" s="96"/>
      <c r="HA333" s="96"/>
      <c r="HB333" s="96"/>
      <c r="HC333" s="96"/>
      <c r="HD333" s="96"/>
      <c r="HE333" s="96"/>
      <c r="HF333" s="96"/>
      <c r="HG333" s="96"/>
      <c r="HH333" s="96"/>
      <c r="HI333" s="96"/>
      <c r="HJ333" s="96"/>
      <c r="HK333" s="96"/>
      <c r="HL333" s="96"/>
      <c r="HM333" s="96"/>
      <c r="HN333" s="96"/>
      <c r="HO333" s="96"/>
      <c r="HP333" s="96"/>
      <c r="HQ333" s="96"/>
      <c r="HR333" s="96"/>
      <c r="HS333" s="96"/>
      <c r="HT333" s="96"/>
      <c r="HU333" s="96"/>
      <c r="HV333" s="96"/>
      <c r="HW333" s="96"/>
      <c r="HX333" s="96"/>
      <c r="HY333" s="96"/>
      <c r="HZ333" s="96"/>
      <c r="IA333" s="96"/>
      <c r="IB333" s="96"/>
      <c r="IC333" s="96"/>
      <c r="ID333" s="96"/>
      <c r="IE333" s="96"/>
      <c r="IF333" s="96"/>
      <c r="IG333" s="96"/>
      <c r="IH333" s="96"/>
      <c r="II333" s="96"/>
      <c r="IJ333" s="96"/>
      <c r="IK333" s="96"/>
      <c r="IL333" s="96"/>
      <c r="IM333" s="96"/>
      <c r="IN333" s="96"/>
      <c r="IO333" s="96"/>
      <c r="IP333" s="96"/>
      <c r="IQ333" s="96"/>
      <c r="IR333" s="96"/>
      <c r="IS333" s="96"/>
      <c r="IT333" s="96"/>
      <c r="IU333" s="96"/>
      <c r="IV333" s="96"/>
      <c r="IW333" s="96"/>
      <c r="IX333" s="96"/>
      <c r="IY333" s="96"/>
      <c r="IZ333" s="96"/>
      <c r="JA333" s="96"/>
      <c r="JB333" s="96"/>
    </row>
    <row r="334" spans="1:262" x14ac:dyDescent="0.2">
      <c r="A334" s="185">
        <v>40367</v>
      </c>
      <c r="B334" s="186" t="s">
        <v>1913</v>
      </c>
      <c r="C334" s="186" t="s">
        <v>206</v>
      </c>
      <c r="D334" s="186" t="s">
        <v>141</v>
      </c>
      <c r="E334" s="187" t="s">
        <v>144</v>
      </c>
      <c r="F334" s="188">
        <v>40118</v>
      </c>
      <c r="G334" s="189">
        <v>2009</v>
      </c>
      <c r="H334" s="185" t="s">
        <v>10</v>
      </c>
      <c r="I334" s="185" t="str">
        <f t="shared" si="18"/>
        <v>NY</v>
      </c>
      <c r="J334" s="185" t="str">
        <f t="shared" si="17"/>
        <v>NY</v>
      </c>
      <c r="K334" s="185" t="str">
        <f t="shared" si="19"/>
        <v>Northeast</v>
      </c>
      <c r="L334" s="185" t="str">
        <f>INDEX('State '!$A$1:$C$62,MATCH($I334,'State '!$B:$B,0),3)</f>
        <v>Northeast</v>
      </c>
      <c r="M334" s="185" t="str">
        <f>INDEX('State '!$A$1:$C$62,MATCH($J334,'State '!$B:$B,0),3)</f>
        <v>Northeast</v>
      </c>
      <c r="N334" s="185"/>
      <c r="O334" s="191">
        <v>24.1</v>
      </c>
      <c r="P334" s="191"/>
      <c r="Q334" s="191">
        <v>25</v>
      </c>
      <c r="R334" s="192">
        <v>16</v>
      </c>
      <c r="S334" s="193" t="s">
        <v>135</v>
      </c>
      <c r="T334" s="190" t="s">
        <v>390</v>
      </c>
      <c r="U334" s="194" t="s">
        <v>698</v>
      </c>
      <c r="V334" s="185"/>
      <c r="W334" s="184"/>
      <c r="X334" s="184"/>
      <c r="Y334" s="184"/>
      <c r="Z334" s="96"/>
      <c r="AA334" s="96"/>
      <c r="AB334" s="96"/>
    </row>
    <row r="335" spans="1:262" s="20" customFormat="1" x14ac:dyDescent="0.2">
      <c r="A335" s="185">
        <v>40367</v>
      </c>
      <c r="B335" s="198" t="s">
        <v>662</v>
      </c>
      <c r="C335" s="198" t="s">
        <v>266</v>
      </c>
      <c r="D335" s="198" t="s">
        <v>134</v>
      </c>
      <c r="E335" s="198" t="s">
        <v>144</v>
      </c>
      <c r="F335" s="199">
        <v>40057</v>
      </c>
      <c r="G335" s="200">
        <v>2009</v>
      </c>
      <c r="H335" s="185" t="s">
        <v>22</v>
      </c>
      <c r="I335" s="185" t="str">
        <f t="shared" si="18"/>
        <v>GA</v>
      </c>
      <c r="J335" s="185" t="str">
        <f t="shared" si="17"/>
        <v>GA</v>
      </c>
      <c r="K335" s="185" t="str">
        <f t="shared" si="19"/>
        <v>Southeast</v>
      </c>
      <c r="L335" s="185" t="str">
        <f>INDEX('State '!$A$1:$C$62,MATCH($I335,'State '!$B:$B,0),3)</f>
        <v>Southeast</v>
      </c>
      <c r="M335" s="185" t="str">
        <f>INDEX('State '!$A$1:$C$62,MATCH($J335,'State '!$B:$B,0),3)</f>
        <v>Southeast</v>
      </c>
      <c r="N335" s="185"/>
      <c r="O335" s="192">
        <v>5.5</v>
      </c>
      <c r="P335" s="192">
        <v>12.5</v>
      </c>
      <c r="Q335" s="192">
        <v>14</v>
      </c>
      <c r="R335" s="191"/>
      <c r="S335" s="185" t="s">
        <v>139</v>
      </c>
      <c r="T335" s="185" t="s">
        <v>188</v>
      </c>
      <c r="U335" s="185" t="s">
        <v>391</v>
      </c>
      <c r="V335" s="185"/>
      <c r="W335" s="184"/>
      <c r="X335" s="184"/>
      <c r="Y335" s="184"/>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96"/>
      <c r="BC335" s="96"/>
      <c r="BD335" s="96"/>
      <c r="BE335" s="96"/>
      <c r="BF335" s="96"/>
      <c r="BG335" s="96"/>
      <c r="BH335" s="96"/>
      <c r="BI335" s="96"/>
      <c r="BJ335" s="96"/>
      <c r="BK335" s="96"/>
      <c r="BL335" s="96"/>
      <c r="BM335" s="96"/>
      <c r="BN335" s="96"/>
      <c r="BO335" s="96"/>
      <c r="BP335" s="96"/>
      <c r="BQ335" s="96"/>
      <c r="BR335" s="96"/>
      <c r="BS335" s="96"/>
      <c r="BT335" s="96"/>
      <c r="BU335" s="96"/>
      <c r="BV335" s="96"/>
      <c r="BW335" s="96"/>
      <c r="BX335" s="96"/>
      <c r="BY335" s="96"/>
      <c r="BZ335" s="96"/>
      <c r="CA335" s="96"/>
      <c r="CB335" s="96"/>
      <c r="CC335" s="96"/>
      <c r="CD335" s="96"/>
      <c r="CE335" s="96"/>
      <c r="CF335" s="96"/>
      <c r="CG335" s="96"/>
      <c r="CH335" s="96"/>
      <c r="CI335" s="96"/>
      <c r="CJ335" s="96"/>
      <c r="CK335" s="96"/>
      <c r="CL335" s="96"/>
      <c r="CM335" s="96"/>
      <c r="CN335" s="96"/>
      <c r="CO335" s="96"/>
      <c r="CP335" s="96"/>
      <c r="CQ335" s="96"/>
      <c r="CR335" s="96"/>
      <c r="CS335" s="96"/>
      <c r="CT335" s="96"/>
      <c r="CU335" s="96"/>
      <c r="CV335" s="96"/>
      <c r="CW335" s="96"/>
      <c r="CX335" s="96"/>
      <c r="CY335" s="96"/>
      <c r="CZ335" s="96"/>
      <c r="DA335" s="96"/>
      <c r="DB335" s="96"/>
      <c r="DC335" s="96"/>
      <c r="DD335" s="96"/>
      <c r="DE335" s="96"/>
      <c r="DF335" s="96"/>
      <c r="DG335" s="96"/>
      <c r="DH335" s="96"/>
      <c r="DI335" s="96"/>
      <c r="DJ335" s="96"/>
      <c r="DK335" s="96"/>
      <c r="DL335" s="96"/>
      <c r="DM335" s="96"/>
      <c r="DN335" s="96"/>
      <c r="DO335" s="96"/>
      <c r="DP335" s="96"/>
      <c r="DQ335" s="96"/>
      <c r="DR335" s="96"/>
      <c r="DS335" s="96"/>
      <c r="DT335" s="96"/>
      <c r="DU335" s="96"/>
      <c r="DV335" s="96"/>
      <c r="DW335" s="96"/>
      <c r="DX335" s="96"/>
      <c r="DY335" s="96"/>
      <c r="DZ335" s="96"/>
      <c r="EA335" s="96"/>
      <c r="EB335" s="96"/>
      <c r="EC335" s="96"/>
      <c r="ED335" s="96"/>
      <c r="EE335" s="96"/>
      <c r="EF335" s="96"/>
      <c r="EG335" s="96"/>
      <c r="EH335" s="96"/>
      <c r="EI335" s="96"/>
      <c r="EJ335" s="96"/>
      <c r="EK335" s="96"/>
      <c r="EL335" s="96"/>
      <c r="EM335" s="96"/>
      <c r="EN335" s="96"/>
      <c r="EO335" s="96"/>
      <c r="EP335" s="96"/>
      <c r="EQ335" s="96"/>
      <c r="ER335" s="96"/>
      <c r="ES335" s="96"/>
      <c r="ET335" s="96"/>
      <c r="EU335" s="96"/>
      <c r="EV335" s="96"/>
      <c r="EW335" s="96"/>
      <c r="EX335" s="96"/>
      <c r="EY335" s="96"/>
      <c r="EZ335" s="96"/>
      <c r="FA335" s="96"/>
      <c r="FB335" s="96"/>
      <c r="FC335" s="96"/>
      <c r="FD335" s="96"/>
      <c r="FE335" s="96"/>
      <c r="FF335" s="96"/>
      <c r="FG335" s="96"/>
      <c r="FH335" s="96"/>
      <c r="FI335" s="96"/>
      <c r="FJ335" s="96"/>
      <c r="FK335" s="96"/>
      <c r="FL335" s="96"/>
      <c r="FM335" s="96"/>
      <c r="FN335" s="96"/>
      <c r="FO335" s="96"/>
      <c r="FP335" s="96"/>
      <c r="FQ335" s="96"/>
      <c r="FR335" s="96"/>
      <c r="FS335" s="96"/>
      <c r="FT335" s="96"/>
      <c r="FU335" s="96"/>
      <c r="FV335" s="96"/>
      <c r="FW335" s="96"/>
      <c r="FX335" s="96"/>
      <c r="FY335" s="96"/>
      <c r="FZ335" s="96"/>
      <c r="GA335" s="96"/>
      <c r="GB335" s="96"/>
      <c r="GC335" s="96"/>
      <c r="GD335" s="96"/>
      <c r="GE335" s="96"/>
      <c r="GF335" s="96"/>
      <c r="GG335" s="96"/>
      <c r="GH335" s="96"/>
      <c r="GI335" s="96"/>
      <c r="GJ335" s="96"/>
      <c r="GK335" s="96"/>
      <c r="GL335" s="96"/>
      <c r="GM335" s="96"/>
      <c r="GN335" s="96"/>
      <c r="GO335" s="96"/>
      <c r="GP335" s="96"/>
      <c r="GQ335" s="96"/>
      <c r="GR335" s="96"/>
      <c r="GS335" s="96"/>
      <c r="GT335" s="96"/>
      <c r="GU335" s="96"/>
      <c r="GV335" s="96"/>
      <c r="GW335" s="96"/>
      <c r="GX335" s="96"/>
      <c r="GY335" s="96"/>
      <c r="GZ335" s="96"/>
      <c r="HA335" s="96"/>
      <c r="HB335" s="96"/>
      <c r="HC335" s="96"/>
      <c r="HD335" s="96"/>
      <c r="HE335" s="96"/>
      <c r="HF335" s="96"/>
      <c r="HG335" s="96"/>
      <c r="HH335" s="96"/>
      <c r="HI335" s="96"/>
      <c r="HJ335" s="96"/>
      <c r="HK335" s="96"/>
      <c r="HL335" s="96"/>
      <c r="HM335" s="96"/>
      <c r="HN335" s="96"/>
      <c r="HO335" s="96"/>
      <c r="HP335" s="96"/>
      <c r="HQ335" s="96"/>
      <c r="HR335" s="96"/>
      <c r="HS335" s="96"/>
      <c r="HT335" s="96"/>
      <c r="HU335" s="96"/>
      <c r="HV335" s="96"/>
      <c r="HW335" s="96"/>
      <c r="HX335" s="96"/>
      <c r="HY335" s="96"/>
      <c r="HZ335" s="96"/>
      <c r="IA335" s="96"/>
      <c r="IB335" s="96"/>
      <c r="IC335" s="96"/>
      <c r="ID335" s="96"/>
      <c r="IE335" s="96"/>
      <c r="IF335" s="96"/>
      <c r="IG335" s="96"/>
      <c r="IH335" s="96"/>
      <c r="II335" s="96"/>
      <c r="IJ335" s="96"/>
      <c r="IK335" s="96"/>
      <c r="IL335" s="96"/>
      <c r="IM335" s="96"/>
      <c r="IN335" s="96"/>
      <c r="IO335" s="96"/>
      <c r="IP335" s="96"/>
      <c r="IQ335" s="96"/>
      <c r="IR335" s="96"/>
      <c r="IS335" s="96"/>
      <c r="IT335" s="96"/>
      <c r="IU335" s="96"/>
      <c r="IV335" s="96"/>
      <c r="IW335" s="96"/>
      <c r="IX335" s="96"/>
      <c r="IY335" s="96"/>
      <c r="IZ335" s="96"/>
      <c r="JA335" s="96"/>
      <c r="JB335" s="96"/>
    </row>
    <row r="336" spans="1:262" x14ac:dyDescent="0.2">
      <c r="A336" s="185">
        <v>40367</v>
      </c>
      <c r="B336" s="186" t="s">
        <v>725</v>
      </c>
      <c r="C336" s="186" t="s">
        <v>278</v>
      </c>
      <c r="D336" s="186" t="s">
        <v>137</v>
      </c>
      <c r="E336" s="187" t="s">
        <v>144</v>
      </c>
      <c r="F336" s="188">
        <v>39985</v>
      </c>
      <c r="G336" s="189">
        <v>2009</v>
      </c>
      <c r="H336" s="185" t="s">
        <v>0</v>
      </c>
      <c r="I336" s="185" t="str">
        <f t="shared" si="18"/>
        <v>LA</v>
      </c>
      <c r="J336" s="185" t="str">
        <f t="shared" si="17"/>
        <v>LA</v>
      </c>
      <c r="K336" s="185" t="str">
        <f t="shared" si="19"/>
        <v>South Central</v>
      </c>
      <c r="L336" s="185" t="str">
        <f>INDEX('State '!$A$1:$C$62,MATCH($I336,'State '!$B:$B,0),3)</f>
        <v>South Central</v>
      </c>
      <c r="M336" s="185" t="str">
        <f>INDEX('State '!$A$1:$C$62,MATCH($J336,'State '!$B:$B,0),3)</f>
        <v>South Central</v>
      </c>
      <c r="N336" s="185"/>
      <c r="O336" s="191">
        <v>1000</v>
      </c>
      <c r="P336" s="191">
        <v>132</v>
      </c>
      <c r="Q336" s="191">
        <v>2130</v>
      </c>
      <c r="R336" s="192" t="s">
        <v>726</v>
      </c>
      <c r="S336" s="193" t="s">
        <v>135</v>
      </c>
      <c r="T336" s="190" t="s">
        <v>390</v>
      </c>
      <c r="U336" s="194" t="s">
        <v>727</v>
      </c>
      <c r="V336" s="185"/>
      <c r="W336" s="184"/>
      <c r="X336" s="184"/>
      <c r="Y336" s="184"/>
      <c r="Z336" s="96"/>
      <c r="AA336" s="96"/>
      <c r="AB336" s="96"/>
    </row>
    <row r="337" spans="1:262" s="20" customFormat="1" x14ac:dyDescent="0.2">
      <c r="A337" s="185">
        <v>40367</v>
      </c>
      <c r="B337" s="186" t="s">
        <v>731</v>
      </c>
      <c r="C337" s="186" t="s">
        <v>222</v>
      </c>
      <c r="D337" s="186" t="s">
        <v>134</v>
      </c>
      <c r="E337" s="187" t="s">
        <v>144</v>
      </c>
      <c r="F337" s="188">
        <v>39837</v>
      </c>
      <c r="G337" s="189">
        <v>2009</v>
      </c>
      <c r="H337" s="185" t="s">
        <v>24</v>
      </c>
      <c r="I337" s="185" t="str">
        <f t="shared" si="18"/>
        <v>NE</v>
      </c>
      <c r="J337" s="185" t="str">
        <f t="shared" si="17"/>
        <v>NE</v>
      </c>
      <c r="K337" s="185" t="str">
        <f t="shared" si="19"/>
        <v>Mountain</v>
      </c>
      <c r="L337" s="185" t="str">
        <f>INDEX('State '!$A$1:$C$62,MATCH($I337,'State '!$B:$B,0),3)</f>
        <v>Mountain</v>
      </c>
      <c r="M337" s="185" t="str">
        <f>INDEX('State '!$A$1:$C$62,MATCH($J337,'State '!$B:$B,0),3)</f>
        <v>Mountain</v>
      </c>
      <c r="N337" s="185"/>
      <c r="O337" s="191">
        <v>23.9</v>
      </c>
      <c r="P337" s="191">
        <v>24.5</v>
      </c>
      <c r="Q337" s="191">
        <v>21.8</v>
      </c>
      <c r="R337" s="192" t="s">
        <v>732</v>
      </c>
      <c r="S337" s="193" t="s">
        <v>135</v>
      </c>
      <c r="T337" s="190" t="s">
        <v>390</v>
      </c>
      <c r="U337" s="194" t="s">
        <v>733</v>
      </c>
      <c r="V337" s="185"/>
      <c r="W337" s="184"/>
      <c r="X337" s="184"/>
      <c r="Y337" s="184"/>
    </row>
    <row r="338" spans="1:262" s="20" customFormat="1" x14ac:dyDescent="0.2">
      <c r="A338" s="185">
        <v>39990</v>
      </c>
      <c r="B338" s="186" t="s">
        <v>734</v>
      </c>
      <c r="C338" s="186" t="s">
        <v>222</v>
      </c>
      <c r="D338" s="186" t="s">
        <v>137</v>
      </c>
      <c r="E338" s="187" t="s">
        <v>144</v>
      </c>
      <c r="F338" s="188">
        <v>40128</v>
      </c>
      <c r="G338" s="189">
        <v>2009</v>
      </c>
      <c r="H338" s="185" t="s">
        <v>735</v>
      </c>
      <c r="I338" s="185" t="str">
        <f t="shared" si="18"/>
        <v>IA</v>
      </c>
      <c r="J338" s="185" t="str">
        <f t="shared" si="17"/>
        <v>IL</v>
      </c>
      <c r="K338" s="185" t="str">
        <f t="shared" si="19"/>
        <v>Midwest</v>
      </c>
      <c r="L338" s="185" t="str">
        <f>INDEX('State '!$A$1:$C$62,MATCH($I338,'State '!$B:$B,0),3)</f>
        <v>Midwest</v>
      </c>
      <c r="M338" s="185" t="str">
        <f>INDEX('State '!$A$1:$C$62,MATCH($J338,'State '!$B:$B,0),3)</f>
        <v>Midwest</v>
      </c>
      <c r="N338" s="185"/>
      <c r="O338" s="191">
        <v>1200</v>
      </c>
      <c r="P338" s="191">
        <v>240</v>
      </c>
      <c r="Q338" s="191">
        <v>1000</v>
      </c>
      <c r="R338" s="192">
        <v>42</v>
      </c>
      <c r="S338" s="193" t="s">
        <v>135</v>
      </c>
      <c r="T338" s="190" t="s">
        <v>390</v>
      </c>
      <c r="U338" s="194" t="s">
        <v>391</v>
      </c>
      <c r="V338" s="185"/>
      <c r="W338" s="184"/>
      <c r="X338" s="184"/>
      <c r="Y338" s="184"/>
    </row>
    <row r="339" spans="1:262" ht="25.5" x14ac:dyDescent="0.2">
      <c r="A339" s="185">
        <v>39990</v>
      </c>
      <c r="B339" s="186" t="s">
        <v>678</v>
      </c>
      <c r="C339" s="186" t="s">
        <v>222</v>
      </c>
      <c r="D339" s="186" t="s">
        <v>137</v>
      </c>
      <c r="E339" s="187" t="s">
        <v>144</v>
      </c>
      <c r="F339" s="188">
        <v>40128</v>
      </c>
      <c r="G339" s="189">
        <v>2009</v>
      </c>
      <c r="H339" s="185" t="s">
        <v>679</v>
      </c>
      <c r="I339" s="185" t="str">
        <f t="shared" si="18"/>
        <v>WY</v>
      </c>
      <c r="J339" s="185" t="str">
        <f t="shared" si="17"/>
        <v>IA</v>
      </c>
      <c r="K339" s="185" t="str">
        <f t="shared" si="19"/>
        <v>Mountain, South Central, Midwest</v>
      </c>
      <c r="L339" s="185" t="str">
        <f>INDEX('State '!$A$1:$C$62,MATCH($I339,'State '!$B:$B,0),3)</f>
        <v>Mountain</v>
      </c>
      <c r="M339" s="185" t="str">
        <f>INDEX('State '!$A$1:$C$62,MATCH($J339,'State '!$B:$B,0),3)</f>
        <v>Midwest</v>
      </c>
      <c r="N339" s="185" t="s">
        <v>2550</v>
      </c>
      <c r="O339" s="191">
        <v>875</v>
      </c>
      <c r="P339" s="191">
        <v>175</v>
      </c>
      <c r="Q339" s="191">
        <v>1000</v>
      </c>
      <c r="R339" s="192">
        <v>42</v>
      </c>
      <c r="S339" s="193" t="s">
        <v>135</v>
      </c>
      <c r="T339" s="190" t="s">
        <v>390</v>
      </c>
      <c r="U339" s="194" t="s">
        <v>391</v>
      </c>
      <c r="V339" s="185"/>
      <c r="W339" s="184"/>
      <c r="X339" s="184"/>
      <c r="Y339" s="184"/>
      <c r="Z339" s="96"/>
      <c r="AA339" s="96"/>
      <c r="AB339" s="96"/>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c r="BW339" s="20"/>
      <c r="BX339" s="20"/>
      <c r="BY339" s="20"/>
      <c r="BZ339" s="20"/>
      <c r="CA339" s="20"/>
      <c r="CB339" s="20"/>
      <c r="CC339" s="20"/>
      <c r="CD339" s="20"/>
      <c r="CE339" s="20"/>
      <c r="CF339" s="20"/>
      <c r="CG339" s="20"/>
      <c r="CH339" s="20"/>
      <c r="CI339" s="20"/>
      <c r="CJ339" s="20"/>
      <c r="CK339" s="20"/>
      <c r="CL339" s="20"/>
      <c r="CM339" s="20"/>
      <c r="CN339" s="20"/>
      <c r="CO339" s="20"/>
      <c r="CP339" s="20"/>
      <c r="CQ339" s="20"/>
      <c r="CR339" s="20"/>
      <c r="CS339" s="20"/>
      <c r="CT339" s="20"/>
      <c r="CU339" s="20"/>
      <c r="CV339" s="20"/>
      <c r="CW339" s="20"/>
      <c r="CX339" s="20"/>
      <c r="CY339" s="20"/>
      <c r="CZ339" s="20"/>
      <c r="DA339" s="20"/>
      <c r="DB339" s="20"/>
      <c r="DC339" s="20"/>
      <c r="DD339" s="20"/>
      <c r="DE339" s="20"/>
      <c r="DF339" s="20"/>
      <c r="DG339" s="20"/>
      <c r="DH339" s="20"/>
      <c r="DI339" s="20"/>
      <c r="DJ339" s="20"/>
      <c r="DK339" s="20"/>
      <c r="DL339" s="20"/>
      <c r="DM339" s="20"/>
      <c r="DN339" s="20"/>
      <c r="DO339" s="20"/>
      <c r="DP339" s="20"/>
      <c r="DQ339" s="20"/>
      <c r="DR339" s="20"/>
      <c r="DS339" s="20"/>
      <c r="DT339" s="20"/>
      <c r="DU339" s="20"/>
      <c r="DV339" s="20"/>
      <c r="DW339" s="20"/>
      <c r="DX339" s="20"/>
      <c r="DY339" s="20"/>
      <c r="DZ339" s="20"/>
      <c r="EA339" s="20"/>
      <c r="EB339" s="20"/>
      <c r="EC339" s="20"/>
      <c r="ED339" s="20"/>
      <c r="EE339" s="20"/>
      <c r="EF339" s="20"/>
      <c r="EG339" s="20"/>
      <c r="EH339" s="20"/>
      <c r="EI339" s="20"/>
      <c r="EJ339" s="20"/>
      <c r="EK339" s="20"/>
      <c r="EL339" s="20"/>
      <c r="EM339" s="20"/>
      <c r="EN339" s="20"/>
      <c r="EO339" s="20"/>
      <c r="EP339" s="20"/>
      <c r="EQ339" s="20"/>
      <c r="ER339" s="20"/>
      <c r="ES339" s="20"/>
      <c r="ET339" s="20"/>
      <c r="EU339" s="20"/>
      <c r="EV339" s="20"/>
      <c r="EW339" s="20"/>
      <c r="EX339" s="20"/>
      <c r="EY339" s="20"/>
      <c r="EZ339" s="20"/>
      <c r="FA339" s="20"/>
      <c r="FB339" s="20"/>
      <c r="FC339" s="20"/>
      <c r="FD339" s="20"/>
      <c r="FE339" s="20"/>
      <c r="FF339" s="20"/>
      <c r="FG339" s="20"/>
      <c r="FH339" s="20"/>
      <c r="FI339" s="20"/>
      <c r="FJ339" s="20"/>
      <c r="FK339" s="20"/>
      <c r="FL339" s="20"/>
      <c r="FM339" s="20"/>
      <c r="FN339" s="20"/>
      <c r="FO339" s="20"/>
      <c r="FP339" s="20"/>
      <c r="FQ339" s="20"/>
      <c r="FR339" s="20"/>
      <c r="FS339" s="20"/>
      <c r="FT339" s="20"/>
      <c r="FU339" s="20"/>
      <c r="FV339" s="20"/>
      <c r="FW339" s="20"/>
      <c r="FX339" s="20"/>
      <c r="FY339" s="20"/>
      <c r="FZ339" s="20"/>
      <c r="GA339" s="20"/>
      <c r="GB339" s="20"/>
      <c r="GC339" s="20"/>
      <c r="GD339" s="20"/>
      <c r="GE339" s="20"/>
      <c r="GF339" s="20"/>
      <c r="GG339" s="20"/>
      <c r="GH339" s="20"/>
      <c r="GI339" s="20"/>
      <c r="GJ339" s="20"/>
      <c r="GK339" s="20"/>
      <c r="GL339" s="20"/>
      <c r="GM339" s="20"/>
      <c r="GN339" s="20"/>
      <c r="GO339" s="20"/>
      <c r="GP339" s="20"/>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c r="HZ339" s="20"/>
      <c r="IA339" s="20"/>
      <c r="IB339" s="20"/>
      <c r="IC339" s="20"/>
      <c r="ID339" s="20"/>
      <c r="IE339" s="20"/>
      <c r="IF339" s="20"/>
      <c r="IG339" s="20"/>
      <c r="IH339" s="20"/>
      <c r="II339" s="20"/>
      <c r="IJ339" s="20"/>
      <c r="IK339" s="20"/>
      <c r="IL339" s="20"/>
      <c r="IM339" s="20"/>
      <c r="IN339" s="20"/>
      <c r="IO339" s="20"/>
      <c r="IP339" s="20"/>
      <c r="IQ339" s="20"/>
      <c r="IR339" s="20"/>
      <c r="IS339" s="20"/>
      <c r="IT339" s="20"/>
      <c r="IU339" s="20"/>
      <c r="IV339" s="20"/>
      <c r="IW339" s="20"/>
      <c r="IX339" s="20"/>
      <c r="IY339" s="20"/>
      <c r="IZ339" s="20"/>
      <c r="JA339" s="20"/>
      <c r="JB339" s="20"/>
    </row>
    <row r="340" spans="1:262" x14ac:dyDescent="0.2">
      <c r="A340" s="185">
        <v>40367</v>
      </c>
      <c r="B340" s="198" t="s">
        <v>728</v>
      </c>
      <c r="C340" s="198" t="s">
        <v>248</v>
      </c>
      <c r="D340" s="198" t="s">
        <v>137</v>
      </c>
      <c r="E340" s="198" t="s">
        <v>144</v>
      </c>
      <c r="F340" s="199">
        <v>39993</v>
      </c>
      <c r="G340" s="200">
        <v>2009</v>
      </c>
      <c r="H340" s="185" t="s">
        <v>729</v>
      </c>
      <c r="I340" s="185" t="str">
        <f t="shared" si="18"/>
        <v>MO</v>
      </c>
      <c r="J340" s="185" t="str">
        <f t="shared" si="17"/>
        <v>OH</v>
      </c>
      <c r="K340" s="185" t="str">
        <f t="shared" si="19"/>
        <v>Midwest, Northeast</v>
      </c>
      <c r="L340" s="185" t="str">
        <f>INDEX('State '!$A$1:$C$62,MATCH($I340,'State '!$B:$B,0),3)</f>
        <v>Midwest</v>
      </c>
      <c r="M340" s="185" t="str">
        <f>INDEX('State '!$A$1:$C$62,MATCH($J340,'State '!$B:$B,0),3)</f>
        <v>Northeast</v>
      </c>
      <c r="N340" s="185"/>
      <c r="O340" s="192">
        <v>2150</v>
      </c>
      <c r="P340" s="192">
        <v>444</v>
      </c>
      <c r="Q340" s="192">
        <v>1600</v>
      </c>
      <c r="R340" s="191">
        <v>42</v>
      </c>
      <c r="S340" s="185" t="s">
        <v>135</v>
      </c>
      <c r="T340" s="185" t="s">
        <v>390</v>
      </c>
      <c r="U340" s="185" t="s">
        <v>730</v>
      </c>
      <c r="V340" s="185"/>
      <c r="W340" s="184"/>
      <c r="X340" s="184"/>
      <c r="Y340" s="184"/>
      <c r="Z340" s="96"/>
      <c r="AA340" s="96"/>
      <c r="AB340" s="96"/>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c r="IZ340" s="20"/>
      <c r="JA340" s="20"/>
      <c r="JB340" s="20"/>
    </row>
    <row r="341" spans="1:262" s="20" customFormat="1" x14ac:dyDescent="0.2">
      <c r="A341" s="185">
        <v>40367</v>
      </c>
      <c r="B341" s="198" t="s">
        <v>738</v>
      </c>
      <c r="C341" s="198" t="s">
        <v>248</v>
      </c>
      <c r="D341" s="198" t="s">
        <v>137</v>
      </c>
      <c r="E341" s="198" t="s">
        <v>144</v>
      </c>
      <c r="F341" s="199">
        <v>40129</v>
      </c>
      <c r="G341" s="200">
        <v>2009</v>
      </c>
      <c r="H341" s="185" t="s">
        <v>8</v>
      </c>
      <c r="I341" s="185" t="str">
        <f t="shared" si="18"/>
        <v>OH</v>
      </c>
      <c r="J341" s="185" t="str">
        <f t="shared" si="17"/>
        <v>OH</v>
      </c>
      <c r="K341" s="185" t="str">
        <f t="shared" si="19"/>
        <v>Northeast</v>
      </c>
      <c r="L341" s="185" t="str">
        <f>INDEX('State '!$A$1:$C$62,MATCH($I341,'State '!$B:$B,0),3)</f>
        <v>Northeast</v>
      </c>
      <c r="M341" s="185" t="str">
        <f>INDEX('State '!$A$1:$C$62,MATCH($J341,'State '!$B:$B,0),3)</f>
        <v>Northeast</v>
      </c>
      <c r="N341" s="185"/>
      <c r="O341" s="192">
        <v>1162</v>
      </c>
      <c r="P341" s="192">
        <v>195.1</v>
      </c>
      <c r="Q341" s="192">
        <v>1800</v>
      </c>
      <c r="R341" s="191">
        <v>42</v>
      </c>
      <c r="S341" s="185" t="s">
        <v>135</v>
      </c>
      <c r="T341" s="185" t="s">
        <v>390</v>
      </c>
      <c r="U341" s="185" t="s">
        <v>730</v>
      </c>
      <c r="V341" s="185"/>
      <c r="W341" s="184"/>
      <c r="X341" s="184"/>
      <c r="Y341" s="184"/>
    </row>
    <row r="342" spans="1:262" ht="25.5" x14ac:dyDescent="0.2">
      <c r="A342" s="185">
        <v>40248</v>
      </c>
      <c r="B342" s="198" t="s">
        <v>680</v>
      </c>
      <c r="C342" s="198" t="s">
        <v>267</v>
      </c>
      <c r="D342" s="198" t="s">
        <v>134</v>
      </c>
      <c r="E342" s="198" t="s">
        <v>144</v>
      </c>
      <c r="F342" s="199">
        <v>40008</v>
      </c>
      <c r="G342" s="200">
        <v>2009</v>
      </c>
      <c r="H342" s="185" t="s">
        <v>37</v>
      </c>
      <c r="I342" s="185" t="str">
        <f t="shared" si="18"/>
        <v>OK</v>
      </c>
      <c r="J342" s="185" t="str">
        <f t="shared" si="17"/>
        <v>OK</v>
      </c>
      <c r="K342" s="185" t="str">
        <f t="shared" si="19"/>
        <v>South Central</v>
      </c>
      <c r="L342" s="185" t="str">
        <f>INDEX('State '!$A$1:$C$62,MATCH($I342,'State '!$B:$B,0),3)</f>
        <v>South Central</v>
      </c>
      <c r="M342" s="185" t="str">
        <f>INDEX('State '!$A$1:$C$62,MATCH($J342,'State '!$B:$B,0),3)</f>
        <v>South Central</v>
      </c>
      <c r="N342" s="185"/>
      <c r="O342" s="192">
        <v>75</v>
      </c>
      <c r="P342" s="192">
        <v>50</v>
      </c>
      <c r="Q342" s="192">
        <v>638</v>
      </c>
      <c r="R342" s="191">
        <v>24</v>
      </c>
      <c r="S342" s="185" t="s">
        <v>135</v>
      </c>
      <c r="T342" s="185" t="s">
        <v>390</v>
      </c>
      <c r="U342" s="185" t="s">
        <v>681</v>
      </c>
      <c r="V342" s="185"/>
      <c r="W342" s="184"/>
      <c r="X342" s="184"/>
      <c r="Y342" s="184"/>
      <c r="Z342" s="96"/>
      <c r="AA342" s="96"/>
      <c r="AB342" s="96"/>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20"/>
      <c r="BQ342" s="20"/>
      <c r="BR342" s="20"/>
      <c r="BS342" s="20"/>
      <c r="BT342" s="20"/>
      <c r="BU342" s="20"/>
      <c r="BV342" s="20"/>
      <c r="BW342" s="20"/>
      <c r="BX342" s="20"/>
      <c r="BY342" s="20"/>
      <c r="BZ342" s="20"/>
      <c r="CA342" s="20"/>
      <c r="CB342" s="20"/>
      <c r="CC342" s="20"/>
      <c r="CD342" s="20"/>
      <c r="CE342" s="20"/>
      <c r="CF342" s="20"/>
      <c r="CG342" s="20"/>
      <c r="CH342" s="20"/>
      <c r="CI342" s="20"/>
      <c r="CJ342" s="20"/>
      <c r="CK342" s="20"/>
      <c r="CL342" s="20"/>
      <c r="CM342" s="20"/>
      <c r="CN342" s="20"/>
      <c r="CO342" s="20"/>
      <c r="CP342" s="20"/>
      <c r="CQ342" s="20"/>
      <c r="CR342" s="20"/>
      <c r="CS342" s="20"/>
      <c r="CT342" s="20"/>
      <c r="CU342" s="20"/>
      <c r="CV342" s="20"/>
      <c r="CW342" s="20"/>
      <c r="CX342" s="20"/>
      <c r="CY342" s="20"/>
      <c r="CZ342" s="20"/>
      <c r="DA342" s="20"/>
      <c r="DB342" s="20"/>
      <c r="DC342" s="20"/>
      <c r="DD342" s="20"/>
      <c r="DE342" s="20"/>
      <c r="DF342" s="20"/>
      <c r="DG342" s="20"/>
      <c r="DH342" s="20"/>
      <c r="DI342" s="20"/>
      <c r="DJ342" s="20"/>
      <c r="DK342" s="20"/>
      <c r="DL342" s="20"/>
      <c r="DM342" s="20"/>
      <c r="DN342" s="20"/>
      <c r="DO342" s="20"/>
      <c r="DP342" s="20"/>
      <c r="DQ342" s="20"/>
      <c r="DR342" s="20"/>
      <c r="DS342" s="20"/>
      <c r="DT342" s="20"/>
      <c r="DU342" s="20"/>
      <c r="DV342" s="20"/>
      <c r="DW342" s="20"/>
      <c r="DX342" s="20"/>
      <c r="DY342" s="20"/>
      <c r="DZ342" s="20"/>
      <c r="EA342" s="20"/>
      <c r="EB342" s="20"/>
      <c r="EC342" s="20"/>
      <c r="ED342" s="20"/>
      <c r="EE342" s="20"/>
      <c r="EF342" s="20"/>
      <c r="EG342" s="20"/>
      <c r="EH342" s="20"/>
      <c r="EI342" s="20"/>
      <c r="EJ342" s="20"/>
      <c r="EK342" s="20"/>
      <c r="EL342" s="20"/>
      <c r="EM342" s="20"/>
      <c r="EN342" s="20"/>
      <c r="EO342" s="20"/>
      <c r="EP342" s="20"/>
      <c r="EQ342" s="20"/>
      <c r="ER342" s="20"/>
      <c r="ES342" s="20"/>
      <c r="ET342" s="20"/>
      <c r="EU342" s="20"/>
      <c r="EV342" s="20"/>
      <c r="EW342" s="20"/>
      <c r="EX342" s="20"/>
      <c r="EY342" s="20"/>
      <c r="EZ342" s="20"/>
      <c r="FA342" s="20"/>
      <c r="FB342" s="20"/>
      <c r="FC342" s="20"/>
      <c r="FD342" s="20"/>
      <c r="FE342" s="20"/>
      <c r="FF342" s="20"/>
      <c r="FG342" s="20"/>
      <c r="FH342" s="20"/>
      <c r="FI342" s="20"/>
      <c r="FJ342" s="20"/>
      <c r="FK342" s="20"/>
      <c r="FL342" s="20"/>
      <c r="FM342" s="20"/>
      <c r="FN342" s="20"/>
      <c r="FO342" s="20"/>
      <c r="FP342" s="20"/>
      <c r="FQ342" s="20"/>
      <c r="FR342" s="20"/>
      <c r="FS342" s="20"/>
      <c r="FT342" s="20"/>
      <c r="FU342" s="20"/>
      <c r="FV342" s="20"/>
      <c r="FW342" s="20"/>
      <c r="FX342" s="20"/>
      <c r="FY342" s="20"/>
      <c r="FZ342" s="20"/>
      <c r="GA342" s="20"/>
      <c r="GB342" s="20"/>
      <c r="GC342" s="20"/>
      <c r="GD342" s="20"/>
      <c r="GE342" s="20"/>
      <c r="GF342" s="20"/>
      <c r="GG342" s="20"/>
      <c r="GH342" s="20"/>
      <c r="GI342" s="20"/>
      <c r="GJ342" s="20"/>
      <c r="GK342" s="20"/>
      <c r="GL342" s="20"/>
      <c r="GM342" s="20"/>
      <c r="GN342" s="20"/>
      <c r="GO342" s="20"/>
      <c r="GP342" s="20"/>
      <c r="GQ342" s="20"/>
      <c r="GR342" s="20"/>
      <c r="GS342" s="20"/>
      <c r="GT342" s="20"/>
      <c r="GU342" s="20"/>
      <c r="GV342" s="20"/>
      <c r="GW342" s="20"/>
      <c r="GX342" s="20"/>
      <c r="GY342" s="20"/>
      <c r="GZ342" s="20"/>
      <c r="HA342" s="20"/>
      <c r="HB342" s="20"/>
      <c r="HC342" s="20"/>
      <c r="HD342" s="20"/>
      <c r="HE342" s="20"/>
      <c r="HF342" s="20"/>
      <c r="HG342" s="20"/>
      <c r="HH342" s="20"/>
      <c r="HI342" s="20"/>
      <c r="HJ342" s="20"/>
      <c r="HK342" s="20"/>
      <c r="HL342" s="20"/>
      <c r="HM342" s="20"/>
      <c r="HN342" s="20"/>
      <c r="HO342" s="20"/>
      <c r="HP342" s="20"/>
      <c r="HQ342" s="20"/>
      <c r="HR342" s="20"/>
      <c r="HS342" s="20"/>
      <c r="HT342" s="20"/>
      <c r="HU342" s="20"/>
      <c r="HV342" s="20"/>
      <c r="HW342" s="20"/>
      <c r="HX342" s="20"/>
      <c r="HY342" s="20"/>
      <c r="HZ342" s="20"/>
      <c r="IA342" s="20"/>
      <c r="IB342" s="20"/>
      <c r="IC342" s="20"/>
      <c r="ID342" s="20"/>
      <c r="IE342" s="20"/>
      <c r="IF342" s="20"/>
      <c r="IG342" s="20"/>
      <c r="IH342" s="20"/>
      <c r="II342" s="20"/>
      <c r="IJ342" s="20"/>
      <c r="IK342" s="20"/>
      <c r="IL342" s="20"/>
      <c r="IM342" s="20"/>
      <c r="IN342" s="20"/>
      <c r="IO342" s="20"/>
      <c r="IP342" s="20"/>
      <c r="IQ342" s="20"/>
      <c r="IR342" s="20"/>
      <c r="IS342" s="20"/>
      <c r="IT342" s="20"/>
      <c r="IU342" s="20"/>
      <c r="IV342" s="20"/>
      <c r="IW342" s="20"/>
      <c r="IX342" s="20"/>
      <c r="IY342" s="20"/>
      <c r="IZ342" s="20"/>
      <c r="JA342" s="20"/>
      <c r="JB342" s="20"/>
    </row>
    <row r="343" spans="1:262" ht="25.5" x14ac:dyDescent="0.2">
      <c r="A343" s="185">
        <v>40367</v>
      </c>
      <c r="B343" s="198" t="s">
        <v>696</v>
      </c>
      <c r="C343" s="198" t="s">
        <v>270</v>
      </c>
      <c r="D343" s="198" t="s">
        <v>141</v>
      </c>
      <c r="E343" s="198" t="s">
        <v>144</v>
      </c>
      <c r="F343" s="199">
        <v>40027</v>
      </c>
      <c r="G343" s="200">
        <v>2009</v>
      </c>
      <c r="H343" s="185" t="s">
        <v>41</v>
      </c>
      <c r="I343" s="185" t="str">
        <f t="shared" si="18"/>
        <v>MI</v>
      </c>
      <c r="J343" s="185" t="str">
        <f t="shared" si="17"/>
        <v>MI</v>
      </c>
      <c r="K343" s="185" t="str">
        <f t="shared" si="19"/>
        <v>Midwest</v>
      </c>
      <c r="L343" s="185" t="str">
        <f>INDEX('State '!$A$1:$C$62,MATCH($I343,'State '!$B:$B,0),3)</f>
        <v>Midwest</v>
      </c>
      <c r="M343" s="185" t="str">
        <f>INDEX('State '!$A$1:$C$62,MATCH($J343,'State '!$B:$B,0),3)</f>
        <v>Midwest</v>
      </c>
      <c r="N343" s="185"/>
      <c r="O343" s="192">
        <v>61</v>
      </c>
      <c r="P343" s="192">
        <v>15</v>
      </c>
      <c r="Q343" s="192">
        <v>214</v>
      </c>
      <c r="R343" s="191">
        <v>24</v>
      </c>
      <c r="S343" s="185" t="s">
        <v>139</v>
      </c>
      <c r="T343" s="185" t="s">
        <v>188</v>
      </c>
      <c r="U343" s="185" t="s">
        <v>697</v>
      </c>
      <c r="V343" s="185"/>
      <c r="W343" s="184"/>
      <c r="X343" s="184"/>
      <c r="Y343" s="184"/>
      <c r="Z343" s="96"/>
      <c r="AA343" s="96"/>
      <c r="AB343" s="96"/>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c r="IZ343" s="20"/>
      <c r="JA343" s="20"/>
      <c r="JB343" s="20"/>
    </row>
    <row r="344" spans="1:262" s="20" customFormat="1" x14ac:dyDescent="0.2">
      <c r="A344" s="185">
        <v>40367</v>
      </c>
      <c r="B344" s="186" t="s">
        <v>254</v>
      </c>
      <c r="C344" s="186" t="s">
        <v>254</v>
      </c>
      <c r="D344" s="186" t="s">
        <v>137</v>
      </c>
      <c r="E344" s="187" t="s">
        <v>144</v>
      </c>
      <c r="F344" s="188">
        <v>39913</v>
      </c>
      <c r="G344" s="189">
        <v>2009</v>
      </c>
      <c r="H344" s="185" t="s">
        <v>686</v>
      </c>
      <c r="I344" s="185" t="str">
        <f t="shared" si="18"/>
        <v>OK</v>
      </c>
      <c r="J344" s="185" t="str">
        <f t="shared" si="17"/>
        <v>AL</v>
      </c>
      <c r="K344" s="185" t="str">
        <f t="shared" si="19"/>
        <v>South Central</v>
      </c>
      <c r="L344" s="185" t="str">
        <f>INDEX('State '!$A$1:$C$62,MATCH($I344,'State '!$B:$B,0),3)</f>
        <v>South Central</v>
      </c>
      <c r="M344" s="185" t="str">
        <f>INDEX('State '!$A$1:$C$62,MATCH($J344,'State '!$B:$B,0),3)</f>
        <v>South Central</v>
      </c>
      <c r="N344" s="185"/>
      <c r="O344" s="191">
        <v>1832</v>
      </c>
      <c r="P344" s="191">
        <v>507.3</v>
      </c>
      <c r="Q344" s="191">
        <v>1533</v>
      </c>
      <c r="R344" s="192" t="s">
        <v>479</v>
      </c>
      <c r="S344" s="193" t="s">
        <v>135</v>
      </c>
      <c r="T344" s="190" t="s">
        <v>390</v>
      </c>
      <c r="U344" s="194" t="s">
        <v>687</v>
      </c>
      <c r="V344" s="185"/>
      <c r="W344" s="184"/>
      <c r="X344" s="184"/>
      <c r="Y344" s="184"/>
    </row>
    <row r="345" spans="1:262" x14ac:dyDescent="0.2">
      <c r="A345" s="185">
        <v>40248</v>
      </c>
      <c r="B345" s="198" t="s">
        <v>720</v>
      </c>
      <c r="C345" s="198" t="s">
        <v>276</v>
      </c>
      <c r="D345" s="198" t="s">
        <v>134</v>
      </c>
      <c r="E345" s="198" t="s">
        <v>144</v>
      </c>
      <c r="F345" s="199">
        <v>40026</v>
      </c>
      <c r="G345" s="200">
        <v>2009</v>
      </c>
      <c r="H345" s="185" t="s">
        <v>14</v>
      </c>
      <c r="I345" s="185" t="str">
        <f t="shared" si="18"/>
        <v>MS</v>
      </c>
      <c r="J345" s="185" t="str">
        <f t="shared" si="17"/>
        <v>MS</v>
      </c>
      <c r="K345" s="185" t="str">
        <f t="shared" si="19"/>
        <v>South Central</v>
      </c>
      <c r="L345" s="185" t="str">
        <f>INDEX('State '!$A$1:$C$62,MATCH($I345,'State '!$B:$B,0),3)</f>
        <v>South Central</v>
      </c>
      <c r="M345" s="185" t="str">
        <f>INDEX('State '!$A$1:$C$62,MATCH($J345,'State '!$B:$B,0),3)</f>
        <v>South Central</v>
      </c>
      <c r="N345" s="185"/>
      <c r="O345" s="192">
        <v>42</v>
      </c>
      <c r="P345" s="192">
        <v>22.9</v>
      </c>
      <c r="Q345" s="192">
        <v>465</v>
      </c>
      <c r="R345" s="191">
        <v>24</v>
      </c>
      <c r="S345" s="185" t="s">
        <v>135</v>
      </c>
      <c r="T345" s="185" t="s">
        <v>390</v>
      </c>
      <c r="U345" s="185" t="s">
        <v>721</v>
      </c>
      <c r="V345" s="185"/>
      <c r="W345" s="184"/>
      <c r="X345" s="184"/>
      <c r="Y345" s="184"/>
      <c r="Z345" s="96"/>
      <c r="AA345" s="96"/>
      <c r="AB345" s="96"/>
    </row>
    <row r="346" spans="1:262" s="20" customFormat="1" x14ac:dyDescent="0.2">
      <c r="A346" s="185">
        <v>40248</v>
      </c>
      <c r="B346" s="186" t="s">
        <v>654</v>
      </c>
      <c r="C346" s="186" t="s">
        <v>229</v>
      </c>
      <c r="D346" s="186" t="s">
        <v>141</v>
      </c>
      <c r="E346" s="198" t="s">
        <v>144</v>
      </c>
      <c r="F346" s="199">
        <v>39877</v>
      </c>
      <c r="G346" s="191">
        <v>2009</v>
      </c>
      <c r="H346" s="185" t="s">
        <v>655</v>
      </c>
      <c r="I346" s="185" t="str">
        <f t="shared" si="18"/>
        <v>IL</v>
      </c>
      <c r="J346" s="185" t="str">
        <f t="shared" si="17"/>
        <v>IA</v>
      </c>
      <c r="K346" s="185" t="str">
        <f t="shared" si="19"/>
        <v>Midwest</v>
      </c>
      <c r="L346" s="185" t="str">
        <f>INDEX('State '!$A$1:$C$62,MATCH($I346,'State '!$B:$B,0),3)</f>
        <v>Midwest</v>
      </c>
      <c r="M346" s="185" t="str">
        <f>INDEX('State '!$A$1:$C$62,MATCH($J346,'State '!$B:$B,0),3)</f>
        <v>Midwest</v>
      </c>
      <c r="N346" s="185"/>
      <c r="O346" s="192">
        <v>16.8</v>
      </c>
      <c r="P346" s="192"/>
      <c r="Q346" s="191"/>
      <c r="R346" s="191"/>
      <c r="S346" s="185" t="s">
        <v>135</v>
      </c>
      <c r="T346" s="185" t="s">
        <v>390</v>
      </c>
      <c r="U346" s="185" t="s">
        <v>656</v>
      </c>
      <c r="V346" s="185"/>
      <c r="W346" s="184"/>
      <c r="X346" s="184"/>
      <c r="Y346" s="184"/>
    </row>
    <row r="347" spans="1:262" ht="25.5" x14ac:dyDescent="0.2">
      <c r="A347" s="185">
        <v>40248</v>
      </c>
      <c r="B347" s="198" t="s">
        <v>666</v>
      </c>
      <c r="C347" s="198" t="s">
        <v>258</v>
      </c>
      <c r="D347" s="198" t="s">
        <v>141</v>
      </c>
      <c r="E347" s="198" t="s">
        <v>144</v>
      </c>
      <c r="F347" s="199">
        <v>40127</v>
      </c>
      <c r="G347" s="191">
        <v>2009</v>
      </c>
      <c r="H347" s="185" t="s">
        <v>25</v>
      </c>
      <c r="I347" s="185" t="str">
        <f t="shared" si="18"/>
        <v>CO</v>
      </c>
      <c r="J347" s="185" t="str">
        <f t="shared" si="17"/>
        <v>CO</v>
      </c>
      <c r="K347" s="185" t="str">
        <f t="shared" si="19"/>
        <v>Mountain</v>
      </c>
      <c r="L347" s="185" t="str">
        <f>INDEX('State '!$A$1:$C$62,MATCH($I347,'State '!$B:$B,0),3)</f>
        <v>Mountain</v>
      </c>
      <c r="M347" s="185" t="str">
        <f>INDEX('State '!$A$1:$C$62,MATCH($J347,'State '!$B:$B,0),3)</f>
        <v>Mountain</v>
      </c>
      <c r="N347" s="185"/>
      <c r="O347" s="192">
        <v>60.4</v>
      </c>
      <c r="P347" s="192">
        <v>27.4</v>
      </c>
      <c r="Q347" s="192">
        <v>582</v>
      </c>
      <c r="R347" s="191">
        <v>24</v>
      </c>
      <c r="S347" s="185" t="s">
        <v>135</v>
      </c>
      <c r="T347" s="185" t="s">
        <v>390</v>
      </c>
      <c r="U347" s="185" t="s">
        <v>667</v>
      </c>
      <c r="V347" s="185"/>
      <c r="W347" s="184"/>
      <c r="X347" s="184"/>
      <c r="Y347" s="184"/>
      <c r="Z347" s="96"/>
      <c r="AA347" s="96"/>
      <c r="AB347" s="96"/>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20"/>
      <c r="BQ347" s="20"/>
      <c r="BR347" s="20"/>
      <c r="BS347" s="20"/>
      <c r="BT347" s="20"/>
      <c r="BU347" s="20"/>
      <c r="BV347" s="20"/>
      <c r="BW347" s="20"/>
      <c r="BX347" s="20"/>
      <c r="BY347" s="20"/>
      <c r="BZ347" s="20"/>
      <c r="CA347" s="20"/>
      <c r="CB347" s="20"/>
      <c r="CC347" s="20"/>
      <c r="CD347" s="20"/>
      <c r="CE347" s="20"/>
      <c r="CF347" s="20"/>
      <c r="CG347" s="20"/>
      <c r="CH347" s="20"/>
      <c r="CI347" s="20"/>
      <c r="CJ347" s="20"/>
      <c r="CK347" s="20"/>
      <c r="CL347" s="20"/>
      <c r="CM347" s="20"/>
      <c r="CN347" s="20"/>
      <c r="CO347" s="20"/>
      <c r="CP347" s="20"/>
      <c r="CQ347" s="20"/>
      <c r="CR347" s="20"/>
      <c r="CS347" s="20"/>
      <c r="CT347" s="20"/>
      <c r="CU347" s="20"/>
      <c r="CV347" s="20"/>
      <c r="CW347" s="20"/>
      <c r="CX347" s="20"/>
      <c r="CY347" s="20"/>
      <c r="CZ347" s="20"/>
      <c r="DA347" s="20"/>
      <c r="DB347" s="20"/>
      <c r="DC347" s="20"/>
      <c r="DD347" s="20"/>
      <c r="DE347" s="20"/>
      <c r="DF347" s="20"/>
      <c r="DG347" s="20"/>
      <c r="DH347" s="20"/>
      <c r="DI347" s="20"/>
      <c r="DJ347" s="20"/>
      <c r="DK347" s="20"/>
      <c r="DL347" s="20"/>
      <c r="DM347" s="20"/>
      <c r="DN347" s="20"/>
      <c r="DO347" s="20"/>
      <c r="DP347" s="20"/>
      <c r="DQ347" s="20"/>
      <c r="DR347" s="20"/>
      <c r="DS347" s="20"/>
      <c r="DT347" s="20"/>
      <c r="DU347" s="20"/>
      <c r="DV347" s="20"/>
      <c r="DW347" s="20"/>
      <c r="DX347" s="20"/>
      <c r="DY347" s="20"/>
      <c r="DZ347" s="20"/>
      <c r="EA347" s="20"/>
      <c r="EB347" s="20"/>
      <c r="EC347" s="20"/>
      <c r="ED347" s="20"/>
      <c r="EE347" s="20"/>
      <c r="EF347" s="20"/>
      <c r="EG347" s="20"/>
      <c r="EH347" s="20"/>
      <c r="EI347" s="20"/>
      <c r="EJ347" s="20"/>
      <c r="EK347" s="20"/>
      <c r="EL347" s="20"/>
      <c r="EM347" s="20"/>
      <c r="EN347" s="20"/>
      <c r="EO347" s="20"/>
      <c r="EP347" s="20"/>
      <c r="EQ347" s="20"/>
      <c r="ER347" s="20"/>
      <c r="ES347" s="20"/>
      <c r="ET347" s="20"/>
      <c r="EU347" s="20"/>
      <c r="EV347" s="20"/>
      <c r="EW347" s="20"/>
      <c r="EX347" s="20"/>
      <c r="EY347" s="20"/>
      <c r="EZ347" s="20"/>
      <c r="FA347" s="20"/>
      <c r="FB347" s="20"/>
      <c r="FC347" s="20"/>
      <c r="FD347" s="20"/>
      <c r="FE347" s="20"/>
      <c r="FF347" s="20"/>
      <c r="FG347" s="20"/>
      <c r="FH347" s="20"/>
      <c r="FI347" s="20"/>
      <c r="FJ347" s="20"/>
      <c r="FK347" s="20"/>
      <c r="FL347" s="20"/>
      <c r="FM347" s="20"/>
      <c r="FN347" s="20"/>
      <c r="FO347" s="20"/>
      <c r="FP347" s="20"/>
      <c r="FQ347" s="20"/>
      <c r="FR347" s="20"/>
      <c r="FS347" s="20"/>
      <c r="FT347" s="20"/>
      <c r="FU347" s="20"/>
      <c r="FV347" s="20"/>
      <c r="FW347" s="20"/>
      <c r="FX347" s="20"/>
      <c r="FY347" s="20"/>
      <c r="FZ347" s="20"/>
      <c r="GA347" s="20"/>
      <c r="GB347" s="20"/>
      <c r="GC347" s="20"/>
      <c r="GD347" s="20"/>
      <c r="GE347" s="20"/>
      <c r="GF347" s="20"/>
      <c r="GG347" s="20"/>
      <c r="GH347" s="20"/>
      <c r="GI347" s="20"/>
      <c r="GJ347" s="20"/>
      <c r="GK347" s="20"/>
      <c r="GL347" s="20"/>
      <c r="GM347" s="20"/>
      <c r="GN347" s="20"/>
      <c r="GO347" s="20"/>
      <c r="GP347" s="20"/>
      <c r="GQ347" s="20"/>
      <c r="GR347" s="20"/>
      <c r="GS347" s="20"/>
      <c r="GT347" s="20"/>
      <c r="GU347" s="20"/>
      <c r="GV347" s="20"/>
      <c r="GW347" s="20"/>
      <c r="GX347" s="20"/>
      <c r="GY347" s="20"/>
      <c r="GZ347" s="20"/>
      <c r="HA347" s="20"/>
      <c r="HB347" s="20"/>
      <c r="HC347" s="20"/>
      <c r="HD347" s="20"/>
      <c r="HE347" s="20"/>
      <c r="HF347" s="20"/>
      <c r="HG347" s="20"/>
      <c r="HH347" s="20"/>
      <c r="HI347" s="20"/>
      <c r="HJ347" s="20"/>
      <c r="HK347" s="20"/>
      <c r="HL347" s="20"/>
      <c r="HM347" s="20"/>
      <c r="HN347" s="20"/>
      <c r="HO347" s="20"/>
      <c r="HP347" s="20"/>
      <c r="HQ347" s="20"/>
      <c r="HR347" s="20"/>
      <c r="HS347" s="20"/>
      <c r="HT347" s="20"/>
      <c r="HU347" s="20"/>
      <c r="HV347" s="20"/>
      <c r="HW347" s="20"/>
      <c r="HX347" s="20"/>
      <c r="HY347" s="20"/>
      <c r="HZ347" s="20"/>
      <c r="IA347" s="20"/>
      <c r="IB347" s="20"/>
      <c r="IC347" s="20"/>
      <c r="ID347" s="20"/>
      <c r="IE347" s="20"/>
      <c r="IF347" s="20"/>
      <c r="IG347" s="20"/>
      <c r="IH347" s="20"/>
      <c r="II347" s="20"/>
      <c r="IJ347" s="20"/>
      <c r="IK347" s="20"/>
      <c r="IL347" s="20"/>
      <c r="IM347" s="20"/>
      <c r="IN347" s="20"/>
      <c r="IO347" s="20"/>
      <c r="IP347" s="20"/>
      <c r="IQ347" s="20"/>
      <c r="IR347" s="20"/>
      <c r="IS347" s="20"/>
      <c r="IT347" s="20"/>
      <c r="IU347" s="20"/>
      <c r="IV347" s="20"/>
      <c r="IW347" s="20"/>
      <c r="IX347" s="20"/>
      <c r="IY347" s="20"/>
      <c r="IZ347" s="20"/>
      <c r="JA347" s="20"/>
      <c r="JB347" s="20"/>
    </row>
    <row r="348" spans="1:262" s="20" customFormat="1" x14ac:dyDescent="0.2">
      <c r="A348" s="185">
        <v>40248</v>
      </c>
      <c r="B348" s="198" t="s">
        <v>659</v>
      </c>
      <c r="C348" s="198" t="s">
        <v>265</v>
      </c>
      <c r="D348" s="198" t="s">
        <v>141</v>
      </c>
      <c r="E348" s="198" t="s">
        <v>144</v>
      </c>
      <c r="F348" s="199">
        <v>39856</v>
      </c>
      <c r="G348" s="191">
        <v>2009</v>
      </c>
      <c r="H348" s="185" t="s">
        <v>660</v>
      </c>
      <c r="I348" s="185" t="str">
        <f t="shared" si="18"/>
        <v>UT</v>
      </c>
      <c r="J348" s="185" t="str">
        <f t="shared" si="17"/>
        <v>CO</v>
      </c>
      <c r="K348" s="185" t="str">
        <f t="shared" si="19"/>
        <v>Mountain</v>
      </c>
      <c r="L348" s="185" t="str">
        <f>INDEX('State '!$A$1:$C$62,MATCH($I348,'State '!$B:$B,0),3)</f>
        <v>Mountain</v>
      </c>
      <c r="M348" s="185" t="str">
        <f>INDEX('State '!$A$1:$C$62,MATCH($J348,'State '!$B:$B,0),3)</f>
        <v>Mountain</v>
      </c>
      <c r="N348" s="185"/>
      <c r="O348" s="192">
        <v>20.5</v>
      </c>
      <c r="P348" s="192"/>
      <c r="Q348" s="192">
        <v>122.5</v>
      </c>
      <c r="R348" s="191"/>
      <c r="S348" s="185" t="s">
        <v>135</v>
      </c>
      <c r="T348" s="185" t="s">
        <v>390</v>
      </c>
      <c r="U348" s="185" t="s">
        <v>661</v>
      </c>
      <c r="V348" s="185"/>
      <c r="W348" s="184"/>
      <c r="X348" s="184"/>
      <c r="Y348" s="184"/>
    </row>
    <row r="349" spans="1:262" x14ac:dyDescent="0.2">
      <c r="A349" s="185">
        <v>40367</v>
      </c>
      <c r="B349" s="186" t="s">
        <v>676</v>
      </c>
      <c r="C349" s="186" t="s">
        <v>207</v>
      </c>
      <c r="D349" s="186" t="s">
        <v>134</v>
      </c>
      <c r="E349" s="187" t="s">
        <v>144</v>
      </c>
      <c r="F349" s="188">
        <v>39965</v>
      </c>
      <c r="G349" s="195">
        <v>2009</v>
      </c>
      <c r="H349" s="185" t="s">
        <v>442</v>
      </c>
      <c r="I349" s="185" t="str">
        <f t="shared" si="18"/>
        <v>TX</v>
      </c>
      <c r="J349" s="185" t="str">
        <f t="shared" si="17"/>
        <v>LA</v>
      </c>
      <c r="K349" s="185" t="str">
        <f t="shared" si="19"/>
        <v>South Central</v>
      </c>
      <c r="L349" s="185" t="str">
        <f>INDEX('State '!$A$1:$C$62,MATCH($I349,'State '!$B:$B,0),3)</f>
        <v>South Central</v>
      </c>
      <c r="M349" s="185" t="str">
        <f>INDEX('State '!$A$1:$C$62,MATCH($J349,'State '!$B:$B,0),3)</f>
        <v>South Central</v>
      </c>
      <c r="N349" s="185"/>
      <c r="O349" s="191">
        <v>42</v>
      </c>
      <c r="P349" s="191">
        <v>1.1000000000000001</v>
      </c>
      <c r="Q349" s="191">
        <v>100</v>
      </c>
      <c r="R349" s="192">
        <v>12</v>
      </c>
      <c r="S349" s="193" t="s">
        <v>135</v>
      </c>
      <c r="T349" s="190" t="s">
        <v>390</v>
      </c>
      <c r="U349" s="194" t="s">
        <v>677</v>
      </c>
      <c r="V349" s="185"/>
      <c r="W349" s="184"/>
      <c r="X349" s="184"/>
      <c r="Y349" s="184"/>
      <c r="Z349" s="96"/>
      <c r="AA349" s="96"/>
      <c r="AB349" s="96"/>
    </row>
    <row r="350" spans="1:262" s="20" customFormat="1" x14ac:dyDescent="0.2">
      <c r="A350" s="185">
        <v>40381</v>
      </c>
      <c r="B350" s="186" t="s">
        <v>1433</v>
      </c>
      <c r="C350" s="186" t="s">
        <v>207</v>
      </c>
      <c r="D350" s="186" t="s">
        <v>141</v>
      </c>
      <c r="E350" s="187" t="s">
        <v>144</v>
      </c>
      <c r="F350" s="188">
        <v>40116</v>
      </c>
      <c r="G350" s="195">
        <v>2009</v>
      </c>
      <c r="H350" s="185" t="s">
        <v>38</v>
      </c>
      <c r="I350" s="185" t="str">
        <f t="shared" si="18"/>
        <v>NH</v>
      </c>
      <c r="J350" s="185" t="str">
        <f t="shared" si="17"/>
        <v>NH</v>
      </c>
      <c r="K350" s="185" t="str">
        <f t="shared" si="19"/>
        <v>Northeast</v>
      </c>
      <c r="L350" s="185" t="str">
        <f>INDEX('State '!$A$1:$C$62,MATCH($I350,'State '!$B:$B,0),3)</f>
        <v>Northeast</v>
      </c>
      <c r="M350" s="185" t="str">
        <f>INDEX('State '!$A$1:$C$62,MATCH($J350,'State '!$B:$B,0),3)</f>
        <v>Northeast</v>
      </c>
      <c r="N350" s="185"/>
      <c r="O350" s="191">
        <v>20.399999999999999</v>
      </c>
      <c r="P350" s="191"/>
      <c r="Q350" s="191">
        <v>30</v>
      </c>
      <c r="R350" s="192"/>
      <c r="S350" s="193" t="s">
        <v>135</v>
      </c>
      <c r="T350" s="190" t="s">
        <v>390</v>
      </c>
      <c r="U350" s="194" t="s">
        <v>675</v>
      </c>
      <c r="V350" s="185"/>
      <c r="W350" s="184"/>
      <c r="X350" s="184"/>
      <c r="Y350" s="184"/>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96"/>
      <c r="BC350" s="96"/>
      <c r="BD350" s="96"/>
      <c r="BE350" s="96"/>
      <c r="BF350" s="96"/>
      <c r="BG350" s="96"/>
      <c r="BH350" s="96"/>
      <c r="BI350" s="96"/>
      <c r="BJ350" s="96"/>
      <c r="BK350" s="96"/>
      <c r="BL350" s="96"/>
      <c r="BM350" s="96"/>
      <c r="BN350" s="96"/>
      <c r="BO350" s="96"/>
      <c r="BP350" s="96"/>
      <c r="BQ350" s="96"/>
      <c r="BR350" s="96"/>
      <c r="BS350" s="96"/>
      <c r="BT350" s="96"/>
      <c r="BU350" s="96"/>
      <c r="BV350" s="96"/>
      <c r="BW350" s="96"/>
      <c r="BX350" s="96"/>
      <c r="BY350" s="96"/>
      <c r="BZ350" s="96"/>
      <c r="CA350" s="96"/>
      <c r="CB350" s="96"/>
      <c r="CC350" s="96"/>
      <c r="CD350" s="96"/>
      <c r="CE350" s="96"/>
      <c r="CF350" s="96"/>
      <c r="CG350" s="96"/>
      <c r="CH350" s="96"/>
      <c r="CI350" s="96"/>
      <c r="CJ350" s="96"/>
      <c r="CK350" s="96"/>
      <c r="CL350" s="96"/>
      <c r="CM350" s="96"/>
      <c r="CN350" s="96"/>
      <c r="CO350" s="96"/>
      <c r="CP350" s="96"/>
      <c r="CQ350" s="96"/>
      <c r="CR350" s="96"/>
      <c r="CS350" s="96"/>
      <c r="CT350" s="96"/>
      <c r="CU350" s="96"/>
      <c r="CV350" s="96"/>
      <c r="CW350" s="96"/>
      <c r="CX350" s="96"/>
      <c r="CY350" s="96"/>
      <c r="CZ350" s="96"/>
      <c r="DA350" s="96"/>
      <c r="DB350" s="96"/>
      <c r="DC350" s="96"/>
      <c r="DD350" s="96"/>
      <c r="DE350" s="96"/>
      <c r="DF350" s="96"/>
      <c r="DG350" s="96"/>
      <c r="DH350" s="96"/>
      <c r="DI350" s="96"/>
      <c r="DJ350" s="96"/>
      <c r="DK350" s="96"/>
      <c r="DL350" s="96"/>
      <c r="DM350" s="96"/>
      <c r="DN350" s="96"/>
      <c r="DO350" s="96"/>
      <c r="DP350" s="96"/>
      <c r="DQ350" s="96"/>
      <c r="DR350" s="96"/>
      <c r="DS350" s="96"/>
      <c r="DT350" s="96"/>
      <c r="DU350" s="96"/>
      <c r="DV350" s="96"/>
      <c r="DW350" s="96"/>
      <c r="DX350" s="96"/>
      <c r="DY350" s="96"/>
      <c r="DZ350" s="96"/>
      <c r="EA350" s="96"/>
      <c r="EB350" s="96"/>
      <c r="EC350" s="96"/>
      <c r="ED350" s="96"/>
      <c r="EE350" s="96"/>
      <c r="EF350" s="96"/>
      <c r="EG350" s="96"/>
      <c r="EH350" s="96"/>
      <c r="EI350" s="96"/>
      <c r="EJ350" s="96"/>
      <c r="EK350" s="96"/>
      <c r="EL350" s="96"/>
      <c r="EM350" s="96"/>
      <c r="EN350" s="96"/>
      <c r="EO350" s="96"/>
      <c r="EP350" s="96"/>
      <c r="EQ350" s="96"/>
      <c r="ER350" s="96"/>
      <c r="ES350" s="96"/>
      <c r="ET350" s="96"/>
      <c r="EU350" s="96"/>
      <c r="EV350" s="96"/>
      <c r="EW350" s="96"/>
      <c r="EX350" s="96"/>
      <c r="EY350" s="96"/>
      <c r="EZ350" s="96"/>
      <c r="FA350" s="96"/>
      <c r="FB350" s="96"/>
      <c r="FC350" s="96"/>
      <c r="FD350" s="96"/>
      <c r="FE350" s="96"/>
      <c r="FF350" s="96"/>
      <c r="FG350" s="96"/>
      <c r="FH350" s="96"/>
      <c r="FI350" s="96"/>
      <c r="FJ350" s="96"/>
      <c r="FK350" s="96"/>
      <c r="FL350" s="96"/>
      <c r="FM350" s="96"/>
      <c r="FN350" s="96"/>
      <c r="FO350" s="96"/>
      <c r="FP350" s="96"/>
      <c r="FQ350" s="96"/>
      <c r="FR350" s="96"/>
      <c r="FS350" s="96"/>
      <c r="FT350" s="96"/>
      <c r="FU350" s="96"/>
      <c r="FV350" s="96"/>
      <c r="FW350" s="96"/>
      <c r="FX350" s="96"/>
      <c r="FY350" s="96"/>
      <c r="FZ350" s="96"/>
      <c r="GA350" s="96"/>
      <c r="GB350" s="96"/>
      <c r="GC350" s="96"/>
      <c r="GD350" s="96"/>
      <c r="GE350" s="96"/>
      <c r="GF350" s="96"/>
      <c r="GG350" s="96"/>
      <c r="GH350" s="96"/>
      <c r="GI350" s="96"/>
      <c r="GJ350" s="96"/>
      <c r="GK350" s="96"/>
      <c r="GL350" s="96"/>
      <c r="GM350" s="96"/>
      <c r="GN350" s="96"/>
      <c r="GO350" s="96"/>
      <c r="GP350" s="96"/>
      <c r="GQ350" s="96"/>
      <c r="GR350" s="96"/>
      <c r="GS350" s="96"/>
      <c r="GT350" s="96"/>
      <c r="GU350" s="96"/>
      <c r="GV350" s="96"/>
      <c r="GW350" s="96"/>
      <c r="GX350" s="96"/>
      <c r="GY350" s="96"/>
      <c r="GZ350" s="96"/>
      <c r="HA350" s="96"/>
      <c r="HB350" s="96"/>
      <c r="HC350" s="96"/>
      <c r="HD350" s="96"/>
      <c r="HE350" s="96"/>
      <c r="HF350" s="96"/>
      <c r="HG350" s="96"/>
      <c r="HH350" s="96"/>
      <c r="HI350" s="96"/>
      <c r="HJ350" s="96"/>
      <c r="HK350" s="96"/>
      <c r="HL350" s="96"/>
      <c r="HM350" s="96"/>
      <c r="HN350" s="96"/>
      <c r="HO350" s="96"/>
      <c r="HP350" s="96"/>
      <c r="HQ350" s="96"/>
      <c r="HR350" s="96"/>
      <c r="HS350" s="96"/>
      <c r="HT350" s="96"/>
      <c r="HU350" s="96"/>
      <c r="HV350" s="96"/>
      <c r="HW350" s="96"/>
      <c r="HX350" s="96"/>
      <c r="HY350" s="96"/>
      <c r="HZ350" s="96"/>
      <c r="IA350" s="96"/>
      <c r="IB350" s="96"/>
      <c r="IC350" s="96"/>
      <c r="ID350" s="96"/>
      <c r="IE350" s="96"/>
      <c r="IF350" s="96"/>
      <c r="IG350" s="96"/>
      <c r="IH350" s="96"/>
      <c r="II350" s="96"/>
      <c r="IJ350" s="96"/>
      <c r="IK350" s="96"/>
      <c r="IL350" s="96"/>
      <c r="IM350" s="96"/>
      <c r="IN350" s="96"/>
      <c r="IO350" s="96"/>
      <c r="IP350" s="96"/>
      <c r="IQ350" s="96"/>
      <c r="IR350" s="96"/>
      <c r="IS350" s="96"/>
      <c r="IT350" s="96"/>
      <c r="IU350" s="96"/>
      <c r="IV350" s="96"/>
      <c r="IW350" s="96"/>
      <c r="IX350" s="96"/>
      <c r="IY350" s="96"/>
      <c r="IZ350" s="96"/>
      <c r="JA350" s="96"/>
      <c r="JB350" s="96"/>
    </row>
    <row r="351" spans="1:262" s="20" customFormat="1" x14ac:dyDescent="0.2">
      <c r="A351" s="185">
        <v>40248</v>
      </c>
      <c r="B351" s="198" t="s">
        <v>663</v>
      </c>
      <c r="C351" s="198" t="s">
        <v>200</v>
      </c>
      <c r="D351" s="198" t="s">
        <v>141</v>
      </c>
      <c r="E351" s="198" t="s">
        <v>144</v>
      </c>
      <c r="F351" s="199">
        <v>40112</v>
      </c>
      <c r="G351" s="191">
        <v>2009</v>
      </c>
      <c r="H351" s="185" t="s">
        <v>664</v>
      </c>
      <c r="I351" s="185" t="str">
        <f t="shared" si="18"/>
        <v>OH</v>
      </c>
      <c r="J351" s="185" t="str">
        <f t="shared" si="17"/>
        <v>PA</v>
      </c>
      <c r="K351" s="185" t="str">
        <f t="shared" si="19"/>
        <v>Northeast</v>
      </c>
      <c r="L351" s="185" t="str">
        <f>INDEX('State '!$A$1:$C$62,MATCH($I351,'State '!$B:$B,0),3)</f>
        <v>Northeast</v>
      </c>
      <c r="M351" s="185" t="str">
        <f>INDEX('State '!$A$1:$C$62,MATCH($J351,'State '!$B:$B,0),3)</f>
        <v>Northeast</v>
      </c>
      <c r="N351" s="185"/>
      <c r="O351" s="192">
        <v>44.7</v>
      </c>
      <c r="P351" s="192"/>
      <c r="Q351" s="192">
        <v>150</v>
      </c>
      <c r="R351" s="191"/>
      <c r="S351" s="185" t="s">
        <v>135</v>
      </c>
      <c r="T351" s="185" t="s">
        <v>390</v>
      </c>
      <c r="U351" s="185" t="s">
        <v>665</v>
      </c>
      <c r="V351" s="185"/>
      <c r="W351" s="184"/>
      <c r="X351" s="184"/>
      <c r="Y351" s="184"/>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96"/>
      <c r="BC351" s="96"/>
      <c r="BD351" s="96"/>
      <c r="BE351" s="96"/>
      <c r="BF351" s="96"/>
      <c r="BG351" s="96"/>
      <c r="BH351" s="96"/>
      <c r="BI351" s="96"/>
      <c r="BJ351" s="96"/>
      <c r="BK351" s="96"/>
      <c r="BL351" s="96"/>
      <c r="BM351" s="96"/>
      <c r="BN351" s="96"/>
      <c r="BO351" s="96"/>
      <c r="BP351" s="96"/>
      <c r="BQ351" s="96"/>
      <c r="BR351" s="96"/>
      <c r="BS351" s="96"/>
      <c r="BT351" s="96"/>
      <c r="BU351" s="96"/>
      <c r="BV351" s="96"/>
      <c r="BW351" s="96"/>
      <c r="BX351" s="96"/>
      <c r="BY351" s="96"/>
      <c r="BZ351" s="96"/>
      <c r="CA351" s="96"/>
      <c r="CB351" s="96"/>
      <c r="CC351" s="96"/>
      <c r="CD351" s="96"/>
      <c r="CE351" s="96"/>
      <c r="CF351" s="96"/>
      <c r="CG351" s="96"/>
      <c r="CH351" s="96"/>
      <c r="CI351" s="96"/>
      <c r="CJ351" s="96"/>
      <c r="CK351" s="96"/>
      <c r="CL351" s="96"/>
      <c r="CM351" s="96"/>
      <c r="CN351" s="96"/>
      <c r="CO351" s="96"/>
      <c r="CP351" s="96"/>
      <c r="CQ351" s="96"/>
      <c r="CR351" s="96"/>
      <c r="CS351" s="96"/>
      <c r="CT351" s="96"/>
      <c r="CU351" s="96"/>
      <c r="CV351" s="96"/>
      <c r="CW351" s="96"/>
      <c r="CX351" s="96"/>
      <c r="CY351" s="96"/>
      <c r="CZ351" s="96"/>
      <c r="DA351" s="96"/>
      <c r="DB351" s="96"/>
      <c r="DC351" s="96"/>
      <c r="DD351" s="96"/>
      <c r="DE351" s="96"/>
      <c r="DF351" s="96"/>
      <c r="DG351" s="96"/>
      <c r="DH351" s="96"/>
      <c r="DI351" s="96"/>
      <c r="DJ351" s="96"/>
      <c r="DK351" s="96"/>
      <c r="DL351" s="96"/>
      <c r="DM351" s="96"/>
      <c r="DN351" s="96"/>
      <c r="DO351" s="96"/>
      <c r="DP351" s="96"/>
      <c r="DQ351" s="96"/>
      <c r="DR351" s="96"/>
      <c r="DS351" s="96"/>
      <c r="DT351" s="96"/>
      <c r="DU351" s="96"/>
      <c r="DV351" s="96"/>
      <c r="DW351" s="96"/>
      <c r="DX351" s="96"/>
      <c r="DY351" s="96"/>
      <c r="DZ351" s="96"/>
      <c r="EA351" s="96"/>
      <c r="EB351" s="96"/>
      <c r="EC351" s="96"/>
      <c r="ED351" s="96"/>
      <c r="EE351" s="96"/>
      <c r="EF351" s="96"/>
      <c r="EG351" s="96"/>
      <c r="EH351" s="96"/>
      <c r="EI351" s="96"/>
      <c r="EJ351" s="96"/>
      <c r="EK351" s="96"/>
      <c r="EL351" s="96"/>
      <c r="EM351" s="96"/>
      <c r="EN351" s="96"/>
      <c r="EO351" s="96"/>
      <c r="EP351" s="96"/>
      <c r="EQ351" s="96"/>
      <c r="ER351" s="96"/>
      <c r="ES351" s="96"/>
      <c r="ET351" s="96"/>
      <c r="EU351" s="96"/>
      <c r="EV351" s="96"/>
      <c r="EW351" s="96"/>
      <c r="EX351" s="96"/>
      <c r="EY351" s="96"/>
      <c r="EZ351" s="96"/>
      <c r="FA351" s="96"/>
      <c r="FB351" s="96"/>
      <c r="FC351" s="96"/>
      <c r="FD351" s="96"/>
      <c r="FE351" s="96"/>
      <c r="FF351" s="96"/>
      <c r="FG351" s="96"/>
      <c r="FH351" s="96"/>
      <c r="FI351" s="96"/>
      <c r="FJ351" s="96"/>
      <c r="FK351" s="96"/>
      <c r="FL351" s="96"/>
      <c r="FM351" s="96"/>
      <c r="FN351" s="96"/>
      <c r="FO351" s="96"/>
      <c r="FP351" s="96"/>
      <c r="FQ351" s="96"/>
      <c r="FR351" s="96"/>
      <c r="FS351" s="96"/>
      <c r="FT351" s="96"/>
      <c r="FU351" s="96"/>
      <c r="FV351" s="96"/>
      <c r="FW351" s="96"/>
      <c r="FX351" s="96"/>
      <c r="FY351" s="96"/>
      <c r="FZ351" s="96"/>
      <c r="GA351" s="96"/>
      <c r="GB351" s="96"/>
      <c r="GC351" s="96"/>
      <c r="GD351" s="96"/>
      <c r="GE351" s="96"/>
      <c r="GF351" s="96"/>
      <c r="GG351" s="96"/>
      <c r="GH351" s="96"/>
      <c r="GI351" s="96"/>
      <c r="GJ351" s="96"/>
      <c r="GK351" s="96"/>
      <c r="GL351" s="96"/>
      <c r="GM351" s="96"/>
      <c r="GN351" s="96"/>
      <c r="GO351" s="96"/>
      <c r="GP351" s="96"/>
      <c r="GQ351" s="96"/>
      <c r="GR351" s="96"/>
      <c r="GS351" s="96"/>
      <c r="GT351" s="96"/>
      <c r="GU351" s="96"/>
      <c r="GV351" s="96"/>
      <c r="GW351" s="96"/>
      <c r="GX351" s="96"/>
      <c r="GY351" s="96"/>
      <c r="GZ351" s="96"/>
      <c r="HA351" s="96"/>
      <c r="HB351" s="96"/>
      <c r="HC351" s="96"/>
      <c r="HD351" s="96"/>
      <c r="HE351" s="96"/>
      <c r="HF351" s="96"/>
      <c r="HG351" s="96"/>
      <c r="HH351" s="96"/>
      <c r="HI351" s="96"/>
      <c r="HJ351" s="96"/>
      <c r="HK351" s="96"/>
      <c r="HL351" s="96"/>
      <c r="HM351" s="96"/>
      <c r="HN351" s="96"/>
      <c r="HO351" s="96"/>
      <c r="HP351" s="96"/>
      <c r="HQ351" s="96"/>
      <c r="HR351" s="96"/>
      <c r="HS351" s="96"/>
      <c r="HT351" s="96"/>
      <c r="HU351" s="96"/>
      <c r="HV351" s="96"/>
      <c r="HW351" s="96"/>
      <c r="HX351" s="96"/>
      <c r="HY351" s="96"/>
      <c r="HZ351" s="96"/>
      <c r="IA351" s="96"/>
      <c r="IB351" s="96"/>
      <c r="IC351" s="96"/>
      <c r="ID351" s="96"/>
      <c r="IE351" s="96"/>
      <c r="IF351" s="96"/>
      <c r="IG351" s="96"/>
      <c r="IH351" s="96"/>
      <c r="II351" s="96"/>
      <c r="IJ351" s="96"/>
      <c r="IK351" s="96"/>
      <c r="IL351" s="96"/>
      <c r="IM351" s="96"/>
      <c r="IN351" s="96"/>
      <c r="IO351" s="96"/>
      <c r="IP351" s="96"/>
      <c r="IQ351" s="96"/>
      <c r="IR351" s="96"/>
      <c r="IS351" s="96"/>
      <c r="IT351" s="96"/>
      <c r="IU351" s="96"/>
      <c r="IV351" s="96"/>
      <c r="IW351" s="96"/>
      <c r="IX351" s="96"/>
      <c r="IY351" s="96"/>
      <c r="IZ351" s="96"/>
      <c r="JA351" s="96"/>
      <c r="JB351" s="96"/>
    </row>
    <row r="352" spans="1:262" s="20" customFormat="1" x14ac:dyDescent="0.2">
      <c r="A352" s="185">
        <v>40367</v>
      </c>
      <c r="B352" s="198" t="s">
        <v>643</v>
      </c>
      <c r="C352" s="198" t="s">
        <v>2007</v>
      </c>
      <c r="D352" s="198" t="s">
        <v>137</v>
      </c>
      <c r="E352" s="198" t="s">
        <v>144</v>
      </c>
      <c r="F352" s="199">
        <v>39899</v>
      </c>
      <c r="G352" s="191">
        <v>2009</v>
      </c>
      <c r="H352" s="185" t="s">
        <v>607</v>
      </c>
      <c r="I352" s="185" t="str">
        <f t="shared" si="18"/>
        <v>AR</v>
      </c>
      <c r="J352" s="185" t="str">
        <f t="shared" si="17"/>
        <v>MS</v>
      </c>
      <c r="K352" s="185" t="str">
        <f t="shared" si="19"/>
        <v>South Central</v>
      </c>
      <c r="L352" s="185" t="str">
        <f>INDEX('State '!$A$1:$C$62,MATCH($I352,'State '!$B:$B,0),3)</f>
        <v>South Central</v>
      </c>
      <c r="M352" s="185" t="str">
        <f>INDEX('State '!$A$1:$C$62,MATCH($J352,'State '!$B:$B,0),3)</f>
        <v>South Central</v>
      </c>
      <c r="N352" s="185"/>
      <c r="O352" s="192">
        <v>670.9</v>
      </c>
      <c r="P352" s="192">
        <v>166.2</v>
      </c>
      <c r="Q352" s="192">
        <v>967</v>
      </c>
      <c r="R352" s="191">
        <v>36</v>
      </c>
      <c r="S352" s="185" t="s">
        <v>135</v>
      </c>
      <c r="T352" s="185" t="s">
        <v>390</v>
      </c>
      <c r="U352" s="185" t="s">
        <v>644</v>
      </c>
      <c r="V352" s="185"/>
      <c r="W352" s="184"/>
      <c r="X352" s="184"/>
      <c r="Y352" s="184"/>
    </row>
    <row r="353" spans="1:262" x14ac:dyDescent="0.2">
      <c r="A353" s="185">
        <v>40367</v>
      </c>
      <c r="B353" s="186" t="s">
        <v>645</v>
      </c>
      <c r="C353" s="186" t="s">
        <v>2007</v>
      </c>
      <c r="D353" s="186" t="s">
        <v>137</v>
      </c>
      <c r="E353" s="187" t="s">
        <v>144</v>
      </c>
      <c r="F353" s="188">
        <v>39899</v>
      </c>
      <c r="G353" s="195">
        <v>2009</v>
      </c>
      <c r="H353" s="185" t="s">
        <v>14</v>
      </c>
      <c r="I353" s="185" t="str">
        <f t="shared" si="18"/>
        <v>MS</v>
      </c>
      <c r="J353" s="185" t="str">
        <f t="shared" si="17"/>
        <v>MS</v>
      </c>
      <c r="K353" s="185" t="str">
        <f t="shared" si="19"/>
        <v>South Central</v>
      </c>
      <c r="L353" s="185" t="str">
        <f>INDEX('State '!$A$1:$C$62,MATCH($I353,'State '!$B:$B,0),3)</f>
        <v>South Central</v>
      </c>
      <c r="M353" s="185" t="str">
        <f>INDEX('State '!$A$1:$C$62,MATCH($J353,'State '!$B:$B,0),3)</f>
        <v>South Central</v>
      </c>
      <c r="N353" s="185"/>
      <c r="O353" s="191">
        <v>373.4</v>
      </c>
      <c r="P353" s="191">
        <v>96.4</v>
      </c>
      <c r="Q353" s="191">
        <v>768</v>
      </c>
      <c r="R353" s="192">
        <v>36</v>
      </c>
      <c r="S353" s="193" t="s">
        <v>135</v>
      </c>
      <c r="T353" s="190" t="s">
        <v>390</v>
      </c>
      <c r="U353" s="194" t="s">
        <v>644</v>
      </c>
      <c r="V353" s="185"/>
      <c r="W353" s="184"/>
      <c r="X353" s="184"/>
      <c r="Y353" s="184"/>
      <c r="Z353" s="96"/>
      <c r="AA353" s="96"/>
      <c r="AB353" s="96"/>
    </row>
    <row r="354" spans="1:262" x14ac:dyDescent="0.2">
      <c r="A354" s="185">
        <v>40367</v>
      </c>
      <c r="B354" s="198" t="s">
        <v>689</v>
      </c>
      <c r="C354" s="198" t="s">
        <v>2007</v>
      </c>
      <c r="D354" s="198" t="s">
        <v>134</v>
      </c>
      <c r="E354" s="198" t="s">
        <v>144</v>
      </c>
      <c r="F354" s="199">
        <v>40087</v>
      </c>
      <c r="G354" s="191">
        <v>2009</v>
      </c>
      <c r="H354" s="185" t="s">
        <v>23</v>
      </c>
      <c r="I354" s="185" t="str">
        <f t="shared" si="18"/>
        <v>KY</v>
      </c>
      <c r="J354" s="185" t="str">
        <f t="shared" si="17"/>
        <v>KY</v>
      </c>
      <c r="K354" s="185" t="str">
        <f t="shared" si="19"/>
        <v>Midwest</v>
      </c>
      <c r="L354" s="185" t="str">
        <f>INDEX('State '!$A$1:$C$62,MATCH($I354,'State '!$B:$B,0),3)</f>
        <v>Midwest</v>
      </c>
      <c r="M354" s="185" t="str">
        <f>INDEX('State '!$A$1:$C$62,MATCH($J354,'State '!$B:$B,0),3)</f>
        <v>Midwest</v>
      </c>
      <c r="N354" s="185"/>
      <c r="O354" s="192">
        <v>6.3</v>
      </c>
      <c r="P354" s="192">
        <v>11</v>
      </c>
      <c r="Q354" s="192">
        <v>92</v>
      </c>
      <c r="R354" s="191">
        <v>30</v>
      </c>
      <c r="S354" s="185" t="s">
        <v>135</v>
      </c>
      <c r="T354" s="185" t="s">
        <v>390</v>
      </c>
      <c r="U354" s="185" t="s">
        <v>690</v>
      </c>
      <c r="V354" s="185"/>
      <c r="W354" s="184"/>
      <c r="X354" s="184"/>
      <c r="Y354" s="184"/>
      <c r="Z354" s="96"/>
      <c r="AA354" s="96"/>
      <c r="AB354" s="96"/>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c r="CB354" s="20"/>
      <c r="CC354" s="20"/>
      <c r="CD354" s="20"/>
      <c r="CE354" s="20"/>
      <c r="CF354" s="20"/>
      <c r="CG354" s="20"/>
      <c r="CH354" s="20"/>
      <c r="CI354" s="20"/>
      <c r="CJ354" s="20"/>
      <c r="CK354" s="20"/>
      <c r="CL354" s="20"/>
      <c r="CM354" s="20"/>
      <c r="CN354" s="20"/>
      <c r="CO354" s="20"/>
      <c r="CP354" s="20"/>
      <c r="CQ354" s="20"/>
      <c r="CR354" s="20"/>
      <c r="CS354" s="20"/>
      <c r="CT354" s="20"/>
      <c r="CU354" s="20"/>
      <c r="CV354" s="20"/>
      <c r="CW354" s="20"/>
      <c r="CX354" s="20"/>
      <c r="CY354" s="20"/>
      <c r="CZ354" s="20"/>
      <c r="DA354" s="20"/>
      <c r="DB354" s="20"/>
      <c r="DC354" s="20"/>
      <c r="DD354" s="20"/>
      <c r="DE354" s="20"/>
      <c r="DF354" s="20"/>
      <c r="DG354" s="20"/>
      <c r="DH354" s="20"/>
      <c r="DI354" s="20"/>
      <c r="DJ354" s="20"/>
      <c r="DK354" s="20"/>
      <c r="DL354" s="20"/>
      <c r="DM354" s="20"/>
      <c r="DN354" s="20"/>
      <c r="DO354" s="20"/>
      <c r="DP354" s="20"/>
      <c r="DQ354" s="20"/>
      <c r="DR354" s="20"/>
      <c r="DS354" s="20"/>
      <c r="DT354" s="20"/>
      <c r="DU354" s="20"/>
      <c r="DV354" s="20"/>
      <c r="DW354" s="20"/>
      <c r="DX354" s="20"/>
      <c r="DY354" s="20"/>
      <c r="DZ354" s="20"/>
      <c r="EA354" s="20"/>
      <c r="EB354" s="20"/>
      <c r="EC354" s="20"/>
      <c r="ED354" s="20"/>
      <c r="EE354" s="20"/>
      <c r="EF354" s="20"/>
      <c r="EG354" s="20"/>
      <c r="EH354" s="20"/>
      <c r="EI354" s="20"/>
      <c r="EJ354" s="20"/>
      <c r="EK354" s="20"/>
      <c r="EL354" s="20"/>
      <c r="EM354" s="20"/>
      <c r="EN354" s="20"/>
      <c r="EO354" s="20"/>
      <c r="EP354" s="20"/>
      <c r="EQ354" s="20"/>
      <c r="ER354" s="20"/>
      <c r="ES354" s="20"/>
      <c r="ET354" s="20"/>
      <c r="EU354" s="20"/>
      <c r="EV354" s="20"/>
      <c r="EW354" s="20"/>
      <c r="EX354" s="20"/>
      <c r="EY354" s="20"/>
      <c r="EZ354" s="20"/>
      <c r="FA354" s="20"/>
      <c r="FB354" s="20"/>
      <c r="FC354" s="20"/>
      <c r="FD354" s="20"/>
      <c r="FE354" s="20"/>
      <c r="FF354" s="20"/>
      <c r="FG354" s="20"/>
      <c r="FH354" s="20"/>
      <c r="FI354" s="20"/>
      <c r="FJ354" s="20"/>
      <c r="FK354" s="20"/>
      <c r="FL354" s="20"/>
      <c r="FM354" s="20"/>
      <c r="FN354" s="20"/>
      <c r="FO354" s="20"/>
      <c r="FP354" s="20"/>
      <c r="FQ354" s="20"/>
      <c r="FR354" s="20"/>
      <c r="FS354" s="20"/>
      <c r="FT354" s="20"/>
      <c r="FU354" s="20"/>
      <c r="FV354" s="20"/>
      <c r="FW354" s="20"/>
      <c r="FX354" s="20"/>
      <c r="FY354" s="20"/>
      <c r="FZ354" s="20"/>
      <c r="GA354" s="20"/>
      <c r="GB354" s="20"/>
      <c r="GC354" s="20"/>
      <c r="GD354" s="20"/>
      <c r="GE354" s="20"/>
      <c r="GF354" s="20"/>
      <c r="GG354" s="20"/>
      <c r="GH354" s="20"/>
      <c r="GI354" s="20"/>
      <c r="GJ354" s="20"/>
      <c r="GK354" s="20"/>
      <c r="GL354" s="20"/>
      <c r="GM354" s="20"/>
      <c r="GN354" s="20"/>
      <c r="GO354" s="20"/>
      <c r="GP354" s="20"/>
      <c r="GQ354" s="20"/>
      <c r="GR354" s="20"/>
      <c r="GS354" s="20"/>
      <c r="GT354" s="20"/>
      <c r="GU354" s="20"/>
      <c r="GV354" s="20"/>
      <c r="GW354" s="20"/>
      <c r="GX354" s="20"/>
      <c r="GY354" s="20"/>
      <c r="GZ354" s="20"/>
      <c r="HA354" s="20"/>
      <c r="HB354" s="20"/>
      <c r="HC354" s="20"/>
      <c r="HD354" s="20"/>
      <c r="HE354" s="20"/>
      <c r="HF354" s="20"/>
      <c r="HG354" s="20"/>
      <c r="HH354" s="20"/>
      <c r="HI354" s="20"/>
      <c r="HJ354" s="20"/>
      <c r="HK354" s="20"/>
      <c r="HL354" s="20"/>
      <c r="HM354" s="20"/>
      <c r="HN354" s="20"/>
      <c r="HO354" s="20"/>
      <c r="HP354" s="20"/>
      <c r="HQ354" s="20"/>
      <c r="HR354" s="20"/>
      <c r="HS354" s="20"/>
      <c r="HT354" s="20"/>
      <c r="HU354" s="20"/>
      <c r="HV354" s="20"/>
      <c r="HW354" s="20"/>
      <c r="HX354" s="20"/>
      <c r="HY354" s="20"/>
      <c r="HZ354" s="20"/>
      <c r="IA354" s="20"/>
      <c r="IB354" s="20"/>
      <c r="IC354" s="20"/>
      <c r="ID354" s="20"/>
      <c r="IE354" s="20"/>
      <c r="IF354" s="20"/>
      <c r="IG354" s="20"/>
      <c r="IH354" s="20"/>
      <c r="II354" s="20"/>
      <c r="IJ354" s="20"/>
      <c r="IK354" s="20"/>
      <c r="IL354" s="20"/>
      <c r="IM354" s="20"/>
      <c r="IN354" s="20"/>
      <c r="IO354" s="20"/>
      <c r="IP354" s="20"/>
      <c r="IQ354" s="20"/>
      <c r="IR354" s="20"/>
      <c r="IS354" s="20"/>
      <c r="IT354" s="20"/>
      <c r="IU354" s="20"/>
      <c r="IV354" s="20"/>
      <c r="IW354" s="20"/>
      <c r="IX354" s="20"/>
      <c r="IY354" s="20"/>
      <c r="IZ354" s="20"/>
      <c r="JA354" s="20"/>
      <c r="JB354" s="20"/>
    </row>
    <row r="355" spans="1:262" x14ac:dyDescent="0.2">
      <c r="A355" s="185">
        <v>40367</v>
      </c>
      <c r="B355" s="198" t="s">
        <v>739</v>
      </c>
      <c r="C355" s="198" t="s">
        <v>1941</v>
      </c>
      <c r="D355" s="198" t="s">
        <v>141</v>
      </c>
      <c r="E355" s="198" t="s">
        <v>144</v>
      </c>
      <c r="F355" s="199">
        <v>40118</v>
      </c>
      <c r="G355" s="191">
        <v>2009</v>
      </c>
      <c r="H355" s="185" t="s">
        <v>409</v>
      </c>
      <c r="I355" s="185" t="str">
        <f t="shared" si="18"/>
        <v>PA</v>
      </c>
      <c r="J355" s="185" t="str">
        <f t="shared" si="17"/>
        <v>NJ</v>
      </c>
      <c r="K355" s="185" t="str">
        <f t="shared" si="19"/>
        <v>Northeast</v>
      </c>
      <c r="L355" s="185" t="str">
        <f>INDEX('State '!$A$1:$C$62,MATCH($I355,'State '!$B:$B,0),3)</f>
        <v>Northeast</v>
      </c>
      <c r="M355" s="185" t="str">
        <f>INDEX('State '!$A$1:$C$62,MATCH($J355,'State '!$B:$B,0),3)</f>
        <v>Northeast</v>
      </c>
      <c r="N355" s="185"/>
      <c r="O355" s="192">
        <v>229</v>
      </c>
      <c r="P355" s="192">
        <v>14.1</v>
      </c>
      <c r="Q355" s="192">
        <v>102</v>
      </c>
      <c r="R355" s="191">
        <v>42</v>
      </c>
      <c r="S355" s="185" t="s">
        <v>135</v>
      </c>
      <c r="T355" s="185" t="s">
        <v>390</v>
      </c>
      <c r="U355" s="185" t="s">
        <v>740</v>
      </c>
      <c r="V355" s="185"/>
      <c r="W355" s="184"/>
      <c r="X355" s="184"/>
      <c r="Y355" s="184"/>
      <c r="Z355" s="96"/>
      <c r="AA355" s="96"/>
      <c r="AB355" s="96"/>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c r="CL355" s="20"/>
      <c r="CM355" s="20"/>
      <c r="CN355" s="20"/>
      <c r="CO355" s="20"/>
      <c r="CP355" s="20"/>
      <c r="CQ355" s="20"/>
      <c r="CR355" s="20"/>
      <c r="CS355" s="20"/>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c r="ET355" s="20"/>
      <c r="EU355" s="20"/>
      <c r="EV355" s="20"/>
      <c r="EW355" s="20"/>
      <c r="EX355" s="20"/>
      <c r="EY355" s="20"/>
      <c r="EZ355" s="20"/>
      <c r="FA355" s="20"/>
      <c r="FB355" s="20"/>
      <c r="FC355" s="20"/>
      <c r="FD355" s="20"/>
      <c r="FE355" s="20"/>
      <c r="FF355" s="20"/>
      <c r="FG355" s="20"/>
      <c r="FH355" s="20"/>
      <c r="FI355" s="20"/>
      <c r="FJ355" s="20"/>
      <c r="FK355" s="20"/>
      <c r="FL355" s="20"/>
      <c r="FM355" s="20"/>
      <c r="FN355" s="20"/>
      <c r="FO355" s="20"/>
      <c r="FP355" s="20"/>
      <c r="FQ355" s="20"/>
      <c r="FR355" s="20"/>
      <c r="FS355" s="20"/>
      <c r="FT355" s="20"/>
      <c r="FU355" s="20"/>
      <c r="FV355" s="20"/>
      <c r="FW355" s="20"/>
      <c r="FX355" s="20"/>
      <c r="FY355" s="20"/>
      <c r="FZ355" s="20"/>
      <c r="GA355" s="20"/>
      <c r="GB355" s="20"/>
      <c r="GC355" s="20"/>
      <c r="GD355" s="20"/>
      <c r="GE355" s="20"/>
      <c r="GF355" s="20"/>
      <c r="GG355" s="20"/>
      <c r="GH355" s="20"/>
      <c r="GI355" s="20"/>
      <c r="GJ355" s="20"/>
      <c r="GK355" s="20"/>
      <c r="GL355" s="20"/>
      <c r="GM355" s="20"/>
      <c r="GN355" s="20"/>
      <c r="GO355" s="20"/>
      <c r="GP355" s="20"/>
      <c r="GQ355" s="20"/>
      <c r="GR355" s="20"/>
      <c r="GS355" s="20"/>
      <c r="GT355" s="20"/>
      <c r="GU355" s="20"/>
      <c r="GV355" s="20"/>
      <c r="GW355" s="20"/>
      <c r="GX355" s="20"/>
      <c r="GY355" s="20"/>
      <c r="GZ355" s="20"/>
      <c r="HA355" s="20"/>
      <c r="HB355" s="20"/>
      <c r="HC355" s="20"/>
      <c r="HD355" s="20"/>
      <c r="HE355" s="20"/>
      <c r="HF355" s="20"/>
      <c r="HG355" s="20"/>
      <c r="HH355" s="20"/>
      <c r="HI355" s="20"/>
      <c r="HJ355" s="20"/>
      <c r="HK355" s="20"/>
      <c r="HL355" s="20"/>
      <c r="HM355" s="20"/>
      <c r="HN355" s="20"/>
      <c r="HO355" s="20"/>
      <c r="HP355" s="20"/>
      <c r="HQ355" s="20"/>
      <c r="HR355" s="20"/>
      <c r="HS355" s="20"/>
      <c r="HT355" s="20"/>
      <c r="HU355" s="20"/>
      <c r="HV355" s="20"/>
      <c r="HW355" s="20"/>
      <c r="HX355" s="20"/>
      <c r="HY355" s="20"/>
      <c r="HZ355" s="20"/>
      <c r="IA355" s="20"/>
      <c r="IB355" s="20"/>
      <c r="IC355" s="20"/>
      <c r="ID355" s="20"/>
      <c r="IE355" s="20"/>
      <c r="IF355" s="20"/>
      <c r="IG355" s="20"/>
      <c r="IH355" s="20"/>
      <c r="II355" s="20"/>
      <c r="IJ355" s="20"/>
      <c r="IK355" s="20"/>
      <c r="IL355" s="20"/>
      <c r="IM355" s="20"/>
      <c r="IN355" s="20"/>
      <c r="IO355" s="20"/>
      <c r="IP355" s="20"/>
      <c r="IQ355" s="20"/>
      <c r="IR355" s="20"/>
      <c r="IS355" s="20"/>
      <c r="IT355" s="20"/>
      <c r="IU355" s="20"/>
      <c r="IV355" s="20"/>
      <c r="IW355" s="20"/>
      <c r="IX355" s="20"/>
      <c r="IY355" s="20"/>
      <c r="IZ355" s="20"/>
      <c r="JA355" s="20"/>
      <c r="JB355" s="20"/>
    </row>
    <row r="356" spans="1:262" s="20" customFormat="1" x14ac:dyDescent="0.2">
      <c r="A356" s="185">
        <v>40248</v>
      </c>
      <c r="B356" s="198" t="s">
        <v>683</v>
      </c>
      <c r="C356" s="198" t="s">
        <v>268</v>
      </c>
      <c r="D356" s="198" t="s">
        <v>141</v>
      </c>
      <c r="E356" s="198" t="s">
        <v>144</v>
      </c>
      <c r="F356" s="199">
        <v>39864</v>
      </c>
      <c r="G356" s="191">
        <v>2009</v>
      </c>
      <c r="H356" s="185" t="s">
        <v>40</v>
      </c>
      <c r="I356" s="185" t="str">
        <f t="shared" si="18"/>
        <v>AZ</v>
      </c>
      <c r="J356" s="185" t="str">
        <f t="shared" si="17"/>
        <v>AZ</v>
      </c>
      <c r="K356" s="185" t="str">
        <f t="shared" si="19"/>
        <v>Mountain</v>
      </c>
      <c r="L356" s="185" t="str">
        <f>INDEX('State '!$A$1:$C$62,MATCH($I356,'State '!$B:$B,0),3)</f>
        <v>Mountain</v>
      </c>
      <c r="M356" s="185" t="str">
        <f>INDEX('State '!$A$1:$C$62,MATCH($J356,'State '!$B:$B,0),3)</f>
        <v>Mountain</v>
      </c>
      <c r="N356" s="185"/>
      <c r="O356" s="192">
        <v>957</v>
      </c>
      <c r="P356" s="192">
        <v>284</v>
      </c>
      <c r="Q356" s="192">
        <v>500</v>
      </c>
      <c r="R356" s="191" t="s">
        <v>684</v>
      </c>
      <c r="S356" s="185" t="s">
        <v>135</v>
      </c>
      <c r="T356" s="185" t="s">
        <v>390</v>
      </c>
      <c r="U356" s="185" t="s">
        <v>685</v>
      </c>
      <c r="V356" s="185"/>
      <c r="W356" s="184"/>
      <c r="X356" s="184"/>
      <c r="Y356" s="184"/>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c r="BM356" s="96"/>
      <c r="BN356" s="96"/>
      <c r="BO356" s="96"/>
      <c r="BP356" s="96"/>
      <c r="BQ356" s="96"/>
      <c r="BR356" s="96"/>
      <c r="BS356" s="96"/>
      <c r="BT356" s="96"/>
      <c r="BU356" s="96"/>
      <c r="BV356" s="96"/>
      <c r="BW356" s="96"/>
      <c r="BX356" s="96"/>
      <c r="BY356" s="96"/>
      <c r="BZ356" s="96"/>
      <c r="CA356" s="96"/>
      <c r="CB356" s="96"/>
      <c r="CC356" s="96"/>
      <c r="CD356" s="96"/>
      <c r="CE356" s="96"/>
      <c r="CF356" s="96"/>
      <c r="CG356" s="96"/>
      <c r="CH356" s="96"/>
      <c r="CI356" s="96"/>
      <c r="CJ356" s="96"/>
      <c r="CK356" s="96"/>
      <c r="CL356" s="96"/>
      <c r="CM356" s="96"/>
      <c r="CN356" s="96"/>
      <c r="CO356" s="96"/>
      <c r="CP356" s="96"/>
      <c r="CQ356" s="96"/>
      <c r="CR356" s="96"/>
      <c r="CS356" s="96"/>
      <c r="CT356" s="96"/>
      <c r="CU356" s="96"/>
      <c r="CV356" s="96"/>
      <c r="CW356" s="96"/>
      <c r="CX356" s="96"/>
      <c r="CY356" s="96"/>
      <c r="CZ356" s="96"/>
      <c r="DA356" s="96"/>
      <c r="DB356" s="96"/>
      <c r="DC356" s="96"/>
      <c r="DD356" s="96"/>
      <c r="DE356" s="96"/>
      <c r="DF356" s="96"/>
      <c r="DG356" s="96"/>
      <c r="DH356" s="96"/>
      <c r="DI356" s="96"/>
      <c r="DJ356" s="96"/>
      <c r="DK356" s="96"/>
      <c r="DL356" s="96"/>
      <c r="DM356" s="96"/>
      <c r="DN356" s="96"/>
      <c r="DO356" s="96"/>
      <c r="DP356" s="96"/>
      <c r="DQ356" s="96"/>
      <c r="DR356" s="96"/>
      <c r="DS356" s="96"/>
      <c r="DT356" s="96"/>
      <c r="DU356" s="96"/>
      <c r="DV356" s="96"/>
      <c r="DW356" s="96"/>
      <c r="DX356" s="96"/>
      <c r="DY356" s="96"/>
      <c r="DZ356" s="96"/>
      <c r="EA356" s="96"/>
      <c r="EB356" s="96"/>
      <c r="EC356" s="96"/>
      <c r="ED356" s="96"/>
      <c r="EE356" s="96"/>
      <c r="EF356" s="96"/>
      <c r="EG356" s="96"/>
      <c r="EH356" s="96"/>
      <c r="EI356" s="96"/>
      <c r="EJ356" s="96"/>
      <c r="EK356" s="96"/>
      <c r="EL356" s="96"/>
      <c r="EM356" s="96"/>
      <c r="EN356" s="96"/>
      <c r="EO356" s="96"/>
      <c r="EP356" s="96"/>
      <c r="EQ356" s="96"/>
      <c r="ER356" s="96"/>
      <c r="ES356" s="96"/>
      <c r="ET356" s="96"/>
      <c r="EU356" s="96"/>
      <c r="EV356" s="96"/>
      <c r="EW356" s="96"/>
      <c r="EX356" s="96"/>
      <c r="EY356" s="96"/>
      <c r="EZ356" s="96"/>
      <c r="FA356" s="96"/>
      <c r="FB356" s="96"/>
      <c r="FC356" s="96"/>
      <c r="FD356" s="96"/>
      <c r="FE356" s="96"/>
      <c r="FF356" s="96"/>
      <c r="FG356" s="96"/>
      <c r="FH356" s="96"/>
      <c r="FI356" s="96"/>
      <c r="FJ356" s="96"/>
      <c r="FK356" s="96"/>
      <c r="FL356" s="96"/>
      <c r="FM356" s="96"/>
      <c r="FN356" s="96"/>
      <c r="FO356" s="96"/>
      <c r="FP356" s="96"/>
      <c r="FQ356" s="96"/>
      <c r="FR356" s="96"/>
      <c r="FS356" s="96"/>
      <c r="FT356" s="96"/>
      <c r="FU356" s="96"/>
      <c r="FV356" s="96"/>
      <c r="FW356" s="96"/>
      <c r="FX356" s="96"/>
      <c r="FY356" s="96"/>
      <c r="FZ356" s="96"/>
      <c r="GA356" s="96"/>
      <c r="GB356" s="96"/>
      <c r="GC356" s="96"/>
      <c r="GD356" s="96"/>
      <c r="GE356" s="96"/>
      <c r="GF356" s="96"/>
      <c r="GG356" s="96"/>
      <c r="GH356" s="96"/>
      <c r="GI356" s="96"/>
      <c r="GJ356" s="96"/>
      <c r="GK356" s="96"/>
      <c r="GL356" s="96"/>
      <c r="GM356" s="96"/>
      <c r="GN356" s="96"/>
      <c r="GO356" s="96"/>
      <c r="GP356" s="96"/>
      <c r="GQ356" s="96"/>
      <c r="GR356" s="96"/>
      <c r="GS356" s="96"/>
      <c r="GT356" s="96"/>
      <c r="GU356" s="96"/>
      <c r="GV356" s="96"/>
      <c r="GW356" s="96"/>
      <c r="GX356" s="96"/>
      <c r="GY356" s="96"/>
      <c r="GZ356" s="96"/>
      <c r="HA356" s="96"/>
      <c r="HB356" s="96"/>
      <c r="HC356" s="96"/>
      <c r="HD356" s="96"/>
      <c r="HE356" s="96"/>
      <c r="HF356" s="96"/>
      <c r="HG356" s="96"/>
      <c r="HH356" s="96"/>
      <c r="HI356" s="96"/>
      <c r="HJ356" s="96"/>
      <c r="HK356" s="96"/>
      <c r="HL356" s="96"/>
      <c r="HM356" s="96"/>
      <c r="HN356" s="96"/>
      <c r="HO356" s="96"/>
      <c r="HP356" s="96"/>
      <c r="HQ356" s="96"/>
      <c r="HR356" s="96"/>
      <c r="HS356" s="96"/>
      <c r="HT356" s="96"/>
      <c r="HU356" s="96"/>
      <c r="HV356" s="96"/>
      <c r="HW356" s="96"/>
      <c r="HX356" s="96"/>
      <c r="HY356" s="96"/>
      <c r="HZ356" s="96"/>
      <c r="IA356" s="96"/>
      <c r="IB356" s="96"/>
      <c r="IC356" s="96"/>
      <c r="ID356" s="96"/>
      <c r="IE356" s="96"/>
      <c r="IF356" s="96"/>
      <c r="IG356" s="96"/>
      <c r="IH356" s="96"/>
      <c r="II356" s="96"/>
      <c r="IJ356" s="96"/>
      <c r="IK356" s="96"/>
      <c r="IL356" s="96"/>
      <c r="IM356" s="96"/>
      <c r="IN356" s="96"/>
      <c r="IO356" s="96"/>
      <c r="IP356" s="96"/>
      <c r="IQ356" s="96"/>
      <c r="IR356" s="96"/>
      <c r="IS356" s="96"/>
      <c r="IT356" s="96"/>
      <c r="IU356" s="96"/>
      <c r="IV356" s="96"/>
      <c r="IW356" s="96"/>
      <c r="IX356" s="96"/>
      <c r="IY356" s="96"/>
      <c r="IZ356" s="96"/>
      <c r="JA356" s="96"/>
      <c r="JB356" s="96"/>
    </row>
    <row r="357" spans="1:262" x14ac:dyDescent="0.2">
      <c r="A357" s="185">
        <v>40367</v>
      </c>
      <c r="B357" s="186" t="s">
        <v>702</v>
      </c>
      <c r="C357" s="186" t="s">
        <v>272</v>
      </c>
      <c r="D357" s="186" t="s">
        <v>137</v>
      </c>
      <c r="E357" s="187" t="s">
        <v>144</v>
      </c>
      <c r="F357" s="188">
        <v>39918</v>
      </c>
      <c r="G357" s="195">
        <v>2009</v>
      </c>
      <c r="H357" s="185" t="s">
        <v>38</v>
      </c>
      <c r="I357" s="185" t="str">
        <f t="shared" si="18"/>
        <v>NH</v>
      </c>
      <c r="J357" s="185" t="str">
        <f t="shared" si="17"/>
        <v>NH</v>
      </c>
      <c r="K357" s="185" t="str">
        <f t="shared" si="19"/>
        <v>Northeast</v>
      </c>
      <c r="L357" s="185" t="str">
        <f>INDEX('State '!$A$1:$C$62,MATCH($I357,'State '!$B:$B,0),3)</f>
        <v>Northeast</v>
      </c>
      <c r="M357" s="185" t="str">
        <f>INDEX('State '!$A$1:$C$62,MATCH($J357,'State '!$B:$B,0),3)</f>
        <v>Northeast</v>
      </c>
      <c r="N357" s="185"/>
      <c r="O357" s="191">
        <v>15</v>
      </c>
      <c r="P357" s="191">
        <v>12.7</v>
      </c>
      <c r="Q357" s="191">
        <v>26</v>
      </c>
      <c r="R357" s="192">
        <v>12</v>
      </c>
      <c r="S357" s="193" t="s">
        <v>139</v>
      </c>
      <c r="T357" s="190" t="s">
        <v>188</v>
      </c>
      <c r="U357" s="194" t="s">
        <v>391</v>
      </c>
      <c r="V357" s="185"/>
      <c r="W357" s="184"/>
      <c r="X357" s="184"/>
      <c r="Y357" s="184"/>
      <c r="Z357" s="96"/>
      <c r="AA357" s="96"/>
      <c r="AB357" s="96"/>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20"/>
      <c r="BQ357" s="20"/>
      <c r="BR357" s="20"/>
      <c r="BS357" s="20"/>
      <c r="BT357" s="20"/>
      <c r="BU357" s="20"/>
      <c r="BV357" s="20"/>
      <c r="BW357" s="20"/>
      <c r="BX357" s="20"/>
      <c r="BY357" s="20"/>
      <c r="BZ357" s="20"/>
      <c r="CA357" s="20"/>
      <c r="CB357" s="20"/>
      <c r="CC357" s="20"/>
      <c r="CD357" s="20"/>
      <c r="CE357" s="20"/>
      <c r="CF357" s="20"/>
      <c r="CG357" s="20"/>
      <c r="CH357" s="20"/>
      <c r="CI357" s="20"/>
      <c r="CJ357" s="20"/>
      <c r="CK357" s="20"/>
      <c r="CL357" s="20"/>
      <c r="CM357" s="20"/>
      <c r="CN357" s="20"/>
      <c r="CO357" s="20"/>
      <c r="CP357" s="20"/>
      <c r="CQ357" s="20"/>
      <c r="CR357" s="20"/>
      <c r="CS357" s="20"/>
      <c r="CT357" s="20"/>
      <c r="CU357" s="20"/>
      <c r="CV357" s="20"/>
      <c r="CW357" s="20"/>
      <c r="CX357" s="20"/>
      <c r="CY357" s="20"/>
      <c r="CZ357" s="20"/>
      <c r="DA357" s="20"/>
      <c r="DB357" s="20"/>
      <c r="DC357" s="20"/>
      <c r="DD357" s="20"/>
      <c r="DE357" s="20"/>
      <c r="DF357" s="20"/>
      <c r="DG357" s="20"/>
      <c r="DH357" s="20"/>
      <c r="DI357" s="20"/>
      <c r="DJ357" s="20"/>
      <c r="DK357" s="20"/>
      <c r="DL357" s="20"/>
      <c r="DM357" s="20"/>
      <c r="DN357" s="20"/>
      <c r="DO357" s="20"/>
      <c r="DP357" s="20"/>
      <c r="DQ357" s="20"/>
      <c r="DR357" s="20"/>
      <c r="DS357" s="20"/>
      <c r="DT357" s="20"/>
      <c r="DU357" s="20"/>
      <c r="DV357" s="20"/>
      <c r="DW357" s="20"/>
      <c r="DX357" s="20"/>
      <c r="DY357" s="20"/>
      <c r="DZ357" s="20"/>
      <c r="EA357" s="20"/>
      <c r="EB357" s="20"/>
      <c r="EC357" s="20"/>
      <c r="ED357" s="20"/>
      <c r="EE357" s="20"/>
      <c r="EF357" s="20"/>
      <c r="EG357" s="20"/>
      <c r="EH357" s="20"/>
      <c r="EI357" s="20"/>
      <c r="EJ357" s="20"/>
      <c r="EK357" s="20"/>
      <c r="EL357" s="20"/>
      <c r="EM357" s="20"/>
      <c r="EN357" s="20"/>
      <c r="EO357" s="20"/>
      <c r="EP357" s="20"/>
      <c r="EQ357" s="20"/>
      <c r="ER357" s="20"/>
      <c r="ES357" s="20"/>
      <c r="ET357" s="20"/>
      <c r="EU357" s="20"/>
      <c r="EV357" s="20"/>
      <c r="EW357" s="20"/>
      <c r="EX357" s="20"/>
      <c r="EY357" s="20"/>
      <c r="EZ357" s="20"/>
      <c r="FA357" s="20"/>
      <c r="FB357" s="20"/>
      <c r="FC357" s="20"/>
      <c r="FD357" s="20"/>
      <c r="FE357" s="20"/>
      <c r="FF357" s="20"/>
      <c r="FG357" s="20"/>
      <c r="FH357" s="20"/>
      <c r="FI357" s="20"/>
      <c r="FJ357" s="20"/>
      <c r="FK357" s="20"/>
      <c r="FL357" s="20"/>
      <c r="FM357" s="20"/>
      <c r="FN357" s="20"/>
      <c r="FO357" s="20"/>
      <c r="FP357" s="20"/>
      <c r="FQ357" s="20"/>
      <c r="FR357" s="20"/>
      <c r="FS357" s="20"/>
      <c r="FT357" s="20"/>
      <c r="FU357" s="20"/>
      <c r="FV357" s="20"/>
      <c r="FW357" s="20"/>
      <c r="FX357" s="20"/>
      <c r="FY357" s="20"/>
      <c r="FZ357" s="20"/>
      <c r="GA357" s="20"/>
      <c r="GB357" s="20"/>
      <c r="GC357" s="20"/>
      <c r="GD357" s="20"/>
      <c r="GE357" s="20"/>
      <c r="GF357" s="20"/>
      <c r="GG357" s="20"/>
      <c r="GH357" s="20"/>
      <c r="GI357" s="20"/>
      <c r="GJ357" s="20"/>
      <c r="GK357" s="20"/>
      <c r="GL357" s="20"/>
      <c r="GM357" s="20"/>
      <c r="GN357" s="20"/>
      <c r="GO357" s="20"/>
      <c r="GP357" s="20"/>
      <c r="GQ357" s="20"/>
      <c r="GR357" s="20"/>
      <c r="GS357" s="20"/>
      <c r="GT357" s="20"/>
      <c r="GU357" s="20"/>
      <c r="GV357" s="20"/>
      <c r="GW357" s="20"/>
      <c r="GX357" s="20"/>
      <c r="GY357" s="20"/>
      <c r="GZ357" s="20"/>
      <c r="HA357" s="20"/>
      <c r="HB357" s="20"/>
      <c r="HC357" s="20"/>
      <c r="HD357" s="20"/>
      <c r="HE357" s="20"/>
      <c r="HF357" s="20"/>
      <c r="HG357" s="20"/>
      <c r="HH357" s="20"/>
      <c r="HI357" s="20"/>
      <c r="HJ357" s="20"/>
      <c r="HK357" s="20"/>
      <c r="HL357" s="20"/>
      <c r="HM357" s="20"/>
      <c r="HN357" s="20"/>
      <c r="HO357" s="20"/>
      <c r="HP357" s="20"/>
      <c r="HQ357" s="20"/>
      <c r="HR357" s="20"/>
      <c r="HS357" s="20"/>
      <c r="HT357" s="20"/>
      <c r="HU357" s="20"/>
      <c r="HV357" s="20"/>
      <c r="HW357" s="20"/>
      <c r="HX357" s="20"/>
      <c r="HY357" s="20"/>
      <c r="HZ357" s="20"/>
      <c r="IA357" s="20"/>
      <c r="IB357" s="20"/>
      <c r="IC357" s="20"/>
      <c r="ID357" s="20"/>
      <c r="IE357" s="20"/>
      <c r="IF357" s="20"/>
      <c r="IG357" s="20"/>
      <c r="IH357" s="20"/>
      <c r="II357" s="20"/>
      <c r="IJ357" s="20"/>
      <c r="IK357" s="20"/>
      <c r="IL357" s="20"/>
      <c r="IM357" s="20"/>
      <c r="IN357" s="20"/>
      <c r="IO357" s="20"/>
      <c r="IP357" s="20"/>
      <c r="IQ357" s="20"/>
      <c r="IR357" s="20"/>
      <c r="IS357" s="20"/>
      <c r="IT357" s="20"/>
      <c r="IU357" s="20"/>
      <c r="IV357" s="20"/>
      <c r="IW357" s="20"/>
      <c r="IX357" s="20"/>
      <c r="IY357" s="20"/>
      <c r="IZ357" s="20"/>
      <c r="JA357" s="20"/>
      <c r="JB357" s="20"/>
    </row>
    <row r="358" spans="1:262" s="20" customFormat="1" x14ac:dyDescent="0.2">
      <c r="A358" s="185">
        <v>40381</v>
      </c>
      <c r="B358" s="186" t="s">
        <v>722</v>
      </c>
      <c r="C358" s="186" t="s">
        <v>277</v>
      </c>
      <c r="D358" s="186" t="s">
        <v>141</v>
      </c>
      <c r="E358" s="187" t="s">
        <v>144</v>
      </c>
      <c r="F358" s="188">
        <v>40105</v>
      </c>
      <c r="G358" s="195">
        <v>2009</v>
      </c>
      <c r="H358" s="185" t="s">
        <v>723</v>
      </c>
      <c r="I358" s="185" t="str">
        <f t="shared" si="18"/>
        <v>IL</v>
      </c>
      <c r="J358" s="185" t="str">
        <f t="shared" si="17"/>
        <v>ON</v>
      </c>
      <c r="K358" s="185" t="str">
        <f t="shared" si="19"/>
        <v>Midwest, Canada</v>
      </c>
      <c r="L358" s="185" t="str">
        <f>INDEX('State '!$A$1:$C$62,MATCH($I358,'State '!$B:$B,0),3)</f>
        <v>Midwest</v>
      </c>
      <c r="M358" s="185" t="str">
        <f>INDEX('State '!$A$1:$C$62,MATCH($J358,'State '!$B:$B,0),3)</f>
        <v>Canada</v>
      </c>
      <c r="N358" s="185"/>
      <c r="O358" s="191">
        <v>36.200000000000003</v>
      </c>
      <c r="P358" s="191"/>
      <c r="Q358" s="191">
        <v>105</v>
      </c>
      <c r="R358" s="192"/>
      <c r="S358" s="193" t="s">
        <v>135</v>
      </c>
      <c r="T358" s="190" t="s">
        <v>390</v>
      </c>
      <c r="U358" s="194" t="s">
        <v>724</v>
      </c>
      <c r="V358" s="185"/>
      <c r="W358" s="184"/>
      <c r="X358" s="184"/>
      <c r="Y358" s="184"/>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96"/>
      <c r="BC358" s="96"/>
      <c r="BD358" s="96"/>
      <c r="BE358" s="96"/>
      <c r="BF358" s="96"/>
      <c r="BG358" s="96"/>
      <c r="BH358" s="96"/>
      <c r="BI358" s="96"/>
      <c r="BJ358" s="96"/>
      <c r="BK358" s="96"/>
      <c r="BL358" s="96"/>
      <c r="BM358" s="96"/>
      <c r="BN358" s="96"/>
      <c r="BO358" s="96"/>
      <c r="BP358" s="96"/>
      <c r="BQ358" s="96"/>
      <c r="BR358" s="96"/>
      <c r="BS358" s="96"/>
      <c r="BT358" s="96"/>
      <c r="BU358" s="96"/>
      <c r="BV358" s="96"/>
      <c r="BW358" s="96"/>
      <c r="BX358" s="96"/>
      <c r="BY358" s="96"/>
      <c r="BZ358" s="96"/>
      <c r="CA358" s="96"/>
      <c r="CB358" s="96"/>
      <c r="CC358" s="96"/>
      <c r="CD358" s="96"/>
      <c r="CE358" s="96"/>
      <c r="CF358" s="96"/>
      <c r="CG358" s="96"/>
      <c r="CH358" s="96"/>
      <c r="CI358" s="96"/>
      <c r="CJ358" s="96"/>
      <c r="CK358" s="96"/>
      <c r="CL358" s="96"/>
      <c r="CM358" s="96"/>
      <c r="CN358" s="96"/>
      <c r="CO358" s="96"/>
      <c r="CP358" s="96"/>
      <c r="CQ358" s="96"/>
      <c r="CR358" s="96"/>
      <c r="CS358" s="96"/>
      <c r="CT358" s="96"/>
      <c r="CU358" s="96"/>
      <c r="CV358" s="96"/>
      <c r="CW358" s="96"/>
      <c r="CX358" s="96"/>
      <c r="CY358" s="96"/>
      <c r="CZ358" s="96"/>
      <c r="DA358" s="96"/>
      <c r="DB358" s="96"/>
      <c r="DC358" s="96"/>
      <c r="DD358" s="96"/>
      <c r="DE358" s="96"/>
      <c r="DF358" s="96"/>
      <c r="DG358" s="96"/>
      <c r="DH358" s="96"/>
      <c r="DI358" s="96"/>
      <c r="DJ358" s="96"/>
      <c r="DK358" s="96"/>
      <c r="DL358" s="96"/>
      <c r="DM358" s="96"/>
      <c r="DN358" s="96"/>
      <c r="DO358" s="96"/>
      <c r="DP358" s="96"/>
      <c r="DQ358" s="96"/>
      <c r="DR358" s="96"/>
      <c r="DS358" s="96"/>
      <c r="DT358" s="96"/>
      <c r="DU358" s="96"/>
      <c r="DV358" s="96"/>
      <c r="DW358" s="96"/>
      <c r="DX358" s="96"/>
      <c r="DY358" s="96"/>
      <c r="DZ358" s="96"/>
      <c r="EA358" s="96"/>
      <c r="EB358" s="96"/>
      <c r="EC358" s="96"/>
      <c r="ED358" s="96"/>
      <c r="EE358" s="96"/>
      <c r="EF358" s="96"/>
      <c r="EG358" s="96"/>
      <c r="EH358" s="96"/>
      <c r="EI358" s="96"/>
      <c r="EJ358" s="96"/>
      <c r="EK358" s="96"/>
      <c r="EL358" s="96"/>
      <c r="EM358" s="96"/>
      <c r="EN358" s="96"/>
      <c r="EO358" s="96"/>
      <c r="EP358" s="96"/>
      <c r="EQ358" s="96"/>
      <c r="ER358" s="96"/>
      <c r="ES358" s="96"/>
      <c r="ET358" s="96"/>
      <c r="EU358" s="96"/>
      <c r="EV358" s="96"/>
      <c r="EW358" s="96"/>
      <c r="EX358" s="96"/>
      <c r="EY358" s="96"/>
      <c r="EZ358" s="96"/>
      <c r="FA358" s="96"/>
      <c r="FB358" s="96"/>
      <c r="FC358" s="96"/>
      <c r="FD358" s="96"/>
      <c r="FE358" s="96"/>
      <c r="FF358" s="96"/>
      <c r="FG358" s="96"/>
      <c r="FH358" s="96"/>
      <c r="FI358" s="96"/>
      <c r="FJ358" s="96"/>
      <c r="FK358" s="96"/>
      <c r="FL358" s="96"/>
      <c r="FM358" s="96"/>
      <c r="FN358" s="96"/>
      <c r="FO358" s="96"/>
      <c r="FP358" s="96"/>
      <c r="FQ358" s="96"/>
      <c r="FR358" s="96"/>
      <c r="FS358" s="96"/>
      <c r="FT358" s="96"/>
      <c r="FU358" s="96"/>
      <c r="FV358" s="96"/>
      <c r="FW358" s="96"/>
      <c r="FX358" s="96"/>
      <c r="FY358" s="96"/>
      <c r="FZ358" s="96"/>
      <c r="GA358" s="96"/>
      <c r="GB358" s="96"/>
      <c r="GC358" s="96"/>
      <c r="GD358" s="96"/>
      <c r="GE358" s="96"/>
      <c r="GF358" s="96"/>
      <c r="GG358" s="96"/>
      <c r="GH358" s="96"/>
      <c r="GI358" s="96"/>
      <c r="GJ358" s="96"/>
      <c r="GK358" s="96"/>
      <c r="GL358" s="96"/>
      <c r="GM358" s="96"/>
      <c r="GN358" s="96"/>
      <c r="GO358" s="96"/>
      <c r="GP358" s="96"/>
      <c r="GQ358" s="96"/>
      <c r="GR358" s="96"/>
      <c r="GS358" s="96"/>
      <c r="GT358" s="96"/>
      <c r="GU358" s="96"/>
      <c r="GV358" s="96"/>
      <c r="GW358" s="96"/>
      <c r="GX358" s="96"/>
      <c r="GY358" s="96"/>
      <c r="GZ358" s="96"/>
      <c r="HA358" s="96"/>
      <c r="HB358" s="96"/>
      <c r="HC358" s="96"/>
      <c r="HD358" s="96"/>
      <c r="HE358" s="96"/>
      <c r="HF358" s="96"/>
      <c r="HG358" s="96"/>
      <c r="HH358" s="96"/>
      <c r="HI358" s="96"/>
      <c r="HJ358" s="96"/>
      <c r="HK358" s="96"/>
      <c r="HL358" s="96"/>
      <c r="HM358" s="96"/>
      <c r="HN358" s="96"/>
      <c r="HO358" s="96"/>
      <c r="HP358" s="96"/>
      <c r="HQ358" s="96"/>
      <c r="HR358" s="96"/>
      <c r="HS358" s="96"/>
      <c r="HT358" s="96"/>
      <c r="HU358" s="96"/>
      <c r="HV358" s="96"/>
      <c r="HW358" s="96"/>
      <c r="HX358" s="96"/>
      <c r="HY358" s="96"/>
      <c r="HZ358" s="96"/>
      <c r="IA358" s="96"/>
      <c r="IB358" s="96"/>
      <c r="IC358" s="96"/>
      <c r="ID358" s="96"/>
      <c r="IE358" s="96"/>
      <c r="IF358" s="96"/>
      <c r="IG358" s="96"/>
      <c r="IH358" s="96"/>
      <c r="II358" s="96"/>
      <c r="IJ358" s="96"/>
      <c r="IK358" s="96"/>
      <c r="IL358" s="96"/>
      <c r="IM358" s="96"/>
      <c r="IN358" s="96"/>
      <c r="IO358" s="96"/>
      <c r="IP358" s="96"/>
      <c r="IQ358" s="96"/>
      <c r="IR358" s="96"/>
      <c r="IS358" s="96"/>
      <c r="IT358" s="96"/>
      <c r="IU358" s="96"/>
      <c r="IV358" s="96"/>
      <c r="IW358" s="96"/>
      <c r="IX358" s="96"/>
      <c r="IY358" s="96"/>
      <c r="IZ358" s="96"/>
      <c r="JA358" s="96"/>
      <c r="JB358" s="96"/>
    </row>
    <row r="359" spans="1:262" s="20" customFormat="1" x14ac:dyDescent="0.2">
      <c r="A359" s="185">
        <v>40367</v>
      </c>
      <c r="B359" s="198" t="s">
        <v>699</v>
      </c>
      <c r="C359" s="198" t="s">
        <v>271</v>
      </c>
      <c r="D359" s="198" t="s">
        <v>141</v>
      </c>
      <c r="E359" s="198" t="s">
        <v>144</v>
      </c>
      <c r="F359" s="199">
        <v>40087</v>
      </c>
      <c r="G359" s="191">
        <v>2009</v>
      </c>
      <c r="H359" s="185" t="s">
        <v>700</v>
      </c>
      <c r="I359" s="185" t="str">
        <f t="shared" si="18"/>
        <v>MN</v>
      </c>
      <c r="J359" s="185" t="str">
        <f t="shared" si="17"/>
        <v>ND</v>
      </c>
      <c r="K359" s="185" t="str">
        <f t="shared" si="19"/>
        <v>Midwest, Mountain</v>
      </c>
      <c r="L359" s="185" t="str">
        <f>INDEX('State '!$A$1:$C$62,MATCH($I359,'State '!$B:$B,0),3)</f>
        <v>Midwest</v>
      </c>
      <c r="M359" s="185" t="str">
        <f>INDEX('State '!$A$1:$C$62,MATCH($J359,'State '!$B:$B,0),3)</f>
        <v>Mountain</v>
      </c>
      <c r="N359" s="185"/>
      <c r="O359" s="192">
        <v>14.6</v>
      </c>
      <c r="P359" s="192">
        <v>9.98</v>
      </c>
      <c r="Q359" s="192">
        <v>38</v>
      </c>
      <c r="R359" s="191">
        <v>12</v>
      </c>
      <c r="S359" s="185" t="s">
        <v>135</v>
      </c>
      <c r="T359" s="185" t="s">
        <v>390</v>
      </c>
      <c r="U359" s="185" t="s">
        <v>701</v>
      </c>
      <c r="V359" s="185"/>
      <c r="W359" s="184"/>
      <c r="X359" s="184"/>
      <c r="Y359" s="184"/>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6"/>
      <c r="AY359" s="96"/>
      <c r="AZ359" s="96"/>
      <c r="BA359" s="96"/>
      <c r="BB359" s="96"/>
      <c r="BC359" s="96"/>
      <c r="BD359" s="96"/>
      <c r="BE359" s="96"/>
      <c r="BF359" s="96"/>
      <c r="BG359" s="96"/>
      <c r="BH359" s="96"/>
      <c r="BI359" s="96"/>
      <c r="BJ359" s="96"/>
      <c r="BK359" s="96"/>
      <c r="BL359" s="96"/>
      <c r="BM359" s="96"/>
      <c r="BN359" s="96"/>
      <c r="BO359" s="96"/>
      <c r="BP359" s="96"/>
      <c r="BQ359" s="96"/>
      <c r="BR359" s="96"/>
      <c r="BS359" s="96"/>
      <c r="BT359" s="96"/>
      <c r="BU359" s="96"/>
      <c r="BV359" s="96"/>
      <c r="BW359" s="96"/>
      <c r="BX359" s="96"/>
      <c r="BY359" s="96"/>
      <c r="BZ359" s="96"/>
      <c r="CA359" s="96"/>
      <c r="CB359" s="96"/>
      <c r="CC359" s="96"/>
      <c r="CD359" s="96"/>
      <c r="CE359" s="96"/>
      <c r="CF359" s="96"/>
      <c r="CG359" s="96"/>
      <c r="CH359" s="96"/>
      <c r="CI359" s="96"/>
      <c r="CJ359" s="96"/>
      <c r="CK359" s="96"/>
      <c r="CL359" s="96"/>
      <c r="CM359" s="96"/>
      <c r="CN359" s="96"/>
      <c r="CO359" s="96"/>
      <c r="CP359" s="96"/>
      <c r="CQ359" s="96"/>
      <c r="CR359" s="96"/>
      <c r="CS359" s="96"/>
      <c r="CT359" s="96"/>
      <c r="CU359" s="96"/>
      <c r="CV359" s="96"/>
      <c r="CW359" s="96"/>
      <c r="CX359" s="96"/>
      <c r="CY359" s="96"/>
      <c r="CZ359" s="96"/>
      <c r="DA359" s="96"/>
      <c r="DB359" s="96"/>
      <c r="DC359" s="96"/>
      <c r="DD359" s="96"/>
      <c r="DE359" s="96"/>
      <c r="DF359" s="96"/>
      <c r="DG359" s="96"/>
      <c r="DH359" s="96"/>
      <c r="DI359" s="96"/>
      <c r="DJ359" s="96"/>
      <c r="DK359" s="96"/>
      <c r="DL359" s="96"/>
      <c r="DM359" s="96"/>
      <c r="DN359" s="96"/>
      <c r="DO359" s="96"/>
      <c r="DP359" s="96"/>
      <c r="DQ359" s="96"/>
      <c r="DR359" s="96"/>
      <c r="DS359" s="96"/>
      <c r="DT359" s="96"/>
      <c r="DU359" s="96"/>
      <c r="DV359" s="96"/>
      <c r="DW359" s="96"/>
      <c r="DX359" s="96"/>
      <c r="DY359" s="96"/>
      <c r="DZ359" s="96"/>
      <c r="EA359" s="96"/>
      <c r="EB359" s="96"/>
      <c r="EC359" s="96"/>
      <c r="ED359" s="96"/>
      <c r="EE359" s="96"/>
      <c r="EF359" s="96"/>
      <c r="EG359" s="96"/>
      <c r="EH359" s="96"/>
      <c r="EI359" s="96"/>
      <c r="EJ359" s="96"/>
      <c r="EK359" s="96"/>
      <c r="EL359" s="96"/>
      <c r="EM359" s="96"/>
      <c r="EN359" s="96"/>
      <c r="EO359" s="96"/>
      <c r="EP359" s="96"/>
      <c r="EQ359" s="96"/>
      <c r="ER359" s="96"/>
      <c r="ES359" s="96"/>
      <c r="ET359" s="96"/>
      <c r="EU359" s="96"/>
      <c r="EV359" s="96"/>
      <c r="EW359" s="96"/>
      <c r="EX359" s="96"/>
      <c r="EY359" s="96"/>
      <c r="EZ359" s="96"/>
      <c r="FA359" s="96"/>
      <c r="FB359" s="96"/>
      <c r="FC359" s="96"/>
      <c r="FD359" s="96"/>
      <c r="FE359" s="96"/>
      <c r="FF359" s="96"/>
      <c r="FG359" s="96"/>
      <c r="FH359" s="96"/>
      <c r="FI359" s="96"/>
      <c r="FJ359" s="96"/>
      <c r="FK359" s="96"/>
      <c r="FL359" s="96"/>
      <c r="FM359" s="96"/>
      <c r="FN359" s="96"/>
      <c r="FO359" s="96"/>
      <c r="FP359" s="96"/>
      <c r="FQ359" s="96"/>
      <c r="FR359" s="96"/>
      <c r="FS359" s="96"/>
      <c r="FT359" s="96"/>
      <c r="FU359" s="96"/>
      <c r="FV359" s="96"/>
      <c r="FW359" s="96"/>
      <c r="FX359" s="96"/>
      <c r="FY359" s="96"/>
      <c r="FZ359" s="96"/>
      <c r="GA359" s="96"/>
      <c r="GB359" s="96"/>
      <c r="GC359" s="96"/>
      <c r="GD359" s="96"/>
      <c r="GE359" s="96"/>
      <c r="GF359" s="96"/>
      <c r="GG359" s="96"/>
      <c r="GH359" s="96"/>
      <c r="GI359" s="96"/>
      <c r="GJ359" s="96"/>
      <c r="GK359" s="96"/>
      <c r="GL359" s="96"/>
      <c r="GM359" s="96"/>
      <c r="GN359" s="96"/>
      <c r="GO359" s="96"/>
      <c r="GP359" s="96"/>
      <c r="GQ359" s="96"/>
      <c r="GR359" s="96"/>
      <c r="GS359" s="96"/>
      <c r="GT359" s="96"/>
      <c r="GU359" s="96"/>
      <c r="GV359" s="96"/>
      <c r="GW359" s="96"/>
      <c r="GX359" s="96"/>
      <c r="GY359" s="96"/>
      <c r="GZ359" s="96"/>
      <c r="HA359" s="96"/>
      <c r="HB359" s="96"/>
      <c r="HC359" s="96"/>
      <c r="HD359" s="96"/>
      <c r="HE359" s="96"/>
      <c r="HF359" s="96"/>
      <c r="HG359" s="96"/>
      <c r="HH359" s="96"/>
      <c r="HI359" s="96"/>
      <c r="HJ359" s="96"/>
      <c r="HK359" s="96"/>
      <c r="HL359" s="96"/>
      <c r="HM359" s="96"/>
      <c r="HN359" s="96"/>
      <c r="HO359" s="96"/>
      <c r="HP359" s="96"/>
      <c r="HQ359" s="96"/>
      <c r="HR359" s="96"/>
      <c r="HS359" s="96"/>
      <c r="HT359" s="96"/>
      <c r="HU359" s="96"/>
      <c r="HV359" s="96"/>
      <c r="HW359" s="96"/>
      <c r="HX359" s="96"/>
      <c r="HY359" s="96"/>
      <c r="HZ359" s="96"/>
      <c r="IA359" s="96"/>
      <c r="IB359" s="96"/>
      <c r="IC359" s="96"/>
      <c r="ID359" s="96"/>
      <c r="IE359" s="96"/>
      <c r="IF359" s="96"/>
      <c r="IG359" s="96"/>
      <c r="IH359" s="96"/>
      <c r="II359" s="96"/>
      <c r="IJ359" s="96"/>
      <c r="IK359" s="96"/>
      <c r="IL359" s="96"/>
      <c r="IM359" s="96"/>
      <c r="IN359" s="96"/>
      <c r="IO359" s="96"/>
      <c r="IP359" s="96"/>
      <c r="IQ359" s="96"/>
      <c r="IR359" s="96"/>
      <c r="IS359" s="96"/>
      <c r="IT359" s="96"/>
      <c r="IU359" s="96"/>
      <c r="IV359" s="96"/>
      <c r="IW359" s="96"/>
      <c r="IX359" s="96"/>
      <c r="IY359" s="96"/>
      <c r="IZ359" s="96"/>
      <c r="JA359" s="96"/>
      <c r="JB359" s="96"/>
    </row>
    <row r="360" spans="1:262" s="20" customFormat="1" x14ac:dyDescent="0.2">
      <c r="A360" s="185">
        <v>40367</v>
      </c>
      <c r="B360" s="198" t="s">
        <v>708</v>
      </c>
      <c r="C360" s="198" t="s">
        <v>274</v>
      </c>
      <c r="D360" s="198" t="s">
        <v>141</v>
      </c>
      <c r="E360" s="198" t="s">
        <v>144</v>
      </c>
      <c r="F360" s="199">
        <v>40056</v>
      </c>
      <c r="G360" s="191">
        <v>2009</v>
      </c>
      <c r="H360" s="185" t="s">
        <v>709</v>
      </c>
      <c r="I360" s="185" t="str">
        <f t="shared" si="18"/>
        <v>MT</v>
      </c>
      <c r="J360" s="185" t="str">
        <f t="shared" si="17"/>
        <v>ND</v>
      </c>
      <c r="K360" s="185" t="str">
        <f t="shared" si="19"/>
        <v>Mountain</v>
      </c>
      <c r="L360" s="185" t="str">
        <f>INDEX('State '!$A$1:$C$62,MATCH($I360,'State '!$B:$B,0),3)</f>
        <v>Mountain</v>
      </c>
      <c r="M360" s="185" t="str">
        <f>INDEX('State '!$A$1:$C$62,MATCH($J360,'State '!$B:$B,0),3)</f>
        <v>Mountain</v>
      </c>
      <c r="N360" s="185"/>
      <c r="O360" s="192">
        <v>28.3</v>
      </c>
      <c r="P360" s="192"/>
      <c r="Q360" s="192">
        <v>75</v>
      </c>
      <c r="R360" s="191"/>
      <c r="S360" s="185" t="s">
        <v>135</v>
      </c>
      <c r="T360" s="185" t="s">
        <v>390</v>
      </c>
      <c r="U360" s="185" t="s">
        <v>710</v>
      </c>
      <c r="V360" s="185"/>
      <c r="W360" s="184"/>
      <c r="X360" s="184"/>
      <c r="Y360" s="184"/>
    </row>
    <row r="361" spans="1:262" s="20" customFormat="1" x14ac:dyDescent="0.2">
      <c r="A361" s="185">
        <v>40381</v>
      </c>
      <c r="B361" s="186" t="s">
        <v>712</v>
      </c>
      <c r="C361" s="186" t="s">
        <v>249</v>
      </c>
      <c r="D361" s="186" t="s">
        <v>141</v>
      </c>
      <c r="E361" s="187" t="s">
        <v>144</v>
      </c>
      <c r="F361" s="188">
        <v>39994</v>
      </c>
      <c r="G361" s="195">
        <v>2009</v>
      </c>
      <c r="H361" s="185" t="s">
        <v>713</v>
      </c>
      <c r="I361" s="185" t="str">
        <f t="shared" si="18"/>
        <v>WY</v>
      </c>
      <c r="J361" s="185" t="str">
        <f t="shared" si="17"/>
        <v>CO</v>
      </c>
      <c r="K361" s="185" t="str">
        <f t="shared" si="19"/>
        <v>Mountain</v>
      </c>
      <c r="L361" s="185" t="str">
        <f>INDEX('State '!$A$1:$C$62,MATCH($I361,'State '!$B:$B,0),3)</f>
        <v>Mountain</v>
      </c>
      <c r="M361" s="185" t="str">
        <f>INDEX('State '!$A$1:$C$62,MATCH($J361,'State '!$B:$B,0),3)</f>
        <v>Mountain</v>
      </c>
      <c r="N361" s="185"/>
      <c r="O361" s="191">
        <v>0.25</v>
      </c>
      <c r="P361" s="191"/>
      <c r="Q361" s="191">
        <v>55</v>
      </c>
      <c r="R361" s="192"/>
      <c r="S361" s="193" t="s">
        <v>135</v>
      </c>
      <c r="T361" s="190" t="s">
        <v>390</v>
      </c>
      <c r="U361" s="194" t="s">
        <v>714</v>
      </c>
      <c r="V361" s="185"/>
      <c r="W361" s="184"/>
      <c r="X361" s="184"/>
      <c r="Y361" s="184"/>
    </row>
    <row r="362" spans="1:262" x14ac:dyDescent="0.2">
      <c r="A362" s="185">
        <v>40367</v>
      </c>
      <c r="B362" s="186" t="s">
        <v>1932</v>
      </c>
      <c r="C362" s="186" t="s">
        <v>249</v>
      </c>
      <c r="D362" s="186" t="s">
        <v>141</v>
      </c>
      <c r="E362" s="187" t="s">
        <v>144</v>
      </c>
      <c r="F362" s="188">
        <v>40086</v>
      </c>
      <c r="G362" s="195">
        <v>2009</v>
      </c>
      <c r="H362" s="185" t="s">
        <v>25</v>
      </c>
      <c r="I362" s="185" t="str">
        <f t="shared" si="18"/>
        <v>CO</v>
      </c>
      <c r="J362" s="185" t="str">
        <f t="shared" si="17"/>
        <v>CO</v>
      </c>
      <c r="K362" s="185" t="str">
        <f t="shared" si="19"/>
        <v>Mountain</v>
      </c>
      <c r="L362" s="185" t="str">
        <f>INDEX('State '!$A$1:$C$62,MATCH($I362,'State '!$B:$B,0),3)</f>
        <v>Mountain</v>
      </c>
      <c r="M362" s="185" t="str">
        <f>INDEX('State '!$A$1:$C$62,MATCH($J362,'State '!$B:$B,0),3)</f>
        <v>Mountain</v>
      </c>
      <c r="N362" s="185"/>
      <c r="O362" s="191">
        <v>42</v>
      </c>
      <c r="P362" s="191">
        <v>45.6</v>
      </c>
      <c r="Q362" s="191">
        <v>179.5</v>
      </c>
      <c r="R362" s="192"/>
      <c r="S362" s="193" t="s">
        <v>135</v>
      </c>
      <c r="T362" s="190" t="s">
        <v>390</v>
      </c>
      <c r="U362" s="194" t="s">
        <v>682</v>
      </c>
      <c r="V362" s="185"/>
      <c r="W362" s="184"/>
      <c r="X362" s="184"/>
      <c r="Y362" s="184"/>
      <c r="Z362" s="96"/>
      <c r="AA362" s="96"/>
      <c r="AB362" s="96"/>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R362" s="20"/>
      <c r="BS362" s="20"/>
      <c r="BT362" s="20"/>
      <c r="BU362" s="20"/>
      <c r="BV362" s="20"/>
      <c r="BW362" s="20"/>
      <c r="BX362" s="20"/>
      <c r="BY362" s="20"/>
      <c r="BZ362" s="20"/>
      <c r="CA362" s="20"/>
      <c r="CB362" s="20"/>
      <c r="CC362" s="20"/>
      <c r="CD362" s="20"/>
      <c r="CE362" s="20"/>
      <c r="CF362" s="20"/>
      <c r="CG362" s="20"/>
      <c r="CH362" s="20"/>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c r="EV362" s="20"/>
      <c r="EW362" s="20"/>
      <c r="EX362" s="20"/>
      <c r="EY362" s="20"/>
      <c r="EZ362" s="20"/>
      <c r="FA362" s="20"/>
      <c r="FB362" s="20"/>
      <c r="FC362" s="20"/>
      <c r="FD362" s="20"/>
      <c r="FE362" s="20"/>
      <c r="FF362" s="20"/>
      <c r="FG362" s="20"/>
      <c r="FH362" s="20"/>
      <c r="FI362" s="20"/>
      <c r="FJ362" s="20"/>
      <c r="FK362" s="20"/>
      <c r="FL362" s="20"/>
      <c r="FM362" s="20"/>
      <c r="FN362" s="20"/>
      <c r="FO362" s="20"/>
      <c r="FP362" s="20"/>
      <c r="FQ362" s="20"/>
      <c r="FR362" s="20"/>
      <c r="FS362" s="20"/>
      <c r="FT362" s="20"/>
      <c r="FU362" s="20"/>
      <c r="FV362" s="20"/>
      <c r="FW362" s="20"/>
      <c r="FX362" s="20"/>
      <c r="FY362" s="20"/>
      <c r="FZ362" s="20"/>
      <c r="GA362" s="20"/>
      <c r="GB362" s="20"/>
      <c r="GC362" s="20"/>
      <c r="GD362" s="20"/>
      <c r="GE362" s="20"/>
      <c r="GF362" s="20"/>
      <c r="GG362" s="20"/>
      <c r="GH362" s="20"/>
      <c r="GI362" s="20"/>
      <c r="GJ362" s="20"/>
      <c r="GK362" s="20"/>
      <c r="GL362" s="20"/>
      <c r="GM362" s="20"/>
      <c r="GN362" s="20"/>
      <c r="GO362" s="20"/>
      <c r="GP362" s="20"/>
      <c r="GQ362" s="20"/>
      <c r="GR362" s="20"/>
      <c r="GS362" s="20"/>
      <c r="GT362" s="20"/>
      <c r="GU362" s="20"/>
      <c r="GV362" s="20"/>
      <c r="GW362" s="20"/>
      <c r="GX362" s="20"/>
      <c r="GY362" s="20"/>
      <c r="GZ362" s="20"/>
      <c r="HA362" s="20"/>
      <c r="HB362" s="20"/>
      <c r="HC362" s="20"/>
      <c r="HD362" s="20"/>
      <c r="HE362" s="20"/>
      <c r="HF362" s="20"/>
      <c r="HG362" s="20"/>
      <c r="HH362" s="20"/>
      <c r="HI362" s="20"/>
      <c r="HJ362" s="20"/>
      <c r="HK362" s="20"/>
      <c r="HL362" s="20"/>
      <c r="HM362" s="20"/>
      <c r="HN362" s="20"/>
      <c r="HO362" s="20"/>
      <c r="HP362" s="20"/>
      <c r="HQ362" s="20"/>
      <c r="HR362" s="20"/>
      <c r="HS362" s="20"/>
      <c r="HT362" s="20"/>
      <c r="HU362" s="20"/>
      <c r="HV362" s="20"/>
      <c r="HW362" s="20"/>
      <c r="HX362" s="20"/>
      <c r="HY362" s="20"/>
      <c r="HZ362" s="20"/>
      <c r="IA362" s="20"/>
      <c r="IB362" s="20"/>
      <c r="IC362" s="20"/>
      <c r="ID362" s="20"/>
      <c r="IE362" s="20"/>
      <c r="IF362" s="20"/>
      <c r="IG362" s="20"/>
      <c r="IH362" s="20"/>
      <c r="II362" s="20"/>
      <c r="IJ362" s="20"/>
      <c r="IK362" s="20"/>
      <c r="IL362" s="20"/>
      <c r="IM362" s="20"/>
      <c r="IN362" s="20"/>
      <c r="IO362" s="20"/>
      <c r="IP362" s="20"/>
      <c r="IQ362" s="20"/>
      <c r="IR362" s="20"/>
      <c r="IS362" s="20"/>
      <c r="IT362" s="20"/>
      <c r="IU362" s="20"/>
      <c r="IV362" s="20"/>
      <c r="IW362" s="20"/>
      <c r="IX362" s="20"/>
      <c r="IY362" s="20"/>
      <c r="IZ362" s="20"/>
      <c r="JA362" s="20"/>
      <c r="JB362" s="20"/>
    </row>
    <row r="363" spans="1:262" x14ac:dyDescent="0.2">
      <c r="A363" s="185">
        <v>39990</v>
      </c>
      <c r="B363" s="198" t="s">
        <v>901</v>
      </c>
      <c r="C363" s="198" t="s">
        <v>201</v>
      </c>
      <c r="D363" s="198" t="s">
        <v>134</v>
      </c>
      <c r="E363" s="198" t="s">
        <v>144</v>
      </c>
      <c r="F363" s="199">
        <v>39753</v>
      </c>
      <c r="G363" s="200">
        <v>2008</v>
      </c>
      <c r="H363" s="185" t="s">
        <v>902</v>
      </c>
      <c r="I363" s="185" t="str">
        <f t="shared" si="18"/>
        <v>NJ</v>
      </c>
      <c r="J363" s="185" t="str">
        <f t="shared" si="17"/>
        <v>CT</v>
      </c>
      <c r="K363" s="185" t="str">
        <f t="shared" si="19"/>
        <v>Northeast</v>
      </c>
      <c r="L363" s="185" t="str">
        <f>INDEX('State '!$A$1:$C$62,MATCH($I363,'State '!$B:$B,0),3)</f>
        <v>Northeast</v>
      </c>
      <c r="M363" s="185" t="str">
        <f>INDEX('State '!$A$1:$C$62,MATCH($J363,'State '!$B:$B,0),3)</f>
        <v>Northeast</v>
      </c>
      <c r="N363" s="185"/>
      <c r="O363" s="192">
        <v>191.7</v>
      </c>
      <c r="P363" s="192">
        <v>4.8</v>
      </c>
      <c r="Q363" s="192">
        <v>325</v>
      </c>
      <c r="R363" s="191">
        <v>42</v>
      </c>
      <c r="S363" s="185" t="s">
        <v>135</v>
      </c>
      <c r="T363" s="185" t="s">
        <v>390</v>
      </c>
      <c r="U363" s="185" t="s">
        <v>903</v>
      </c>
      <c r="V363" s="185"/>
      <c r="W363" s="184"/>
      <c r="X363" s="184"/>
      <c r="Y363" s="184"/>
      <c r="Z363" s="96"/>
      <c r="AA363" s="96"/>
      <c r="AB363" s="96"/>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20"/>
      <c r="CC363" s="20"/>
      <c r="CD363" s="20"/>
      <c r="CE363" s="20"/>
      <c r="CF363" s="20"/>
      <c r="CG363" s="20"/>
      <c r="CH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c r="EV363" s="20"/>
      <c r="EW363" s="20"/>
      <c r="EX363" s="20"/>
      <c r="EY363" s="20"/>
      <c r="EZ363" s="20"/>
      <c r="FA363" s="20"/>
      <c r="FB363" s="20"/>
      <c r="FC363" s="20"/>
      <c r="FD363" s="20"/>
      <c r="FE363" s="20"/>
      <c r="FF363" s="20"/>
      <c r="FG363" s="20"/>
      <c r="FH363" s="20"/>
      <c r="FI363" s="20"/>
      <c r="FJ363" s="20"/>
      <c r="FK363" s="20"/>
      <c r="FL363" s="20"/>
      <c r="FM363" s="20"/>
      <c r="FN363" s="20"/>
      <c r="FO363" s="20"/>
      <c r="FP363" s="20"/>
      <c r="FQ363" s="20"/>
      <c r="FR363" s="20"/>
      <c r="FS363" s="20"/>
      <c r="FT363" s="20"/>
      <c r="FU363" s="20"/>
      <c r="FV363" s="20"/>
      <c r="FW363" s="20"/>
      <c r="FX363" s="20"/>
      <c r="FY363" s="20"/>
      <c r="FZ363" s="20"/>
      <c r="GA363" s="20"/>
      <c r="GB363" s="20"/>
      <c r="GC363" s="20"/>
      <c r="GD363" s="20"/>
      <c r="GE363" s="20"/>
      <c r="GF363" s="20"/>
      <c r="GG363" s="20"/>
      <c r="GH363" s="20"/>
      <c r="GI363" s="20"/>
      <c r="GJ363" s="20"/>
      <c r="GK363" s="20"/>
      <c r="GL363" s="20"/>
      <c r="GM363" s="20"/>
      <c r="GN363" s="20"/>
      <c r="GO363" s="20"/>
      <c r="GP363" s="20"/>
      <c r="GQ363" s="20"/>
      <c r="GR363" s="20"/>
      <c r="GS363" s="20"/>
      <c r="GT363" s="20"/>
      <c r="GU363" s="20"/>
      <c r="GV363" s="20"/>
      <c r="GW363" s="20"/>
      <c r="GX363" s="20"/>
      <c r="GY363" s="20"/>
      <c r="GZ363" s="20"/>
      <c r="HA363" s="20"/>
      <c r="HB363" s="20"/>
      <c r="HC363" s="20"/>
      <c r="HD363" s="20"/>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0"/>
      <c r="IY363" s="20"/>
      <c r="IZ363" s="20"/>
      <c r="JA363" s="20"/>
      <c r="JB363" s="20"/>
    </row>
    <row r="364" spans="1:262" x14ac:dyDescent="0.2">
      <c r="A364" s="185">
        <v>39990</v>
      </c>
      <c r="B364" s="186" t="s">
        <v>782</v>
      </c>
      <c r="C364" s="186" t="s">
        <v>1787</v>
      </c>
      <c r="D364" s="186" t="s">
        <v>137</v>
      </c>
      <c r="E364" s="187" t="s">
        <v>144</v>
      </c>
      <c r="F364" s="188">
        <v>39539</v>
      </c>
      <c r="G364" s="189">
        <v>2008</v>
      </c>
      <c r="H364" s="185" t="s">
        <v>23</v>
      </c>
      <c r="I364" s="185" t="str">
        <f t="shared" si="18"/>
        <v>KY</v>
      </c>
      <c r="J364" s="185" t="str">
        <f t="shared" si="17"/>
        <v>KY</v>
      </c>
      <c r="K364" s="185" t="str">
        <f t="shared" si="19"/>
        <v>Midwest</v>
      </c>
      <c r="L364" s="185" t="str">
        <f>INDEX('State '!$A$1:$C$62,MATCH($I364,'State '!$B:$B,0),3)</f>
        <v>Midwest</v>
      </c>
      <c r="M364" s="185" t="str">
        <f>INDEX('State '!$A$1:$C$62,MATCH($J364,'State '!$B:$B,0),3)</f>
        <v>Midwest</v>
      </c>
      <c r="N364" s="185"/>
      <c r="O364" s="191">
        <v>60</v>
      </c>
      <c r="P364" s="191">
        <v>68</v>
      </c>
      <c r="Q364" s="191">
        <v>70</v>
      </c>
      <c r="R364" s="192">
        <v>20</v>
      </c>
      <c r="S364" s="193" t="s">
        <v>135</v>
      </c>
      <c r="T364" s="190" t="s">
        <v>390</v>
      </c>
      <c r="U364" s="194" t="s">
        <v>779</v>
      </c>
      <c r="V364" s="185"/>
      <c r="W364" s="184"/>
      <c r="X364" s="184"/>
      <c r="Y364" s="184"/>
      <c r="Z364" s="96"/>
      <c r="AA364" s="96"/>
      <c r="AB364" s="96"/>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20"/>
      <c r="CC364" s="20"/>
      <c r="CD364" s="20"/>
      <c r="CE364" s="20"/>
      <c r="CF364" s="20"/>
      <c r="CG364" s="20"/>
      <c r="CH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c r="EV364" s="20"/>
      <c r="EW364" s="20"/>
      <c r="EX364" s="20"/>
      <c r="EY364" s="20"/>
      <c r="EZ364" s="20"/>
      <c r="FA364" s="20"/>
      <c r="FB364" s="20"/>
      <c r="FC364" s="20"/>
      <c r="FD364" s="20"/>
      <c r="FE364" s="20"/>
      <c r="FF364" s="20"/>
      <c r="FG364" s="20"/>
      <c r="FH364" s="20"/>
      <c r="FI364" s="20"/>
      <c r="FJ364" s="20"/>
      <c r="FK364" s="20"/>
      <c r="FL364" s="20"/>
      <c r="FM364" s="20"/>
      <c r="FN364" s="20"/>
      <c r="FO364" s="20"/>
      <c r="FP364" s="20"/>
      <c r="FQ364" s="20"/>
      <c r="FR364" s="20"/>
      <c r="FS364" s="20"/>
      <c r="FT364" s="20"/>
      <c r="FU364" s="20"/>
      <c r="FV364" s="20"/>
      <c r="FW364" s="20"/>
      <c r="FX364" s="20"/>
      <c r="FY364" s="20"/>
      <c r="FZ364" s="20"/>
      <c r="GA364" s="20"/>
      <c r="GB364" s="20"/>
      <c r="GC364" s="20"/>
      <c r="GD364" s="20"/>
      <c r="GE364" s="20"/>
      <c r="GF364" s="20"/>
      <c r="GG364" s="20"/>
      <c r="GH364" s="20"/>
      <c r="GI364" s="20"/>
      <c r="GJ364" s="20"/>
      <c r="GK364" s="20"/>
      <c r="GL364" s="20"/>
      <c r="GM364" s="20"/>
      <c r="GN364" s="20"/>
      <c r="GO364" s="20"/>
      <c r="GP364" s="20"/>
      <c r="GQ364" s="20"/>
      <c r="GR364" s="20"/>
      <c r="GS364" s="20"/>
      <c r="GT364" s="20"/>
      <c r="GU364" s="20"/>
      <c r="GV364" s="20"/>
      <c r="GW364" s="20"/>
      <c r="GX364" s="20"/>
      <c r="GY364" s="20"/>
      <c r="GZ364" s="20"/>
      <c r="HA364" s="20"/>
      <c r="HB364" s="20"/>
      <c r="HC364" s="20"/>
      <c r="HD364" s="20"/>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0"/>
      <c r="IY364" s="20"/>
      <c r="IZ364" s="20"/>
      <c r="JA364" s="20"/>
      <c r="JB364" s="20"/>
    </row>
    <row r="365" spans="1:262" x14ac:dyDescent="0.2">
      <c r="A365" s="185">
        <v>39990</v>
      </c>
      <c r="B365" s="186" t="s">
        <v>778</v>
      </c>
      <c r="C365" s="186" t="s">
        <v>1787</v>
      </c>
      <c r="D365" s="186" t="s">
        <v>134</v>
      </c>
      <c r="E365" s="198" t="s">
        <v>144</v>
      </c>
      <c r="F365" s="199">
        <v>39539</v>
      </c>
      <c r="G365" s="200">
        <v>2008</v>
      </c>
      <c r="H365" s="185" t="s">
        <v>23</v>
      </c>
      <c r="I365" s="185" t="str">
        <f t="shared" si="18"/>
        <v>KY</v>
      </c>
      <c r="J365" s="185" t="str">
        <f t="shared" si="17"/>
        <v>KY</v>
      </c>
      <c r="K365" s="185" t="str">
        <f t="shared" si="19"/>
        <v>Midwest</v>
      </c>
      <c r="L365" s="185" t="str">
        <f>INDEX('State '!$A$1:$C$62,MATCH($I365,'State '!$B:$B,0),3)</f>
        <v>Midwest</v>
      </c>
      <c r="M365" s="185" t="str">
        <f>INDEX('State '!$A$1:$C$62,MATCH($J365,'State '!$B:$B,0),3)</f>
        <v>Midwest</v>
      </c>
      <c r="N365" s="185"/>
      <c r="O365" s="192">
        <v>20</v>
      </c>
      <c r="P365" s="192"/>
      <c r="Q365" s="191">
        <v>60</v>
      </c>
      <c r="R365" s="191">
        <v>20</v>
      </c>
      <c r="S365" s="185" t="s">
        <v>135</v>
      </c>
      <c r="T365" s="185" t="s">
        <v>390</v>
      </c>
      <c r="U365" s="185" t="s">
        <v>779</v>
      </c>
      <c r="V365" s="185"/>
      <c r="W365" s="184"/>
      <c r="X365" s="184"/>
      <c r="Y365" s="184"/>
      <c r="Z365" s="96"/>
      <c r="AA365" s="96"/>
      <c r="AB365" s="96"/>
    </row>
    <row r="366" spans="1:262" s="20" customFormat="1" x14ac:dyDescent="0.2">
      <c r="A366" s="185">
        <v>39990</v>
      </c>
      <c r="B366" s="198" t="s">
        <v>752</v>
      </c>
      <c r="C366" s="198" t="s">
        <v>217</v>
      </c>
      <c r="D366" s="198" t="s">
        <v>134</v>
      </c>
      <c r="E366" s="198" t="s">
        <v>144</v>
      </c>
      <c r="F366" s="199">
        <v>39736</v>
      </c>
      <c r="G366" s="200">
        <v>2008</v>
      </c>
      <c r="H366" s="185" t="s">
        <v>0</v>
      </c>
      <c r="I366" s="185" t="str">
        <f t="shared" si="18"/>
        <v>LA</v>
      </c>
      <c r="J366" s="185" t="str">
        <f t="shared" si="17"/>
        <v>LA</v>
      </c>
      <c r="K366" s="185" t="str">
        <f t="shared" si="19"/>
        <v>South Central</v>
      </c>
      <c r="L366" s="185" t="str">
        <f>INDEX('State '!$A$1:$C$62,MATCH($I366,'State '!$B:$B,0),3)</f>
        <v>South Central</v>
      </c>
      <c r="M366" s="185" t="str">
        <f>INDEX('State '!$A$1:$C$62,MATCH($J366,'State '!$B:$B,0),3)</f>
        <v>South Central</v>
      </c>
      <c r="N366" s="185"/>
      <c r="O366" s="192">
        <v>30</v>
      </c>
      <c r="P366" s="192">
        <v>20.350000000000001</v>
      </c>
      <c r="Q366" s="192">
        <v>1200</v>
      </c>
      <c r="R366" s="191" t="s">
        <v>753</v>
      </c>
      <c r="S366" s="185" t="s">
        <v>135</v>
      </c>
      <c r="T366" s="185" t="s">
        <v>390</v>
      </c>
      <c r="U366" s="185" t="s">
        <v>754</v>
      </c>
      <c r="V366" s="185"/>
      <c r="W366" s="184"/>
      <c r="X366" s="184"/>
      <c r="Y366" s="184"/>
    </row>
    <row r="367" spans="1:262" x14ac:dyDescent="0.2">
      <c r="A367" s="185">
        <v>39990</v>
      </c>
      <c r="B367" s="186" t="s">
        <v>784</v>
      </c>
      <c r="C367" s="186" t="s">
        <v>282</v>
      </c>
      <c r="D367" s="186" t="s">
        <v>141</v>
      </c>
      <c r="E367" s="187" t="s">
        <v>144</v>
      </c>
      <c r="F367" s="188">
        <v>39539</v>
      </c>
      <c r="G367" s="189">
        <v>2008</v>
      </c>
      <c r="H367" s="185" t="s">
        <v>6</v>
      </c>
      <c r="I367" s="185" t="str">
        <f t="shared" si="18"/>
        <v>TX</v>
      </c>
      <c r="J367" s="185" t="str">
        <f t="shared" si="17"/>
        <v>TX</v>
      </c>
      <c r="K367" s="185" t="str">
        <f t="shared" si="19"/>
        <v>South Central</v>
      </c>
      <c r="L367" s="185" t="str">
        <f>INDEX('State '!$A$1:$C$62,MATCH($I367,'State '!$B:$B,0),3)</f>
        <v>South Central</v>
      </c>
      <c r="M367" s="185" t="str">
        <f>INDEX('State '!$A$1:$C$62,MATCH($J367,'State '!$B:$B,0),3)</f>
        <v>South Central</v>
      </c>
      <c r="N367" s="185"/>
      <c r="O367" s="191">
        <v>56</v>
      </c>
      <c r="P367" s="191">
        <v>30</v>
      </c>
      <c r="Q367" s="191">
        <v>2600</v>
      </c>
      <c r="R367" s="192">
        <v>42</v>
      </c>
      <c r="S367" s="193" t="s">
        <v>139</v>
      </c>
      <c r="T367" s="190" t="s">
        <v>188</v>
      </c>
      <c r="U367" s="194" t="s">
        <v>391</v>
      </c>
      <c r="V367" s="185"/>
      <c r="W367" s="184"/>
      <c r="X367" s="184"/>
      <c r="Y367" s="184"/>
      <c r="Z367" s="96"/>
      <c r="AA367" s="96"/>
      <c r="AB367" s="96"/>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0"/>
      <c r="BW367" s="20"/>
      <c r="BX367" s="20"/>
      <c r="BY367" s="20"/>
      <c r="BZ367" s="20"/>
      <c r="CA367" s="20"/>
      <c r="CB367" s="20"/>
      <c r="CC367" s="20"/>
      <c r="CD367" s="20"/>
      <c r="CE367" s="20"/>
      <c r="CF367" s="20"/>
      <c r="CG367" s="20"/>
      <c r="CH367" s="20"/>
      <c r="CI367" s="20"/>
      <c r="CJ367" s="20"/>
      <c r="CK367" s="20"/>
      <c r="CL367" s="20"/>
      <c r="CM367" s="20"/>
      <c r="CN367" s="20"/>
      <c r="CO367" s="20"/>
      <c r="CP367" s="20"/>
      <c r="CQ367" s="20"/>
      <c r="CR367" s="20"/>
      <c r="CS367" s="20"/>
      <c r="CT367" s="20"/>
      <c r="CU367" s="20"/>
      <c r="CV367" s="20"/>
      <c r="CW367" s="20"/>
      <c r="CX367" s="20"/>
      <c r="CY367" s="20"/>
      <c r="CZ367" s="20"/>
      <c r="DA367" s="20"/>
      <c r="DB367" s="20"/>
      <c r="DC367" s="20"/>
      <c r="DD367" s="20"/>
      <c r="DE367" s="20"/>
      <c r="DF367" s="20"/>
      <c r="DG367" s="20"/>
      <c r="DH367" s="20"/>
      <c r="DI367" s="20"/>
      <c r="DJ367" s="20"/>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c r="EU367" s="20"/>
      <c r="EV367" s="20"/>
      <c r="EW367" s="20"/>
      <c r="EX367" s="20"/>
      <c r="EY367" s="20"/>
      <c r="EZ367" s="20"/>
      <c r="FA367" s="20"/>
      <c r="FB367" s="20"/>
      <c r="FC367" s="20"/>
      <c r="FD367" s="20"/>
      <c r="FE367" s="20"/>
      <c r="FF367" s="20"/>
      <c r="FG367" s="20"/>
      <c r="FH367" s="20"/>
      <c r="FI367" s="20"/>
      <c r="FJ367" s="20"/>
      <c r="FK367" s="20"/>
      <c r="FL367" s="20"/>
      <c r="FM367" s="20"/>
      <c r="FN367" s="20"/>
      <c r="FO367" s="20"/>
      <c r="FP367" s="20"/>
      <c r="FQ367" s="20"/>
      <c r="FR367" s="20"/>
      <c r="FS367" s="20"/>
      <c r="FT367" s="20"/>
      <c r="FU367" s="20"/>
      <c r="FV367" s="20"/>
      <c r="FW367" s="20"/>
      <c r="FX367" s="20"/>
      <c r="FY367" s="20"/>
      <c r="FZ367" s="20"/>
      <c r="GA367" s="20"/>
      <c r="GB367" s="20"/>
      <c r="GC367" s="20"/>
      <c r="GD367" s="20"/>
      <c r="GE367" s="20"/>
      <c r="GF367" s="20"/>
      <c r="GG367" s="20"/>
      <c r="GH367" s="20"/>
      <c r="GI367" s="20"/>
      <c r="GJ367" s="20"/>
      <c r="GK367" s="20"/>
      <c r="GL367" s="20"/>
      <c r="GM367" s="20"/>
      <c r="GN367" s="20"/>
      <c r="GO367" s="20"/>
      <c r="GP367" s="20"/>
      <c r="GQ367" s="20"/>
      <c r="GR367" s="20"/>
      <c r="GS367" s="20"/>
      <c r="GT367" s="20"/>
      <c r="GU367" s="20"/>
      <c r="GV367" s="20"/>
      <c r="GW367" s="20"/>
      <c r="GX367" s="20"/>
      <c r="GY367" s="20"/>
      <c r="GZ367" s="20"/>
      <c r="HA367" s="20"/>
      <c r="HB367" s="20"/>
      <c r="HC367" s="20"/>
      <c r="HD367" s="20"/>
      <c r="HE367" s="20"/>
      <c r="HF367" s="20"/>
      <c r="HG367" s="20"/>
      <c r="HH367" s="20"/>
      <c r="HI367" s="20"/>
      <c r="HJ367" s="20"/>
      <c r="HK367" s="20"/>
      <c r="HL367" s="20"/>
      <c r="HM367" s="20"/>
      <c r="HN367" s="20"/>
      <c r="HO367" s="20"/>
      <c r="HP367" s="20"/>
      <c r="HQ367" s="20"/>
      <c r="HR367" s="20"/>
      <c r="HS367" s="20"/>
      <c r="HT367" s="20"/>
      <c r="HU367" s="20"/>
      <c r="HV367" s="20"/>
      <c r="HW367" s="20"/>
      <c r="HX367" s="20"/>
      <c r="HY367" s="20"/>
      <c r="HZ367" s="20"/>
      <c r="IA367" s="20"/>
      <c r="IB367" s="20"/>
      <c r="IC367" s="20"/>
      <c r="ID367" s="20"/>
      <c r="IE367" s="20"/>
      <c r="IF367" s="20"/>
      <c r="IG367" s="20"/>
      <c r="IH367" s="20"/>
      <c r="II367" s="20"/>
      <c r="IJ367" s="20"/>
      <c r="IK367" s="20"/>
      <c r="IL367" s="20"/>
      <c r="IM367" s="20"/>
      <c r="IN367" s="20"/>
      <c r="IO367" s="20"/>
      <c r="IP367" s="20"/>
      <c r="IQ367" s="20"/>
      <c r="IR367" s="20"/>
      <c r="IS367" s="20"/>
      <c r="IT367" s="20"/>
      <c r="IU367" s="20"/>
      <c r="IV367" s="20"/>
      <c r="IW367" s="20"/>
      <c r="IX367" s="20"/>
      <c r="IY367" s="20"/>
      <c r="IZ367" s="20"/>
      <c r="JA367" s="20"/>
      <c r="JB367" s="20"/>
    </row>
    <row r="368" spans="1:262" s="20" customFormat="1" x14ac:dyDescent="0.2">
      <c r="A368" s="185">
        <v>39990</v>
      </c>
      <c r="B368" s="198" t="s">
        <v>773</v>
      </c>
      <c r="C368" s="198" t="s">
        <v>284</v>
      </c>
      <c r="D368" s="198" t="s">
        <v>141</v>
      </c>
      <c r="E368" s="198" t="s">
        <v>144</v>
      </c>
      <c r="F368" s="199">
        <v>39692</v>
      </c>
      <c r="G368" s="200">
        <v>2008</v>
      </c>
      <c r="H368" s="185" t="s">
        <v>0</v>
      </c>
      <c r="I368" s="185" t="str">
        <f t="shared" si="18"/>
        <v>LA</v>
      </c>
      <c r="J368" s="185" t="str">
        <f t="shared" si="17"/>
        <v>LA</v>
      </c>
      <c r="K368" s="185" t="str">
        <f t="shared" si="19"/>
        <v>South Central</v>
      </c>
      <c r="L368" s="185" t="str">
        <f>INDEX('State '!$A$1:$C$62,MATCH($I368,'State '!$B:$B,0),3)</f>
        <v>South Central</v>
      </c>
      <c r="M368" s="185" t="str">
        <f>INDEX('State '!$A$1:$C$62,MATCH($J368,'State '!$B:$B,0),3)</f>
        <v>South Central</v>
      </c>
      <c r="N368" s="185"/>
      <c r="O368" s="192">
        <v>115.1</v>
      </c>
      <c r="P368" s="192">
        <v>36.1</v>
      </c>
      <c r="Q368" s="192">
        <v>2350</v>
      </c>
      <c r="R368" s="191">
        <v>42</v>
      </c>
      <c r="S368" s="185" t="s">
        <v>135</v>
      </c>
      <c r="T368" s="185" t="s">
        <v>390</v>
      </c>
      <c r="U368" s="185" t="s">
        <v>774</v>
      </c>
      <c r="V368" s="185"/>
      <c r="W368" s="190"/>
      <c r="X368" s="184"/>
      <c r="Y368" s="184"/>
    </row>
    <row r="369" spans="1:262" x14ac:dyDescent="0.2">
      <c r="A369" s="185">
        <v>39990</v>
      </c>
      <c r="B369" s="186" t="s">
        <v>825</v>
      </c>
      <c r="C369" s="186" t="s">
        <v>288</v>
      </c>
      <c r="D369" s="186" t="s">
        <v>134</v>
      </c>
      <c r="E369" s="187" t="s">
        <v>144</v>
      </c>
      <c r="F369" s="188">
        <v>39553</v>
      </c>
      <c r="G369" s="189">
        <v>2008</v>
      </c>
      <c r="H369" s="185" t="s">
        <v>30</v>
      </c>
      <c r="I369" s="185" t="str">
        <f t="shared" si="18"/>
        <v>MN</v>
      </c>
      <c r="J369" s="185" t="str">
        <f t="shared" si="17"/>
        <v>MN</v>
      </c>
      <c r="K369" s="185" t="str">
        <f t="shared" si="19"/>
        <v>Midwest</v>
      </c>
      <c r="L369" s="185" t="str">
        <f>INDEX('State '!$A$1:$C$62,MATCH($I369,'State '!$B:$B,0),3)</f>
        <v>Midwest</v>
      </c>
      <c r="M369" s="185" t="str">
        <f>INDEX('State '!$A$1:$C$62,MATCH($J369,'State '!$B:$B,0),3)</f>
        <v>Midwest</v>
      </c>
      <c r="N369" s="185"/>
      <c r="O369" s="191">
        <v>7.2</v>
      </c>
      <c r="P369" s="191">
        <v>13</v>
      </c>
      <c r="Q369" s="191">
        <v>91.2</v>
      </c>
      <c r="R369" s="192">
        <v>16</v>
      </c>
      <c r="S369" s="193" t="s">
        <v>139</v>
      </c>
      <c r="T369" s="190" t="s">
        <v>188</v>
      </c>
      <c r="U369" s="194" t="s">
        <v>391</v>
      </c>
      <c r="V369" s="185"/>
      <c r="W369" s="184"/>
      <c r="X369" s="184"/>
      <c r="Y369" s="184"/>
      <c r="Z369" s="96"/>
      <c r="AA369" s="96"/>
      <c r="AB369" s="96"/>
    </row>
    <row r="370" spans="1:262" s="20" customFormat="1" ht="25.5" x14ac:dyDescent="0.2">
      <c r="A370" s="185">
        <v>39990</v>
      </c>
      <c r="B370" s="198" t="s">
        <v>849</v>
      </c>
      <c r="C370" s="198" t="s">
        <v>259</v>
      </c>
      <c r="D370" s="198" t="s">
        <v>141</v>
      </c>
      <c r="E370" s="198" t="s">
        <v>144</v>
      </c>
      <c r="F370" s="199">
        <v>39753</v>
      </c>
      <c r="G370" s="200">
        <v>2008</v>
      </c>
      <c r="H370" s="185" t="s">
        <v>32</v>
      </c>
      <c r="I370" s="185" t="str">
        <f t="shared" si="18"/>
        <v>AR</v>
      </c>
      <c r="J370" s="185" t="str">
        <f t="shared" si="17"/>
        <v>AR</v>
      </c>
      <c r="K370" s="185" t="str">
        <f t="shared" si="19"/>
        <v>South Central</v>
      </c>
      <c r="L370" s="185" t="str">
        <f>INDEX('State '!$A$1:$C$62,MATCH($I370,'State '!$B:$B,0),3)</f>
        <v>South Central</v>
      </c>
      <c r="M370" s="185" t="str">
        <f>INDEX('State '!$A$1:$C$62,MATCH($J370,'State '!$B:$B,0),3)</f>
        <v>South Central</v>
      </c>
      <c r="N370" s="185"/>
      <c r="O370" s="192">
        <v>26.26</v>
      </c>
      <c r="P370" s="192"/>
      <c r="Q370" s="192">
        <v>200</v>
      </c>
      <c r="R370" s="191"/>
      <c r="S370" s="185" t="s">
        <v>135</v>
      </c>
      <c r="T370" s="185" t="s">
        <v>390</v>
      </c>
      <c r="U370" s="185" t="s">
        <v>850</v>
      </c>
      <c r="V370" s="185"/>
      <c r="W370" s="190"/>
      <c r="X370" s="184"/>
      <c r="Y370" s="184"/>
    </row>
    <row r="371" spans="1:262" s="20" customFormat="1" ht="25.5" x14ac:dyDescent="0.2">
      <c r="A371" s="185">
        <v>39990</v>
      </c>
      <c r="B371" s="198" t="s">
        <v>892</v>
      </c>
      <c r="C371" s="198" t="s">
        <v>259</v>
      </c>
      <c r="D371" s="198" t="s">
        <v>141</v>
      </c>
      <c r="E371" s="198" t="s">
        <v>144</v>
      </c>
      <c r="F371" s="199">
        <v>39570</v>
      </c>
      <c r="G371" s="200">
        <v>2008</v>
      </c>
      <c r="H371" s="185" t="s">
        <v>442</v>
      </c>
      <c r="I371" s="185" t="str">
        <f t="shared" si="18"/>
        <v>TX</v>
      </c>
      <c r="J371" s="185" t="str">
        <f t="shared" si="17"/>
        <v>LA</v>
      </c>
      <c r="K371" s="185" t="str">
        <f t="shared" si="19"/>
        <v>South Central</v>
      </c>
      <c r="L371" s="185" t="str">
        <f>INDEX('State '!$A$1:$C$62,MATCH($I371,'State '!$B:$B,0),3)</f>
        <v>South Central</v>
      </c>
      <c r="M371" s="185" t="str">
        <f>INDEX('State '!$A$1:$C$62,MATCH($J371,'State '!$B:$B,0),3)</f>
        <v>South Central</v>
      </c>
      <c r="N371" s="185"/>
      <c r="O371" s="192">
        <v>41.3</v>
      </c>
      <c r="P371" s="192"/>
      <c r="Q371" s="192">
        <v>316</v>
      </c>
      <c r="R371" s="191"/>
      <c r="S371" s="185" t="s">
        <v>135</v>
      </c>
      <c r="T371" s="185" t="s">
        <v>390</v>
      </c>
      <c r="U371" s="185" t="s">
        <v>893</v>
      </c>
      <c r="V371" s="185"/>
      <c r="W371" s="184"/>
      <c r="X371" s="184"/>
      <c r="Y371" s="184"/>
    </row>
    <row r="372" spans="1:262" ht="25.5" x14ac:dyDescent="0.2">
      <c r="A372" s="185">
        <v>39990</v>
      </c>
      <c r="B372" s="186" t="s">
        <v>860</v>
      </c>
      <c r="C372" s="186" t="s">
        <v>259</v>
      </c>
      <c r="D372" s="186" t="s">
        <v>141</v>
      </c>
      <c r="E372" s="187" t="s">
        <v>144</v>
      </c>
      <c r="F372" s="188">
        <v>39508</v>
      </c>
      <c r="G372" s="189">
        <v>2008</v>
      </c>
      <c r="H372" s="185" t="s">
        <v>32</v>
      </c>
      <c r="I372" s="185" t="str">
        <f t="shared" si="18"/>
        <v>AR</v>
      </c>
      <c r="J372" s="185" t="str">
        <f t="shared" si="17"/>
        <v>AR</v>
      </c>
      <c r="K372" s="185" t="str">
        <f t="shared" si="19"/>
        <v>South Central</v>
      </c>
      <c r="L372" s="185" t="str">
        <f>INDEX('State '!$A$1:$C$62,MATCH($I372,'State '!$B:$B,0),3)</f>
        <v>South Central</v>
      </c>
      <c r="M372" s="185" t="str">
        <f>INDEX('State '!$A$1:$C$62,MATCH($J372,'State '!$B:$B,0),3)</f>
        <v>South Central</v>
      </c>
      <c r="N372" s="185"/>
      <c r="O372" s="191">
        <v>17.7</v>
      </c>
      <c r="P372" s="191">
        <v>25</v>
      </c>
      <c r="Q372" s="191"/>
      <c r="R372" s="192">
        <v>24</v>
      </c>
      <c r="S372" s="193" t="s">
        <v>135</v>
      </c>
      <c r="T372" s="190" t="s">
        <v>390</v>
      </c>
      <c r="U372" s="194" t="s">
        <v>861</v>
      </c>
      <c r="V372" s="185"/>
      <c r="W372" s="184"/>
      <c r="X372" s="184"/>
      <c r="Y372" s="184"/>
      <c r="Z372" s="96"/>
      <c r="AA372" s="96"/>
      <c r="AB372" s="96"/>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20"/>
      <c r="DI372" s="20"/>
      <c r="DJ372" s="20"/>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c r="EU372" s="20"/>
      <c r="EV372" s="20"/>
      <c r="EW372" s="20"/>
      <c r="EX372" s="20"/>
      <c r="EY372" s="20"/>
      <c r="EZ372" s="20"/>
      <c r="FA372" s="20"/>
      <c r="FB372" s="20"/>
      <c r="FC372" s="20"/>
      <c r="FD372" s="20"/>
      <c r="FE372" s="20"/>
      <c r="FF372" s="20"/>
      <c r="FG372" s="20"/>
      <c r="FH372" s="20"/>
      <c r="FI372" s="20"/>
      <c r="FJ372" s="20"/>
      <c r="FK372" s="20"/>
      <c r="FL372" s="20"/>
      <c r="FM372" s="20"/>
      <c r="FN372" s="20"/>
      <c r="FO372" s="20"/>
      <c r="FP372" s="20"/>
      <c r="FQ372" s="20"/>
      <c r="FR372" s="20"/>
      <c r="FS372" s="20"/>
      <c r="FT372" s="20"/>
      <c r="FU372" s="20"/>
      <c r="FV372" s="20"/>
      <c r="FW372" s="20"/>
      <c r="FX372" s="20"/>
      <c r="FY372" s="20"/>
      <c r="FZ372" s="20"/>
      <c r="GA372" s="20"/>
      <c r="GB372" s="20"/>
      <c r="GC372" s="20"/>
      <c r="GD372" s="20"/>
      <c r="GE372" s="20"/>
      <c r="GF372" s="20"/>
      <c r="GG372" s="20"/>
      <c r="GH372" s="20"/>
      <c r="GI372" s="20"/>
      <c r="GJ372" s="20"/>
      <c r="GK372" s="20"/>
      <c r="GL372" s="20"/>
      <c r="GM372" s="20"/>
      <c r="GN372" s="20"/>
      <c r="GO372" s="20"/>
      <c r="GP372" s="20"/>
      <c r="GQ372" s="20"/>
      <c r="GR372" s="20"/>
      <c r="GS372" s="20"/>
      <c r="GT372" s="20"/>
      <c r="GU372" s="20"/>
      <c r="GV372" s="20"/>
      <c r="GW372" s="20"/>
      <c r="GX372" s="20"/>
      <c r="GY372" s="20"/>
      <c r="GZ372" s="20"/>
      <c r="HA372" s="20"/>
      <c r="HB372" s="20"/>
      <c r="HC372" s="20"/>
      <c r="HD372" s="20"/>
      <c r="HE372" s="20"/>
      <c r="HF372" s="20"/>
      <c r="HG372" s="20"/>
      <c r="HH372" s="20"/>
      <c r="HI372" s="20"/>
      <c r="HJ372" s="20"/>
      <c r="HK372" s="20"/>
      <c r="HL372" s="20"/>
      <c r="HM372" s="20"/>
      <c r="HN372" s="20"/>
      <c r="HO372" s="20"/>
      <c r="HP372" s="20"/>
      <c r="HQ372" s="20"/>
      <c r="HR372" s="20"/>
      <c r="HS372" s="20"/>
      <c r="HT372" s="20"/>
      <c r="HU372" s="20"/>
      <c r="HV372" s="20"/>
      <c r="HW372" s="20"/>
      <c r="HX372" s="20"/>
      <c r="HY372" s="20"/>
      <c r="HZ372" s="20"/>
      <c r="IA372" s="20"/>
      <c r="IB372" s="20"/>
      <c r="IC372" s="20"/>
      <c r="ID372" s="20"/>
      <c r="IE372" s="20"/>
      <c r="IF372" s="20"/>
      <c r="IG372" s="20"/>
      <c r="IH372" s="20"/>
      <c r="II372" s="20"/>
      <c r="IJ372" s="20"/>
      <c r="IK372" s="20"/>
      <c r="IL372" s="20"/>
      <c r="IM372" s="20"/>
      <c r="IN372" s="20"/>
      <c r="IO372" s="20"/>
      <c r="IP372" s="20"/>
      <c r="IQ372" s="20"/>
      <c r="IR372" s="20"/>
      <c r="IS372" s="20"/>
      <c r="IT372" s="20"/>
      <c r="IU372" s="20"/>
      <c r="IV372" s="20"/>
      <c r="IW372" s="20"/>
      <c r="IX372" s="20"/>
      <c r="IY372" s="20"/>
      <c r="IZ372" s="20"/>
      <c r="JA372" s="20"/>
      <c r="JB372" s="20"/>
    </row>
    <row r="373" spans="1:262" x14ac:dyDescent="0.2">
      <c r="A373" s="185">
        <v>39990</v>
      </c>
      <c r="B373" s="198" t="s">
        <v>826</v>
      </c>
      <c r="C373" s="198" t="s">
        <v>2023</v>
      </c>
      <c r="D373" s="198" t="s">
        <v>141</v>
      </c>
      <c r="E373" s="198" t="s">
        <v>144</v>
      </c>
      <c r="F373" s="199">
        <v>39527</v>
      </c>
      <c r="G373" s="200">
        <v>2008</v>
      </c>
      <c r="H373" s="185" t="s">
        <v>0</v>
      </c>
      <c r="I373" s="185" t="str">
        <f t="shared" si="18"/>
        <v>LA</v>
      </c>
      <c r="J373" s="185" t="str">
        <f t="shared" si="17"/>
        <v>LA</v>
      </c>
      <c r="K373" s="185" t="str">
        <f t="shared" si="19"/>
        <v>South Central</v>
      </c>
      <c r="L373" s="185" t="str">
        <f>INDEX('State '!$A$1:$C$62,MATCH($I373,'State '!$B:$B,0),3)</f>
        <v>South Central</v>
      </c>
      <c r="M373" s="185" t="str">
        <f>INDEX('State '!$A$1:$C$62,MATCH($J373,'State '!$B:$B,0),3)</f>
        <v>South Central</v>
      </c>
      <c r="N373" s="185"/>
      <c r="O373" s="192">
        <v>17.5</v>
      </c>
      <c r="P373" s="192"/>
      <c r="Q373" s="192">
        <v>180</v>
      </c>
      <c r="R373" s="191"/>
      <c r="S373" s="185" t="s">
        <v>135</v>
      </c>
      <c r="T373" s="185" t="s">
        <v>390</v>
      </c>
      <c r="U373" s="185" t="s">
        <v>827</v>
      </c>
      <c r="V373" s="185"/>
      <c r="W373" s="184"/>
      <c r="X373" s="184"/>
      <c r="Y373" s="184"/>
      <c r="Z373" s="96"/>
      <c r="AA373" s="96"/>
      <c r="AB373" s="96"/>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20"/>
      <c r="DI373" s="20"/>
      <c r="DJ373" s="20"/>
      <c r="DK373" s="20"/>
      <c r="DL373" s="20"/>
      <c r="DM373" s="20"/>
      <c r="DN373" s="20"/>
      <c r="DO373" s="20"/>
      <c r="DP373" s="20"/>
      <c r="DQ373" s="20"/>
      <c r="DR373" s="20"/>
      <c r="DS373" s="20"/>
      <c r="DT373" s="20"/>
      <c r="DU373" s="20"/>
      <c r="DV373" s="20"/>
      <c r="DW373" s="20"/>
      <c r="DX373" s="20"/>
      <c r="DY373" s="20"/>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c r="IU373" s="20"/>
      <c r="IV373" s="20"/>
      <c r="IW373" s="20"/>
      <c r="IX373" s="20"/>
      <c r="IY373" s="20"/>
      <c r="IZ373" s="20"/>
      <c r="JA373" s="20"/>
      <c r="JB373" s="20"/>
    </row>
    <row r="374" spans="1:262" s="20" customFormat="1" x14ac:dyDescent="0.2">
      <c r="A374" s="185">
        <v>39990</v>
      </c>
      <c r="B374" s="186" t="s">
        <v>824</v>
      </c>
      <c r="C374" s="198" t="s">
        <v>2023</v>
      </c>
      <c r="D374" s="186" t="s">
        <v>141</v>
      </c>
      <c r="E374" s="187" t="s">
        <v>144</v>
      </c>
      <c r="F374" s="188">
        <v>39522</v>
      </c>
      <c r="G374" s="189">
        <v>2008</v>
      </c>
      <c r="H374" s="185" t="s">
        <v>0</v>
      </c>
      <c r="I374" s="185" t="str">
        <f t="shared" si="18"/>
        <v>LA</v>
      </c>
      <c r="J374" s="185" t="str">
        <f t="shared" si="17"/>
        <v>LA</v>
      </c>
      <c r="K374" s="185" t="str">
        <f t="shared" si="19"/>
        <v>South Central</v>
      </c>
      <c r="L374" s="185" t="str">
        <f>INDEX('State '!$A$1:$C$62,MATCH($I374,'State '!$B:$B,0),3)</f>
        <v>South Central</v>
      </c>
      <c r="M374" s="185" t="str">
        <f>INDEX('State '!$A$1:$C$62,MATCH($J374,'State '!$B:$B,0),3)</f>
        <v>South Central</v>
      </c>
      <c r="N374" s="185"/>
      <c r="O374" s="191">
        <v>25</v>
      </c>
      <c r="P374" s="191"/>
      <c r="Q374" s="191">
        <v>230</v>
      </c>
      <c r="R374" s="192"/>
      <c r="S374" s="193" t="s">
        <v>135</v>
      </c>
      <c r="T374" s="190" t="s">
        <v>390</v>
      </c>
      <c r="U374" s="194" t="s">
        <v>391</v>
      </c>
      <c r="V374" s="185"/>
      <c r="W374" s="190"/>
      <c r="X374" s="184"/>
      <c r="Y374" s="184"/>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96"/>
      <c r="BG374" s="96"/>
      <c r="BH374" s="96"/>
      <c r="BI374" s="96"/>
      <c r="BJ374" s="96"/>
      <c r="BK374" s="96"/>
      <c r="BL374" s="96"/>
      <c r="BM374" s="96"/>
      <c r="BN374" s="96"/>
      <c r="BO374" s="96"/>
      <c r="BP374" s="96"/>
      <c r="BQ374" s="96"/>
      <c r="BR374" s="96"/>
      <c r="BS374" s="96"/>
      <c r="BT374" s="96"/>
      <c r="BU374" s="96"/>
      <c r="BV374" s="96"/>
      <c r="BW374" s="96"/>
      <c r="BX374" s="96"/>
      <c r="BY374" s="96"/>
      <c r="BZ374" s="96"/>
      <c r="CA374" s="96"/>
      <c r="CB374" s="96"/>
      <c r="CC374" s="96"/>
      <c r="CD374" s="96"/>
      <c r="CE374" s="96"/>
      <c r="CF374" s="96"/>
      <c r="CG374" s="96"/>
      <c r="CH374" s="96"/>
      <c r="CI374" s="96"/>
      <c r="CJ374" s="96"/>
      <c r="CK374" s="96"/>
      <c r="CL374" s="96"/>
      <c r="CM374" s="96"/>
      <c r="CN374" s="96"/>
      <c r="CO374" s="96"/>
      <c r="CP374" s="96"/>
      <c r="CQ374" s="96"/>
      <c r="CR374" s="96"/>
      <c r="CS374" s="96"/>
      <c r="CT374" s="96"/>
      <c r="CU374" s="96"/>
      <c r="CV374" s="96"/>
      <c r="CW374" s="96"/>
      <c r="CX374" s="96"/>
      <c r="CY374" s="96"/>
      <c r="CZ374" s="96"/>
      <c r="DA374" s="96"/>
      <c r="DB374" s="96"/>
      <c r="DC374" s="96"/>
      <c r="DD374" s="96"/>
      <c r="DE374" s="96"/>
      <c r="DF374" s="96"/>
      <c r="DG374" s="96"/>
      <c r="DH374" s="96"/>
      <c r="DI374" s="96"/>
      <c r="DJ374" s="96"/>
      <c r="DK374" s="96"/>
      <c r="DL374" s="96"/>
      <c r="DM374" s="96"/>
      <c r="DN374" s="96"/>
      <c r="DO374" s="96"/>
      <c r="DP374" s="96"/>
      <c r="DQ374" s="96"/>
      <c r="DR374" s="96"/>
      <c r="DS374" s="96"/>
      <c r="DT374" s="96"/>
      <c r="DU374" s="96"/>
      <c r="DV374" s="96"/>
      <c r="DW374" s="96"/>
      <c r="DX374" s="96"/>
      <c r="DY374" s="96"/>
      <c r="DZ374" s="96"/>
      <c r="EA374" s="96"/>
      <c r="EB374" s="96"/>
      <c r="EC374" s="96"/>
      <c r="ED374" s="96"/>
      <c r="EE374" s="96"/>
      <c r="EF374" s="96"/>
      <c r="EG374" s="96"/>
      <c r="EH374" s="96"/>
      <c r="EI374" s="96"/>
      <c r="EJ374" s="96"/>
      <c r="EK374" s="96"/>
      <c r="EL374" s="96"/>
      <c r="EM374" s="96"/>
      <c r="EN374" s="96"/>
      <c r="EO374" s="96"/>
      <c r="EP374" s="96"/>
      <c r="EQ374" s="96"/>
      <c r="ER374" s="96"/>
      <c r="ES374" s="96"/>
      <c r="ET374" s="96"/>
      <c r="EU374" s="96"/>
      <c r="EV374" s="96"/>
      <c r="EW374" s="96"/>
      <c r="EX374" s="96"/>
      <c r="EY374" s="96"/>
      <c r="EZ374" s="96"/>
      <c r="FA374" s="96"/>
      <c r="FB374" s="96"/>
      <c r="FC374" s="96"/>
      <c r="FD374" s="96"/>
      <c r="FE374" s="96"/>
      <c r="FF374" s="96"/>
      <c r="FG374" s="96"/>
      <c r="FH374" s="96"/>
      <c r="FI374" s="96"/>
      <c r="FJ374" s="96"/>
      <c r="FK374" s="96"/>
      <c r="FL374" s="96"/>
      <c r="FM374" s="96"/>
      <c r="FN374" s="96"/>
      <c r="FO374" s="96"/>
      <c r="FP374" s="96"/>
      <c r="FQ374" s="96"/>
      <c r="FR374" s="96"/>
      <c r="FS374" s="96"/>
      <c r="FT374" s="96"/>
      <c r="FU374" s="96"/>
      <c r="FV374" s="96"/>
      <c r="FW374" s="96"/>
      <c r="FX374" s="96"/>
      <c r="FY374" s="96"/>
      <c r="FZ374" s="96"/>
      <c r="GA374" s="96"/>
      <c r="GB374" s="96"/>
      <c r="GC374" s="96"/>
      <c r="GD374" s="96"/>
      <c r="GE374" s="96"/>
      <c r="GF374" s="96"/>
      <c r="GG374" s="96"/>
      <c r="GH374" s="96"/>
      <c r="GI374" s="96"/>
      <c r="GJ374" s="96"/>
      <c r="GK374" s="96"/>
      <c r="GL374" s="96"/>
      <c r="GM374" s="96"/>
      <c r="GN374" s="96"/>
      <c r="GO374" s="96"/>
      <c r="GP374" s="96"/>
      <c r="GQ374" s="96"/>
      <c r="GR374" s="96"/>
      <c r="GS374" s="96"/>
      <c r="GT374" s="96"/>
      <c r="GU374" s="96"/>
      <c r="GV374" s="96"/>
      <c r="GW374" s="96"/>
      <c r="GX374" s="96"/>
      <c r="GY374" s="96"/>
      <c r="GZ374" s="96"/>
      <c r="HA374" s="96"/>
      <c r="HB374" s="96"/>
      <c r="HC374" s="96"/>
      <c r="HD374" s="96"/>
      <c r="HE374" s="96"/>
      <c r="HF374" s="96"/>
      <c r="HG374" s="96"/>
      <c r="HH374" s="96"/>
      <c r="HI374" s="96"/>
      <c r="HJ374" s="96"/>
      <c r="HK374" s="96"/>
      <c r="HL374" s="96"/>
      <c r="HM374" s="96"/>
      <c r="HN374" s="96"/>
      <c r="HO374" s="96"/>
      <c r="HP374" s="96"/>
      <c r="HQ374" s="96"/>
      <c r="HR374" s="96"/>
      <c r="HS374" s="96"/>
      <c r="HT374" s="96"/>
      <c r="HU374" s="96"/>
      <c r="HV374" s="96"/>
      <c r="HW374" s="96"/>
      <c r="HX374" s="96"/>
      <c r="HY374" s="96"/>
      <c r="HZ374" s="96"/>
      <c r="IA374" s="96"/>
      <c r="IB374" s="96"/>
      <c r="IC374" s="96"/>
      <c r="ID374" s="96"/>
      <c r="IE374" s="96"/>
      <c r="IF374" s="96"/>
      <c r="IG374" s="96"/>
      <c r="IH374" s="96"/>
      <c r="II374" s="96"/>
      <c r="IJ374" s="96"/>
      <c r="IK374" s="96"/>
      <c r="IL374" s="96"/>
      <c r="IM374" s="96"/>
      <c r="IN374" s="96"/>
      <c r="IO374" s="96"/>
      <c r="IP374" s="96"/>
      <c r="IQ374" s="96"/>
      <c r="IR374" s="96"/>
      <c r="IS374" s="96"/>
      <c r="IT374" s="96"/>
      <c r="IU374" s="96"/>
      <c r="IV374" s="96"/>
      <c r="IW374" s="96"/>
      <c r="IX374" s="96"/>
      <c r="IY374" s="96"/>
      <c r="IZ374" s="96"/>
      <c r="JA374" s="96"/>
      <c r="JB374" s="96"/>
    </row>
    <row r="375" spans="1:262" s="20" customFormat="1" x14ac:dyDescent="0.2">
      <c r="A375" s="185">
        <v>39990</v>
      </c>
      <c r="B375" s="186" t="s">
        <v>757</v>
      </c>
      <c r="C375" s="186" t="s">
        <v>263</v>
      </c>
      <c r="D375" s="186" t="s">
        <v>141</v>
      </c>
      <c r="E375" s="187" t="s">
        <v>144</v>
      </c>
      <c r="F375" s="188">
        <v>39486</v>
      </c>
      <c r="G375" s="189">
        <v>2008</v>
      </c>
      <c r="H375" s="185" t="s">
        <v>10</v>
      </c>
      <c r="I375" s="185" t="str">
        <f t="shared" si="18"/>
        <v>NY</v>
      </c>
      <c r="J375" s="185" t="str">
        <f t="shared" si="17"/>
        <v>NY</v>
      </c>
      <c r="K375" s="185" t="str">
        <f t="shared" si="19"/>
        <v>Northeast</v>
      </c>
      <c r="L375" s="185" t="str">
        <f>INDEX('State '!$A$1:$C$62,MATCH($I375,'State '!$B:$B,0),3)</f>
        <v>Northeast</v>
      </c>
      <c r="M375" s="185" t="str">
        <f>INDEX('State '!$A$1:$C$62,MATCH($J375,'State '!$B:$B,0),3)</f>
        <v>Northeast</v>
      </c>
      <c r="N375" s="185"/>
      <c r="O375" s="191"/>
      <c r="P375" s="191">
        <v>8.8000000000000007</v>
      </c>
      <c r="Q375" s="191"/>
      <c r="R375" s="192">
        <v>30</v>
      </c>
      <c r="S375" s="193" t="s">
        <v>135</v>
      </c>
      <c r="T375" s="190" t="s">
        <v>390</v>
      </c>
      <c r="U375" s="194" t="s">
        <v>758</v>
      </c>
      <c r="V375" s="185"/>
      <c r="W375" s="184"/>
      <c r="X375" s="184"/>
      <c r="Y375" s="184"/>
    </row>
    <row r="376" spans="1:262" x14ac:dyDescent="0.2">
      <c r="A376" s="185">
        <v>40388</v>
      </c>
      <c r="B376" s="198" t="s">
        <v>862</v>
      </c>
      <c r="C376" s="198" t="s">
        <v>294</v>
      </c>
      <c r="D376" s="198" t="s">
        <v>137</v>
      </c>
      <c r="E376" s="198" t="s">
        <v>144</v>
      </c>
      <c r="F376" s="199">
        <v>39621</v>
      </c>
      <c r="G376" s="200">
        <v>2008</v>
      </c>
      <c r="H376" s="185" t="s">
        <v>863</v>
      </c>
      <c r="I376" s="185" t="str">
        <f t="shared" si="18"/>
        <v>LA</v>
      </c>
      <c r="J376" s="185" t="str">
        <f t="shared" si="17"/>
        <v>AL</v>
      </c>
      <c r="K376" s="185" t="str">
        <f t="shared" si="19"/>
        <v>South Central</v>
      </c>
      <c r="L376" s="185" t="str">
        <f>INDEX('State '!$A$1:$C$62,MATCH($I376,'State '!$B:$B,0),3)</f>
        <v>South Central</v>
      </c>
      <c r="M376" s="185" t="str">
        <f>INDEX('State '!$A$1:$C$62,MATCH($J376,'State '!$B:$B,0),3)</f>
        <v>South Central</v>
      </c>
      <c r="N376" s="185"/>
      <c r="O376" s="192">
        <v>583</v>
      </c>
      <c r="P376" s="192">
        <v>135</v>
      </c>
      <c r="Q376" s="192">
        <v>2000</v>
      </c>
      <c r="R376" s="191" t="s">
        <v>479</v>
      </c>
      <c r="S376" s="185" t="s">
        <v>135</v>
      </c>
      <c r="T376" s="185" t="s">
        <v>390</v>
      </c>
      <c r="U376" s="185" t="s">
        <v>864</v>
      </c>
      <c r="V376" s="185"/>
      <c r="W376" s="184"/>
      <c r="X376" s="184"/>
      <c r="Y376" s="184"/>
      <c r="Z376" s="96"/>
      <c r="AA376" s="96"/>
      <c r="AB376" s="96"/>
    </row>
    <row r="377" spans="1:262" x14ac:dyDescent="0.2">
      <c r="A377" s="185">
        <v>39990</v>
      </c>
      <c r="B377" s="198" t="s">
        <v>866</v>
      </c>
      <c r="C377" s="198" t="s">
        <v>296</v>
      </c>
      <c r="D377" s="198" t="s">
        <v>141</v>
      </c>
      <c r="E377" s="198" t="s">
        <v>144</v>
      </c>
      <c r="F377" s="199">
        <v>39675</v>
      </c>
      <c r="G377" s="200">
        <v>2008</v>
      </c>
      <c r="H377" s="185" t="s">
        <v>867</v>
      </c>
      <c r="I377" s="185" t="str">
        <f t="shared" si="18"/>
        <v>CO</v>
      </c>
      <c r="J377" s="185" t="str">
        <f t="shared" si="17"/>
        <v>KS</v>
      </c>
      <c r="K377" s="185" t="str">
        <f t="shared" si="19"/>
        <v>Mountain, South Central</v>
      </c>
      <c r="L377" s="185" t="str">
        <f>INDEX('State '!$A$1:$C$62,MATCH($I377,'State '!$B:$B,0),3)</f>
        <v>Mountain</v>
      </c>
      <c r="M377" s="185" t="str">
        <f>INDEX('State '!$A$1:$C$62,MATCH($J377,'State '!$B:$B,0),3)</f>
        <v>South Central</v>
      </c>
      <c r="N377" s="185"/>
      <c r="O377" s="192">
        <v>20.2</v>
      </c>
      <c r="P377" s="192"/>
      <c r="Q377" s="192">
        <v>90</v>
      </c>
      <c r="R377" s="191">
        <v>36</v>
      </c>
      <c r="S377" s="185" t="s">
        <v>135</v>
      </c>
      <c r="T377" s="185" t="s">
        <v>390</v>
      </c>
      <c r="U377" s="185" t="s">
        <v>868</v>
      </c>
      <c r="V377" s="185"/>
      <c r="W377" s="184"/>
      <c r="X377" s="184"/>
      <c r="Y377" s="184"/>
      <c r="Z377" s="96"/>
      <c r="AA377" s="96"/>
      <c r="AB377" s="96"/>
    </row>
    <row r="378" spans="1:262" s="20" customFormat="1" x14ac:dyDescent="0.2">
      <c r="A378" s="185">
        <v>40200</v>
      </c>
      <c r="B378" s="198" t="s">
        <v>882</v>
      </c>
      <c r="C378" s="198" t="s">
        <v>260</v>
      </c>
      <c r="D378" s="198" t="s">
        <v>137</v>
      </c>
      <c r="E378" s="198" t="s">
        <v>144</v>
      </c>
      <c r="F378" s="199">
        <v>39767</v>
      </c>
      <c r="G378" s="200">
        <v>2008</v>
      </c>
      <c r="H378" s="185" t="s">
        <v>25</v>
      </c>
      <c r="I378" s="185" t="str">
        <f t="shared" si="18"/>
        <v>CO</v>
      </c>
      <c r="J378" s="185" t="str">
        <f t="shared" si="17"/>
        <v>CO</v>
      </c>
      <c r="K378" s="185" t="str">
        <f t="shared" si="19"/>
        <v>Mountain</v>
      </c>
      <c r="L378" s="185" t="str">
        <f>INDEX('State '!$A$1:$C$62,MATCH($I378,'State '!$B:$B,0),3)</f>
        <v>Mountain</v>
      </c>
      <c r="M378" s="185" t="str">
        <f>INDEX('State '!$A$1:$C$62,MATCH($J378,'State '!$B:$B,0),3)</f>
        <v>Mountain</v>
      </c>
      <c r="N378" s="185"/>
      <c r="O378" s="192">
        <v>216</v>
      </c>
      <c r="P378" s="192">
        <v>164</v>
      </c>
      <c r="Q378" s="192">
        <v>900</v>
      </c>
      <c r="R378" s="191" t="s">
        <v>422</v>
      </c>
      <c r="S378" s="185" t="s">
        <v>135</v>
      </c>
      <c r="T378" s="185" t="s">
        <v>390</v>
      </c>
      <c r="U378" s="185" t="s">
        <v>883</v>
      </c>
      <c r="V378" s="185"/>
      <c r="W378" s="184"/>
      <c r="X378" s="184"/>
      <c r="Y378" s="184"/>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c r="BE378" s="96"/>
      <c r="BF378" s="96"/>
      <c r="BG378" s="96"/>
      <c r="BH378" s="96"/>
      <c r="BI378" s="96"/>
      <c r="BJ378" s="96"/>
      <c r="BK378" s="96"/>
      <c r="BL378" s="96"/>
      <c r="BM378" s="96"/>
      <c r="BN378" s="96"/>
      <c r="BO378" s="96"/>
      <c r="BP378" s="96"/>
      <c r="BQ378" s="96"/>
      <c r="BR378" s="96"/>
      <c r="BS378" s="96"/>
      <c r="BT378" s="96"/>
      <c r="BU378" s="96"/>
      <c r="BV378" s="96"/>
      <c r="BW378" s="96"/>
      <c r="BX378" s="96"/>
      <c r="BY378" s="96"/>
      <c r="BZ378" s="96"/>
      <c r="CA378" s="96"/>
      <c r="CB378" s="96"/>
      <c r="CC378" s="96"/>
      <c r="CD378" s="96"/>
      <c r="CE378" s="96"/>
      <c r="CF378" s="96"/>
      <c r="CG378" s="96"/>
      <c r="CH378" s="96"/>
      <c r="CI378" s="96"/>
      <c r="CJ378" s="96"/>
      <c r="CK378" s="96"/>
      <c r="CL378" s="96"/>
      <c r="CM378" s="96"/>
      <c r="CN378" s="96"/>
      <c r="CO378" s="96"/>
      <c r="CP378" s="96"/>
      <c r="CQ378" s="96"/>
      <c r="CR378" s="96"/>
      <c r="CS378" s="96"/>
      <c r="CT378" s="96"/>
      <c r="CU378" s="96"/>
      <c r="CV378" s="96"/>
      <c r="CW378" s="96"/>
      <c r="CX378" s="96"/>
      <c r="CY378" s="96"/>
      <c r="CZ378" s="96"/>
      <c r="DA378" s="96"/>
      <c r="DB378" s="96"/>
      <c r="DC378" s="96"/>
      <c r="DD378" s="96"/>
      <c r="DE378" s="96"/>
      <c r="DF378" s="96"/>
      <c r="DG378" s="96"/>
      <c r="DH378" s="96"/>
      <c r="DI378" s="96"/>
      <c r="DJ378" s="96"/>
      <c r="DK378" s="96"/>
      <c r="DL378" s="96"/>
      <c r="DM378" s="96"/>
      <c r="DN378" s="96"/>
      <c r="DO378" s="96"/>
      <c r="DP378" s="96"/>
      <c r="DQ378" s="96"/>
      <c r="DR378" s="96"/>
      <c r="DS378" s="96"/>
      <c r="DT378" s="96"/>
      <c r="DU378" s="96"/>
      <c r="DV378" s="96"/>
      <c r="DW378" s="96"/>
      <c r="DX378" s="96"/>
      <c r="DY378" s="96"/>
      <c r="DZ378" s="96"/>
      <c r="EA378" s="96"/>
      <c r="EB378" s="96"/>
      <c r="EC378" s="96"/>
      <c r="ED378" s="96"/>
      <c r="EE378" s="96"/>
      <c r="EF378" s="96"/>
      <c r="EG378" s="96"/>
      <c r="EH378" s="96"/>
      <c r="EI378" s="96"/>
      <c r="EJ378" s="96"/>
      <c r="EK378" s="96"/>
      <c r="EL378" s="96"/>
      <c r="EM378" s="96"/>
      <c r="EN378" s="96"/>
      <c r="EO378" s="96"/>
      <c r="EP378" s="96"/>
      <c r="EQ378" s="96"/>
      <c r="ER378" s="96"/>
      <c r="ES378" s="96"/>
      <c r="ET378" s="96"/>
      <c r="EU378" s="96"/>
      <c r="EV378" s="96"/>
      <c r="EW378" s="96"/>
      <c r="EX378" s="96"/>
      <c r="EY378" s="96"/>
      <c r="EZ378" s="96"/>
      <c r="FA378" s="96"/>
      <c r="FB378" s="96"/>
      <c r="FC378" s="96"/>
      <c r="FD378" s="96"/>
      <c r="FE378" s="96"/>
      <c r="FF378" s="96"/>
      <c r="FG378" s="96"/>
      <c r="FH378" s="96"/>
      <c r="FI378" s="96"/>
      <c r="FJ378" s="96"/>
      <c r="FK378" s="96"/>
      <c r="FL378" s="96"/>
      <c r="FM378" s="96"/>
      <c r="FN378" s="96"/>
      <c r="FO378" s="96"/>
      <c r="FP378" s="96"/>
      <c r="FQ378" s="96"/>
      <c r="FR378" s="96"/>
      <c r="FS378" s="96"/>
      <c r="FT378" s="96"/>
      <c r="FU378" s="96"/>
      <c r="FV378" s="96"/>
      <c r="FW378" s="96"/>
      <c r="FX378" s="96"/>
      <c r="FY378" s="96"/>
      <c r="FZ378" s="96"/>
      <c r="GA378" s="96"/>
      <c r="GB378" s="96"/>
      <c r="GC378" s="96"/>
      <c r="GD378" s="96"/>
      <c r="GE378" s="96"/>
      <c r="GF378" s="96"/>
      <c r="GG378" s="96"/>
      <c r="GH378" s="96"/>
      <c r="GI378" s="96"/>
      <c r="GJ378" s="96"/>
      <c r="GK378" s="96"/>
      <c r="GL378" s="96"/>
      <c r="GM378" s="96"/>
      <c r="GN378" s="96"/>
      <c r="GO378" s="96"/>
      <c r="GP378" s="96"/>
      <c r="GQ378" s="96"/>
      <c r="GR378" s="96"/>
      <c r="GS378" s="96"/>
      <c r="GT378" s="96"/>
      <c r="GU378" s="96"/>
      <c r="GV378" s="96"/>
      <c r="GW378" s="96"/>
      <c r="GX378" s="96"/>
      <c r="GY378" s="96"/>
      <c r="GZ378" s="96"/>
      <c r="HA378" s="96"/>
      <c r="HB378" s="96"/>
      <c r="HC378" s="96"/>
      <c r="HD378" s="96"/>
      <c r="HE378" s="96"/>
      <c r="HF378" s="96"/>
      <c r="HG378" s="96"/>
      <c r="HH378" s="96"/>
      <c r="HI378" s="96"/>
      <c r="HJ378" s="96"/>
      <c r="HK378" s="96"/>
      <c r="HL378" s="96"/>
      <c r="HM378" s="96"/>
      <c r="HN378" s="96"/>
      <c r="HO378" s="96"/>
      <c r="HP378" s="96"/>
      <c r="HQ378" s="96"/>
      <c r="HR378" s="96"/>
      <c r="HS378" s="96"/>
      <c r="HT378" s="96"/>
      <c r="HU378" s="96"/>
      <c r="HV378" s="96"/>
      <c r="HW378" s="96"/>
      <c r="HX378" s="96"/>
      <c r="HY378" s="96"/>
      <c r="HZ378" s="96"/>
      <c r="IA378" s="96"/>
      <c r="IB378" s="96"/>
      <c r="IC378" s="96"/>
      <c r="ID378" s="96"/>
      <c r="IE378" s="96"/>
      <c r="IF378" s="96"/>
      <c r="IG378" s="96"/>
      <c r="IH378" s="96"/>
      <c r="II378" s="96"/>
      <c r="IJ378" s="96"/>
      <c r="IK378" s="96"/>
      <c r="IL378" s="96"/>
      <c r="IM378" s="96"/>
      <c r="IN378" s="96"/>
      <c r="IO378" s="96"/>
      <c r="IP378" s="96"/>
      <c r="IQ378" s="96"/>
      <c r="IR378" s="96"/>
      <c r="IS378" s="96"/>
      <c r="IT378" s="96"/>
      <c r="IU378" s="96"/>
      <c r="IV378" s="96"/>
      <c r="IW378" s="96"/>
      <c r="IX378" s="96"/>
      <c r="IY378" s="96"/>
      <c r="IZ378" s="96"/>
      <c r="JA378" s="96"/>
      <c r="JB378" s="96"/>
    </row>
    <row r="379" spans="1:262" x14ac:dyDescent="0.2">
      <c r="A379" s="185">
        <v>39990</v>
      </c>
      <c r="B379" s="198" t="s">
        <v>793</v>
      </c>
      <c r="C379" s="198" t="s">
        <v>225</v>
      </c>
      <c r="D379" s="198" t="s">
        <v>141</v>
      </c>
      <c r="E379" s="198" t="s">
        <v>144</v>
      </c>
      <c r="F379" s="199">
        <v>39753</v>
      </c>
      <c r="G379" s="200">
        <v>2008</v>
      </c>
      <c r="H379" s="185" t="s">
        <v>794</v>
      </c>
      <c r="I379" s="185" t="str">
        <f t="shared" si="18"/>
        <v>PA</v>
      </c>
      <c r="J379" s="185" t="str">
        <f t="shared" si="17"/>
        <v>MD</v>
      </c>
      <c r="K379" s="185" t="str">
        <f t="shared" si="19"/>
        <v>Northeast</v>
      </c>
      <c r="L379" s="185" t="str">
        <f>INDEX('State '!$A$1:$C$62,MATCH($I379,'State '!$B:$B,0),3)</f>
        <v>Northeast</v>
      </c>
      <c r="M379" s="185" t="str">
        <f>INDEX('State '!$A$1:$C$62,MATCH($J379,'State '!$B:$B,0),3)</f>
        <v>Northeast</v>
      </c>
      <c r="N379" s="185"/>
      <c r="O379" s="192">
        <v>175</v>
      </c>
      <c r="P379" s="192">
        <v>113</v>
      </c>
      <c r="Q379" s="192">
        <v>700</v>
      </c>
      <c r="R379" s="191" t="s">
        <v>488</v>
      </c>
      <c r="S379" s="185" t="s">
        <v>135</v>
      </c>
      <c r="T379" s="185" t="s">
        <v>390</v>
      </c>
      <c r="U379" s="185" t="s">
        <v>795</v>
      </c>
      <c r="V379" s="185"/>
      <c r="W379" s="184"/>
      <c r="X379" s="184"/>
      <c r="Y379" s="184"/>
      <c r="Z379" s="96"/>
      <c r="AA379" s="96"/>
      <c r="AB379" s="96"/>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20"/>
      <c r="DI379" s="20"/>
      <c r="DJ379" s="20"/>
      <c r="DK379" s="20"/>
      <c r="DL379" s="20"/>
      <c r="DM379" s="20"/>
      <c r="DN379" s="20"/>
      <c r="DO379" s="20"/>
      <c r="DP379" s="20"/>
      <c r="DQ379" s="20"/>
      <c r="DR379" s="20"/>
      <c r="DS379" s="20"/>
      <c r="DT379" s="20"/>
      <c r="DU379" s="20"/>
      <c r="DV379" s="20"/>
      <c r="DW379" s="20"/>
      <c r="DX379" s="20"/>
      <c r="DY379" s="20"/>
      <c r="DZ379" s="20"/>
      <c r="EA379" s="20"/>
      <c r="EB379" s="20"/>
      <c r="EC379" s="20"/>
      <c r="ED379" s="20"/>
      <c r="EE379" s="20"/>
      <c r="EF379" s="20"/>
      <c r="EG379" s="20"/>
      <c r="EH379" s="20"/>
      <c r="EI379" s="20"/>
      <c r="EJ379" s="20"/>
      <c r="EK379" s="20"/>
      <c r="EL379" s="20"/>
      <c r="EM379" s="20"/>
      <c r="EN379" s="20"/>
      <c r="EO379" s="20"/>
      <c r="EP379" s="20"/>
      <c r="EQ379" s="20"/>
      <c r="ER379" s="20"/>
      <c r="ES379" s="20"/>
      <c r="ET379" s="20"/>
      <c r="EU379" s="20"/>
      <c r="EV379" s="20"/>
      <c r="EW379" s="20"/>
      <c r="EX379" s="20"/>
      <c r="EY379" s="20"/>
      <c r="EZ379" s="20"/>
      <c r="FA379" s="20"/>
      <c r="FB379" s="20"/>
      <c r="FC379" s="20"/>
      <c r="FD379" s="20"/>
      <c r="FE379" s="20"/>
      <c r="FF379" s="20"/>
      <c r="FG379" s="20"/>
      <c r="FH379" s="20"/>
      <c r="FI379" s="20"/>
      <c r="FJ379" s="20"/>
      <c r="FK379" s="20"/>
      <c r="FL379" s="20"/>
      <c r="FM379" s="20"/>
      <c r="FN379" s="20"/>
      <c r="FO379" s="20"/>
      <c r="FP379" s="20"/>
      <c r="FQ379" s="20"/>
      <c r="FR379" s="20"/>
      <c r="FS379" s="20"/>
      <c r="FT379" s="20"/>
      <c r="FU379" s="20"/>
      <c r="FV379" s="20"/>
      <c r="FW379" s="20"/>
      <c r="FX379" s="20"/>
      <c r="FY379" s="20"/>
      <c r="FZ379" s="20"/>
      <c r="GA379" s="20"/>
      <c r="GB379" s="20"/>
      <c r="GC379" s="20"/>
      <c r="GD379" s="20"/>
      <c r="GE379" s="20"/>
      <c r="GF379" s="20"/>
      <c r="GG379" s="20"/>
      <c r="GH379" s="20"/>
      <c r="GI379" s="20"/>
      <c r="GJ379" s="20"/>
      <c r="GK379" s="20"/>
      <c r="GL379" s="20"/>
      <c r="GM379" s="20"/>
      <c r="GN379" s="20"/>
      <c r="GO379" s="20"/>
      <c r="GP379" s="20"/>
      <c r="GQ379" s="20"/>
      <c r="GR379" s="20"/>
      <c r="GS379" s="20"/>
      <c r="GT379" s="20"/>
      <c r="GU379" s="20"/>
      <c r="GV379" s="20"/>
      <c r="GW379" s="20"/>
      <c r="GX379" s="20"/>
      <c r="GY379" s="20"/>
      <c r="GZ379" s="20"/>
      <c r="HA379" s="20"/>
      <c r="HB379" s="20"/>
      <c r="HC379" s="20"/>
      <c r="HD379" s="20"/>
      <c r="HE379" s="20"/>
      <c r="HF379" s="20"/>
      <c r="HG379" s="20"/>
      <c r="HH379" s="20"/>
      <c r="HI379" s="20"/>
      <c r="HJ379" s="20"/>
      <c r="HK379" s="20"/>
      <c r="HL379" s="20"/>
      <c r="HM379" s="20"/>
      <c r="HN379" s="20"/>
      <c r="HO379" s="20"/>
      <c r="HP379" s="20"/>
      <c r="HQ379" s="20"/>
      <c r="HR379" s="20"/>
      <c r="HS379" s="20"/>
      <c r="HT379" s="20"/>
      <c r="HU379" s="20"/>
      <c r="HV379" s="20"/>
      <c r="HW379" s="20"/>
      <c r="HX379" s="20"/>
      <c r="HY379" s="20"/>
      <c r="HZ379" s="20"/>
      <c r="IA379" s="20"/>
      <c r="IB379" s="20"/>
      <c r="IC379" s="20"/>
      <c r="ID379" s="20"/>
      <c r="IE379" s="20"/>
      <c r="IF379" s="20"/>
      <c r="IG379" s="20"/>
      <c r="IH379" s="20"/>
      <c r="II379" s="20"/>
      <c r="IJ379" s="20"/>
      <c r="IK379" s="20"/>
      <c r="IL379" s="20"/>
      <c r="IM379" s="20"/>
      <c r="IN379" s="20"/>
      <c r="IO379" s="20"/>
      <c r="IP379" s="20"/>
      <c r="IQ379" s="20"/>
      <c r="IR379" s="20"/>
      <c r="IS379" s="20"/>
      <c r="IT379" s="20"/>
      <c r="IU379" s="20"/>
      <c r="IV379" s="20"/>
      <c r="IW379" s="20"/>
      <c r="IX379" s="20"/>
      <c r="IY379" s="20"/>
      <c r="IZ379" s="20"/>
      <c r="JA379" s="20"/>
      <c r="JB379" s="20"/>
    </row>
    <row r="380" spans="1:262" x14ac:dyDescent="0.2">
      <c r="A380" s="185">
        <v>39990</v>
      </c>
      <c r="B380" s="186" t="s">
        <v>796</v>
      </c>
      <c r="C380" s="186" t="s">
        <v>286</v>
      </c>
      <c r="D380" s="186" t="s">
        <v>141</v>
      </c>
      <c r="E380" s="187" t="s">
        <v>144</v>
      </c>
      <c r="F380" s="188">
        <v>39797</v>
      </c>
      <c r="G380" s="189">
        <v>2008</v>
      </c>
      <c r="H380" s="185" t="s">
        <v>54</v>
      </c>
      <c r="I380" s="185" t="str">
        <f t="shared" si="18"/>
        <v>MD</v>
      </c>
      <c r="J380" s="185" t="str">
        <f t="shared" ref="J380:J443" si="20">RIGHT($H380,2)</f>
        <v>MD</v>
      </c>
      <c r="K380" s="185" t="str">
        <f t="shared" si="19"/>
        <v>Northeast</v>
      </c>
      <c r="L380" s="185" t="str">
        <f>INDEX('State '!$A$1:$C$62,MATCH($I380,'State '!$B:$B,0),3)</f>
        <v>Northeast</v>
      </c>
      <c r="M380" s="185" t="str">
        <f>INDEX('State '!$A$1:$C$62,MATCH($J380,'State '!$B:$B,0),3)</f>
        <v>Northeast</v>
      </c>
      <c r="N380" s="185"/>
      <c r="O380" s="191">
        <v>159.80000000000001</v>
      </c>
      <c r="P380" s="191">
        <v>47.8</v>
      </c>
      <c r="Q380" s="191">
        <v>800</v>
      </c>
      <c r="R380" s="192">
        <v>36</v>
      </c>
      <c r="S380" s="193" t="s">
        <v>135</v>
      </c>
      <c r="T380" s="190" t="s">
        <v>390</v>
      </c>
      <c r="U380" s="194" t="s">
        <v>797</v>
      </c>
      <c r="V380" s="185"/>
      <c r="W380" s="184"/>
      <c r="X380" s="184"/>
      <c r="Y380" s="184"/>
      <c r="Z380" s="96"/>
      <c r="AA380" s="96"/>
      <c r="AB380" s="96"/>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20"/>
      <c r="DI380" s="20"/>
      <c r="DJ380" s="20"/>
      <c r="DK380" s="20"/>
      <c r="DL380" s="20"/>
      <c r="DM380" s="20"/>
      <c r="DN380" s="20"/>
      <c r="DO380" s="20"/>
      <c r="DP380" s="20"/>
      <c r="DQ380" s="20"/>
      <c r="DR380" s="20"/>
      <c r="DS380" s="20"/>
      <c r="DT380" s="20"/>
      <c r="DU380" s="20"/>
      <c r="DV380" s="20"/>
      <c r="DW380" s="20"/>
      <c r="DX380" s="20"/>
      <c r="DY380" s="20"/>
      <c r="DZ380" s="20"/>
      <c r="EA380" s="20"/>
      <c r="EB380" s="20"/>
      <c r="EC380" s="20"/>
      <c r="ED380" s="20"/>
      <c r="EE380" s="20"/>
      <c r="EF380" s="20"/>
      <c r="EG380" s="20"/>
      <c r="EH380" s="20"/>
      <c r="EI380" s="20"/>
      <c r="EJ380" s="20"/>
      <c r="EK380" s="20"/>
      <c r="EL380" s="20"/>
      <c r="EM380" s="20"/>
      <c r="EN380" s="20"/>
      <c r="EO380" s="20"/>
      <c r="EP380" s="20"/>
      <c r="EQ380" s="20"/>
      <c r="ER380" s="20"/>
      <c r="ES380" s="20"/>
      <c r="ET380" s="20"/>
      <c r="EU380" s="20"/>
      <c r="EV380" s="20"/>
      <c r="EW380" s="20"/>
      <c r="EX380" s="20"/>
      <c r="EY380" s="20"/>
      <c r="EZ380" s="20"/>
      <c r="FA380" s="20"/>
      <c r="FB380" s="20"/>
      <c r="FC380" s="20"/>
      <c r="FD380" s="20"/>
      <c r="FE380" s="20"/>
      <c r="FF380" s="20"/>
      <c r="FG380" s="20"/>
      <c r="FH380" s="20"/>
      <c r="FI380" s="20"/>
      <c r="FJ380" s="20"/>
      <c r="FK380" s="20"/>
      <c r="FL380" s="20"/>
      <c r="FM380" s="20"/>
      <c r="FN380" s="20"/>
      <c r="FO380" s="20"/>
      <c r="FP380" s="20"/>
      <c r="FQ380" s="20"/>
      <c r="FR380" s="20"/>
      <c r="FS380" s="20"/>
      <c r="FT380" s="20"/>
      <c r="FU380" s="20"/>
      <c r="FV380" s="20"/>
      <c r="FW380" s="20"/>
      <c r="FX380" s="20"/>
      <c r="FY380" s="20"/>
      <c r="FZ380" s="20"/>
      <c r="GA380" s="20"/>
      <c r="GB380" s="20"/>
      <c r="GC380" s="20"/>
      <c r="GD380" s="20"/>
      <c r="GE380" s="20"/>
      <c r="GF380" s="20"/>
      <c r="GG380" s="20"/>
      <c r="GH380" s="20"/>
      <c r="GI380" s="20"/>
      <c r="GJ380" s="20"/>
      <c r="GK380" s="20"/>
      <c r="GL380" s="20"/>
      <c r="GM380" s="20"/>
      <c r="GN380" s="20"/>
      <c r="GO380" s="20"/>
      <c r="GP380" s="20"/>
      <c r="GQ380" s="20"/>
      <c r="GR380" s="20"/>
      <c r="GS380" s="20"/>
      <c r="GT380" s="20"/>
      <c r="GU380" s="20"/>
      <c r="GV380" s="20"/>
      <c r="GW380" s="20"/>
      <c r="GX380" s="20"/>
      <c r="GY380" s="20"/>
      <c r="GZ380" s="20"/>
      <c r="HA380" s="20"/>
      <c r="HB380" s="20"/>
      <c r="HC380" s="20"/>
      <c r="HD380" s="20"/>
      <c r="HE380" s="20"/>
      <c r="HF380" s="20"/>
      <c r="HG380" s="20"/>
      <c r="HH380" s="20"/>
      <c r="HI380" s="20"/>
      <c r="HJ380" s="20"/>
      <c r="HK380" s="20"/>
      <c r="HL380" s="20"/>
      <c r="HM380" s="20"/>
      <c r="HN380" s="20"/>
      <c r="HO380" s="20"/>
      <c r="HP380" s="20"/>
      <c r="HQ380" s="20"/>
      <c r="HR380" s="20"/>
      <c r="HS380" s="20"/>
      <c r="HT380" s="20"/>
      <c r="HU380" s="20"/>
      <c r="HV380" s="20"/>
      <c r="HW380" s="20"/>
      <c r="HX380" s="20"/>
      <c r="HY380" s="20"/>
      <c r="HZ380" s="20"/>
      <c r="IA380" s="20"/>
      <c r="IB380" s="20"/>
      <c r="IC380" s="20"/>
      <c r="ID380" s="20"/>
      <c r="IE380" s="20"/>
      <c r="IF380" s="20"/>
      <c r="IG380" s="20"/>
      <c r="IH380" s="20"/>
      <c r="II380" s="20"/>
      <c r="IJ380" s="20"/>
      <c r="IK380" s="20"/>
      <c r="IL380" s="20"/>
      <c r="IM380" s="20"/>
      <c r="IN380" s="20"/>
      <c r="IO380" s="20"/>
      <c r="IP380" s="20"/>
      <c r="IQ380" s="20"/>
      <c r="IR380" s="20"/>
      <c r="IS380" s="20"/>
      <c r="IT380" s="20"/>
      <c r="IU380" s="20"/>
      <c r="IV380" s="20"/>
      <c r="IW380" s="20"/>
      <c r="IX380" s="20"/>
      <c r="IY380" s="20"/>
      <c r="IZ380" s="20"/>
      <c r="JA380" s="20"/>
      <c r="JB380" s="20"/>
    </row>
    <row r="381" spans="1:262" s="20" customFormat="1" x14ac:dyDescent="0.2">
      <c r="A381" s="185">
        <v>39990</v>
      </c>
      <c r="B381" s="198" t="s">
        <v>744</v>
      </c>
      <c r="C381" s="198" t="s">
        <v>225</v>
      </c>
      <c r="D381" s="198" t="s">
        <v>141</v>
      </c>
      <c r="E381" s="198" t="s">
        <v>144</v>
      </c>
      <c r="F381" s="199">
        <v>39753</v>
      </c>
      <c r="G381" s="200">
        <v>2008</v>
      </c>
      <c r="H381" s="185" t="s">
        <v>33</v>
      </c>
      <c r="I381" s="185" t="str">
        <f t="shared" si="18"/>
        <v>WV</v>
      </c>
      <c r="J381" s="185" t="str">
        <f t="shared" si="20"/>
        <v>WV</v>
      </c>
      <c r="K381" s="185" t="str">
        <f t="shared" si="19"/>
        <v>Northeast</v>
      </c>
      <c r="L381" s="185" t="str">
        <f>INDEX('State '!$A$1:$C$62,MATCH($I381,'State '!$B:$B,0),3)</f>
        <v>Northeast</v>
      </c>
      <c r="M381" s="185" t="str">
        <f>INDEX('State '!$A$1:$C$62,MATCH($J381,'State '!$B:$B,0),3)</f>
        <v>Northeast</v>
      </c>
      <c r="N381" s="185"/>
      <c r="O381" s="192">
        <v>14.69</v>
      </c>
      <c r="P381" s="192">
        <v>6.43</v>
      </c>
      <c r="Q381" s="192">
        <v>21.25</v>
      </c>
      <c r="R381" s="191" t="s">
        <v>745</v>
      </c>
      <c r="S381" s="185" t="s">
        <v>135</v>
      </c>
      <c r="T381" s="185" t="s">
        <v>390</v>
      </c>
      <c r="U381" s="185" t="s">
        <v>746</v>
      </c>
      <c r="V381" s="185"/>
      <c r="W381" s="184"/>
      <c r="X381" s="184"/>
      <c r="Y381" s="184"/>
    </row>
    <row r="382" spans="1:262" s="20" customFormat="1" x14ac:dyDescent="0.2">
      <c r="A382" s="185">
        <v>39990</v>
      </c>
      <c r="B382" s="198" t="s">
        <v>831</v>
      </c>
      <c r="C382" s="198" t="s">
        <v>219</v>
      </c>
      <c r="D382" s="198" t="s">
        <v>141</v>
      </c>
      <c r="E382" s="198" t="s">
        <v>144</v>
      </c>
      <c r="F382" s="199">
        <v>39767</v>
      </c>
      <c r="G382" s="200">
        <v>2008</v>
      </c>
      <c r="H382" s="185" t="s">
        <v>832</v>
      </c>
      <c r="I382" s="185" t="str">
        <f t="shared" si="18"/>
        <v>PA</v>
      </c>
      <c r="J382" s="185" t="str">
        <f t="shared" si="20"/>
        <v>DE</v>
      </c>
      <c r="K382" s="185" t="str">
        <f t="shared" si="19"/>
        <v>Northeast</v>
      </c>
      <c r="L382" s="185" t="str">
        <f>INDEX('State '!$A$1:$C$62,MATCH($I382,'State '!$B:$B,0),3)</f>
        <v>Northeast</v>
      </c>
      <c r="M382" s="185" t="str">
        <f>INDEX('State '!$A$1:$C$62,MATCH($J382,'State '!$B:$B,0),3)</f>
        <v>Northeast</v>
      </c>
      <c r="N382" s="185"/>
      <c r="O382" s="192">
        <v>8.2899999999999991</v>
      </c>
      <c r="P382" s="192">
        <v>9</v>
      </c>
      <c r="Q382" s="192">
        <v>10.85</v>
      </c>
      <c r="R382" s="191">
        <v>16</v>
      </c>
      <c r="S382" s="185" t="s">
        <v>135</v>
      </c>
      <c r="T382" s="185" t="s">
        <v>390</v>
      </c>
      <c r="U382" s="185" t="s">
        <v>833</v>
      </c>
      <c r="V382" s="185"/>
      <c r="W382" s="184"/>
      <c r="X382" s="184"/>
      <c r="Y382" s="184"/>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96"/>
      <c r="BC382" s="96"/>
      <c r="BD382" s="96"/>
      <c r="BE382" s="96"/>
      <c r="BF382" s="96"/>
      <c r="BG382" s="96"/>
      <c r="BH382" s="96"/>
      <c r="BI382" s="96"/>
      <c r="BJ382" s="96"/>
      <c r="BK382" s="96"/>
      <c r="BL382" s="96"/>
      <c r="BM382" s="96"/>
      <c r="BN382" s="96"/>
      <c r="BO382" s="96"/>
      <c r="BP382" s="96"/>
      <c r="BQ382" s="96"/>
      <c r="BR382" s="96"/>
      <c r="BS382" s="96"/>
      <c r="BT382" s="96"/>
      <c r="BU382" s="96"/>
      <c r="BV382" s="96"/>
      <c r="BW382" s="96"/>
      <c r="BX382" s="96"/>
      <c r="BY382" s="96"/>
      <c r="BZ382" s="96"/>
      <c r="CA382" s="96"/>
      <c r="CB382" s="96"/>
      <c r="CC382" s="96"/>
      <c r="CD382" s="96"/>
      <c r="CE382" s="96"/>
      <c r="CF382" s="96"/>
      <c r="CG382" s="96"/>
      <c r="CH382" s="96"/>
      <c r="CI382" s="96"/>
      <c r="CJ382" s="96"/>
      <c r="CK382" s="96"/>
      <c r="CL382" s="96"/>
      <c r="CM382" s="96"/>
      <c r="CN382" s="96"/>
      <c r="CO382" s="96"/>
      <c r="CP382" s="96"/>
      <c r="CQ382" s="96"/>
      <c r="CR382" s="96"/>
      <c r="CS382" s="96"/>
      <c r="CT382" s="96"/>
      <c r="CU382" s="96"/>
      <c r="CV382" s="96"/>
      <c r="CW382" s="96"/>
      <c r="CX382" s="96"/>
      <c r="CY382" s="96"/>
      <c r="CZ382" s="96"/>
      <c r="DA382" s="96"/>
      <c r="DB382" s="96"/>
      <c r="DC382" s="96"/>
      <c r="DD382" s="96"/>
      <c r="DE382" s="96"/>
      <c r="DF382" s="96"/>
      <c r="DG382" s="96"/>
      <c r="DH382" s="96"/>
      <c r="DI382" s="96"/>
      <c r="DJ382" s="96"/>
      <c r="DK382" s="96"/>
      <c r="DL382" s="96"/>
      <c r="DM382" s="96"/>
      <c r="DN382" s="96"/>
      <c r="DO382" s="96"/>
      <c r="DP382" s="96"/>
      <c r="DQ382" s="96"/>
      <c r="DR382" s="96"/>
      <c r="DS382" s="96"/>
      <c r="DT382" s="96"/>
      <c r="DU382" s="96"/>
      <c r="DV382" s="96"/>
      <c r="DW382" s="96"/>
      <c r="DX382" s="96"/>
      <c r="DY382" s="96"/>
      <c r="DZ382" s="96"/>
      <c r="EA382" s="96"/>
      <c r="EB382" s="96"/>
      <c r="EC382" s="96"/>
      <c r="ED382" s="96"/>
      <c r="EE382" s="96"/>
      <c r="EF382" s="96"/>
      <c r="EG382" s="96"/>
      <c r="EH382" s="96"/>
      <c r="EI382" s="96"/>
      <c r="EJ382" s="96"/>
      <c r="EK382" s="96"/>
      <c r="EL382" s="96"/>
      <c r="EM382" s="96"/>
      <c r="EN382" s="96"/>
      <c r="EO382" s="96"/>
      <c r="EP382" s="96"/>
      <c r="EQ382" s="96"/>
      <c r="ER382" s="96"/>
      <c r="ES382" s="96"/>
      <c r="ET382" s="96"/>
      <c r="EU382" s="96"/>
      <c r="EV382" s="96"/>
      <c r="EW382" s="96"/>
      <c r="EX382" s="96"/>
      <c r="EY382" s="96"/>
      <c r="EZ382" s="96"/>
      <c r="FA382" s="96"/>
      <c r="FB382" s="96"/>
      <c r="FC382" s="96"/>
      <c r="FD382" s="96"/>
      <c r="FE382" s="96"/>
      <c r="FF382" s="96"/>
      <c r="FG382" s="96"/>
      <c r="FH382" s="96"/>
      <c r="FI382" s="96"/>
      <c r="FJ382" s="96"/>
      <c r="FK382" s="96"/>
      <c r="FL382" s="96"/>
      <c r="FM382" s="96"/>
      <c r="FN382" s="96"/>
      <c r="FO382" s="96"/>
      <c r="FP382" s="96"/>
      <c r="FQ382" s="96"/>
      <c r="FR382" s="96"/>
      <c r="FS382" s="96"/>
      <c r="FT382" s="96"/>
      <c r="FU382" s="96"/>
      <c r="FV382" s="96"/>
      <c r="FW382" s="96"/>
      <c r="FX382" s="96"/>
      <c r="FY382" s="96"/>
      <c r="FZ382" s="96"/>
      <c r="GA382" s="96"/>
      <c r="GB382" s="96"/>
      <c r="GC382" s="96"/>
      <c r="GD382" s="96"/>
      <c r="GE382" s="96"/>
      <c r="GF382" s="96"/>
      <c r="GG382" s="96"/>
      <c r="GH382" s="96"/>
      <c r="GI382" s="96"/>
      <c r="GJ382" s="96"/>
      <c r="GK382" s="96"/>
      <c r="GL382" s="96"/>
      <c r="GM382" s="96"/>
      <c r="GN382" s="96"/>
      <c r="GO382" s="96"/>
      <c r="GP382" s="96"/>
      <c r="GQ382" s="96"/>
      <c r="GR382" s="96"/>
      <c r="GS382" s="96"/>
      <c r="GT382" s="96"/>
      <c r="GU382" s="96"/>
      <c r="GV382" s="96"/>
      <c r="GW382" s="96"/>
      <c r="GX382" s="96"/>
      <c r="GY382" s="96"/>
      <c r="GZ382" s="96"/>
      <c r="HA382" s="96"/>
      <c r="HB382" s="96"/>
      <c r="HC382" s="96"/>
      <c r="HD382" s="96"/>
      <c r="HE382" s="96"/>
      <c r="HF382" s="96"/>
      <c r="HG382" s="96"/>
      <c r="HH382" s="96"/>
      <c r="HI382" s="96"/>
      <c r="HJ382" s="96"/>
      <c r="HK382" s="96"/>
      <c r="HL382" s="96"/>
      <c r="HM382" s="96"/>
      <c r="HN382" s="96"/>
      <c r="HO382" s="96"/>
      <c r="HP382" s="96"/>
      <c r="HQ382" s="96"/>
      <c r="HR382" s="96"/>
      <c r="HS382" s="96"/>
      <c r="HT382" s="96"/>
      <c r="HU382" s="96"/>
      <c r="HV382" s="96"/>
      <c r="HW382" s="96"/>
      <c r="HX382" s="96"/>
      <c r="HY382" s="96"/>
      <c r="HZ382" s="96"/>
      <c r="IA382" s="96"/>
      <c r="IB382" s="96"/>
      <c r="IC382" s="96"/>
      <c r="ID382" s="96"/>
      <c r="IE382" s="96"/>
      <c r="IF382" s="96"/>
      <c r="IG382" s="96"/>
      <c r="IH382" s="96"/>
      <c r="II382" s="96"/>
      <c r="IJ382" s="96"/>
      <c r="IK382" s="96"/>
      <c r="IL382" s="96"/>
      <c r="IM382" s="96"/>
      <c r="IN382" s="96"/>
      <c r="IO382" s="96"/>
      <c r="IP382" s="96"/>
      <c r="IQ382" s="96"/>
      <c r="IR382" s="96"/>
      <c r="IS382" s="96"/>
      <c r="IT382" s="96"/>
      <c r="IU382" s="96"/>
      <c r="IV382" s="96"/>
      <c r="IW382" s="96"/>
      <c r="IX382" s="96"/>
      <c r="IY382" s="96"/>
      <c r="IZ382" s="96"/>
      <c r="JA382" s="96"/>
      <c r="JB382" s="96"/>
    </row>
    <row r="383" spans="1:262" s="20" customFormat="1" x14ac:dyDescent="0.2">
      <c r="A383" s="185">
        <v>40367</v>
      </c>
      <c r="B383" s="198" t="s">
        <v>755</v>
      </c>
      <c r="C383" s="198" t="s">
        <v>1784</v>
      </c>
      <c r="D383" s="198" t="s">
        <v>141</v>
      </c>
      <c r="E383" s="198" t="s">
        <v>144</v>
      </c>
      <c r="F383" s="199">
        <v>39813</v>
      </c>
      <c r="G383" s="200">
        <v>2008</v>
      </c>
      <c r="H383" s="185" t="s">
        <v>43</v>
      </c>
      <c r="I383" s="185" t="str">
        <f t="shared" si="18"/>
        <v>NM</v>
      </c>
      <c r="J383" s="185" t="str">
        <f t="shared" si="20"/>
        <v>NM</v>
      </c>
      <c r="K383" s="185" t="str">
        <f t="shared" si="19"/>
        <v>Mountain</v>
      </c>
      <c r="L383" s="185" t="str">
        <f>INDEX('State '!$A$1:$C$62,MATCH($I383,'State '!$B:$B,0),3)</f>
        <v>Mountain</v>
      </c>
      <c r="M383" s="185" t="str">
        <f>INDEX('State '!$A$1:$C$62,MATCH($J383,'State '!$B:$B,0),3)</f>
        <v>Mountain</v>
      </c>
      <c r="N383" s="185"/>
      <c r="O383" s="192">
        <v>26.5</v>
      </c>
      <c r="P383" s="192"/>
      <c r="Q383" s="192">
        <v>12</v>
      </c>
      <c r="R383" s="191"/>
      <c r="S383" s="185" t="s">
        <v>135</v>
      </c>
      <c r="T383" s="185" t="s">
        <v>390</v>
      </c>
      <c r="U383" s="185" t="s">
        <v>756</v>
      </c>
      <c r="V383" s="185"/>
      <c r="W383" s="184"/>
      <c r="X383" s="184"/>
      <c r="Y383" s="184"/>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96"/>
      <c r="BC383" s="96"/>
      <c r="BD383" s="96"/>
      <c r="BE383" s="96"/>
      <c r="BF383" s="96"/>
      <c r="BG383" s="96"/>
      <c r="BH383" s="96"/>
      <c r="BI383" s="96"/>
      <c r="BJ383" s="96"/>
      <c r="BK383" s="96"/>
      <c r="BL383" s="96"/>
      <c r="BM383" s="96"/>
      <c r="BN383" s="96"/>
      <c r="BO383" s="96"/>
      <c r="BP383" s="96"/>
      <c r="BQ383" s="96"/>
      <c r="BR383" s="96"/>
      <c r="BS383" s="96"/>
      <c r="BT383" s="96"/>
      <c r="BU383" s="96"/>
      <c r="BV383" s="96"/>
      <c r="BW383" s="96"/>
      <c r="BX383" s="96"/>
      <c r="BY383" s="96"/>
      <c r="BZ383" s="96"/>
      <c r="CA383" s="96"/>
      <c r="CB383" s="96"/>
      <c r="CC383" s="96"/>
      <c r="CD383" s="96"/>
      <c r="CE383" s="96"/>
      <c r="CF383" s="96"/>
      <c r="CG383" s="96"/>
      <c r="CH383" s="96"/>
      <c r="CI383" s="96"/>
      <c r="CJ383" s="96"/>
      <c r="CK383" s="96"/>
      <c r="CL383" s="96"/>
      <c r="CM383" s="96"/>
      <c r="CN383" s="96"/>
      <c r="CO383" s="96"/>
      <c r="CP383" s="96"/>
      <c r="CQ383" s="96"/>
      <c r="CR383" s="96"/>
      <c r="CS383" s="96"/>
      <c r="CT383" s="96"/>
      <c r="CU383" s="96"/>
      <c r="CV383" s="96"/>
      <c r="CW383" s="96"/>
      <c r="CX383" s="96"/>
      <c r="CY383" s="96"/>
      <c r="CZ383" s="96"/>
      <c r="DA383" s="96"/>
      <c r="DB383" s="96"/>
      <c r="DC383" s="96"/>
      <c r="DD383" s="96"/>
      <c r="DE383" s="96"/>
      <c r="DF383" s="96"/>
      <c r="DG383" s="96"/>
      <c r="DH383" s="96"/>
      <c r="DI383" s="96"/>
      <c r="DJ383" s="96"/>
      <c r="DK383" s="96"/>
      <c r="DL383" s="96"/>
      <c r="DM383" s="96"/>
      <c r="DN383" s="96"/>
      <c r="DO383" s="96"/>
      <c r="DP383" s="96"/>
      <c r="DQ383" s="96"/>
      <c r="DR383" s="96"/>
      <c r="DS383" s="96"/>
      <c r="DT383" s="96"/>
      <c r="DU383" s="96"/>
      <c r="DV383" s="96"/>
      <c r="DW383" s="96"/>
      <c r="DX383" s="96"/>
      <c r="DY383" s="96"/>
      <c r="DZ383" s="96"/>
      <c r="EA383" s="96"/>
      <c r="EB383" s="96"/>
      <c r="EC383" s="96"/>
      <c r="ED383" s="96"/>
      <c r="EE383" s="96"/>
      <c r="EF383" s="96"/>
      <c r="EG383" s="96"/>
      <c r="EH383" s="96"/>
      <c r="EI383" s="96"/>
      <c r="EJ383" s="96"/>
      <c r="EK383" s="96"/>
      <c r="EL383" s="96"/>
      <c r="EM383" s="96"/>
      <c r="EN383" s="96"/>
      <c r="EO383" s="96"/>
      <c r="EP383" s="96"/>
      <c r="EQ383" s="96"/>
      <c r="ER383" s="96"/>
      <c r="ES383" s="96"/>
      <c r="ET383" s="96"/>
      <c r="EU383" s="96"/>
      <c r="EV383" s="96"/>
      <c r="EW383" s="96"/>
      <c r="EX383" s="96"/>
      <c r="EY383" s="96"/>
      <c r="EZ383" s="96"/>
      <c r="FA383" s="96"/>
      <c r="FB383" s="96"/>
      <c r="FC383" s="96"/>
      <c r="FD383" s="96"/>
      <c r="FE383" s="96"/>
      <c r="FF383" s="96"/>
      <c r="FG383" s="96"/>
      <c r="FH383" s="96"/>
      <c r="FI383" s="96"/>
      <c r="FJ383" s="96"/>
      <c r="FK383" s="96"/>
      <c r="FL383" s="96"/>
      <c r="FM383" s="96"/>
      <c r="FN383" s="96"/>
      <c r="FO383" s="96"/>
      <c r="FP383" s="96"/>
      <c r="FQ383" s="96"/>
      <c r="FR383" s="96"/>
      <c r="FS383" s="96"/>
      <c r="FT383" s="96"/>
      <c r="FU383" s="96"/>
      <c r="FV383" s="96"/>
      <c r="FW383" s="96"/>
      <c r="FX383" s="96"/>
      <c r="FY383" s="96"/>
      <c r="FZ383" s="96"/>
      <c r="GA383" s="96"/>
      <c r="GB383" s="96"/>
      <c r="GC383" s="96"/>
      <c r="GD383" s="96"/>
      <c r="GE383" s="96"/>
      <c r="GF383" s="96"/>
      <c r="GG383" s="96"/>
      <c r="GH383" s="96"/>
      <c r="GI383" s="96"/>
      <c r="GJ383" s="96"/>
      <c r="GK383" s="96"/>
      <c r="GL383" s="96"/>
      <c r="GM383" s="96"/>
      <c r="GN383" s="96"/>
      <c r="GO383" s="96"/>
      <c r="GP383" s="96"/>
      <c r="GQ383" s="96"/>
      <c r="GR383" s="96"/>
      <c r="GS383" s="96"/>
      <c r="GT383" s="96"/>
      <c r="GU383" s="96"/>
      <c r="GV383" s="96"/>
      <c r="GW383" s="96"/>
      <c r="GX383" s="96"/>
      <c r="GY383" s="96"/>
      <c r="GZ383" s="96"/>
      <c r="HA383" s="96"/>
      <c r="HB383" s="96"/>
      <c r="HC383" s="96"/>
      <c r="HD383" s="96"/>
      <c r="HE383" s="96"/>
      <c r="HF383" s="96"/>
      <c r="HG383" s="96"/>
      <c r="HH383" s="96"/>
      <c r="HI383" s="96"/>
      <c r="HJ383" s="96"/>
      <c r="HK383" s="96"/>
      <c r="HL383" s="96"/>
      <c r="HM383" s="96"/>
      <c r="HN383" s="96"/>
      <c r="HO383" s="96"/>
      <c r="HP383" s="96"/>
      <c r="HQ383" s="96"/>
      <c r="HR383" s="96"/>
      <c r="HS383" s="96"/>
      <c r="HT383" s="96"/>
      <c r="HU383" s="96"/>
      <c r="HV383" s="96"/>
      <c r="HW383" s="96"/>
      <c r="HX383" s="96"/>
      <c r="HY383" s="96"/>
      <c r="HZ383" s="96"/>
      <c r="IA383" s="96"/>
      <c r="IB383" s="96"/>
      <c r="IC383" s="96"/>
      <c r="ID383" s="96"/>
      <c r="IE383" s="96"/>
      <c r="IF383" s="96"/>
      <c r="IG383" s="96"/>
      <c r="IH383" s="96"/>
      <c r="II383" s="96"/>
      <c r="IJ383" s="96"/>
      <c r="IK383" s="96"/>
      <c r="IL383" s="96"/>
      <c r="IM383" s="96"/>
      <c r="IN383" s="96"/>
      <c r="IO383" s="96"/>
      <c r="IP383" s="96"/>
      <c r="IQ383" s="96"/>
      <c r="IR383" s="96"/>
      <c r="IS383" s="96"/>
      <c r="IT383" s="96"/>
      <c r="IU383" s="96"/>
      <c r="IV383" s="96"/>
      <c r="IW383" s="96"/>
      <c r="IX383" s="96"/>
      <c r="IY383" s="96"/>
      <c r="IZ383" s="96"/>
      <c r="JA383" s="96"/>
      <c r="JB383" s="96"/>
    </row>
    <row r="384" spans="1:262" s="20" customFormat="1" x14ac:dyDescent="0.2">
      <c r="A384" s="185">
        <v>39990</v>
      </c>
      <c r="B384" s="186" t="s">
        <v>759</v>
      </c>
      <c r="C384" s="186" t="s">
        <v>1784</v>
      </c>
      <c r="D384" s="186" t="s">
        <v>134</v>
      </c>
      <c r="E384" s="187" t="s">
        <v>144</v>
      </c>
      <c r="F384" s="188">
        <v>39778</v>
      </c>
      <c r="G384" s="189">
        <v>2008</v>
      </c>
      <c r="H384" s="185" t="s">
        <v>6</v>
      </c>
      <c r="I384" s="185" t="str">
        <f t="shared" si="18"/>
        <v>TX</v>
      </c>
      <c r="J384" s="185" t="str">
        <f t="shared" si="20"/>
        <v>TX</v>
      </c>
      <c r="K384" s="185" t="str">
        <f t="shared" si="19"/>
        <v>South Central</v>
      </c>
      <c r="L384" s="185" t="str">
        <f>INDEX('State '!$A$1:$C$62,MATCH($I384,'State '!$B:$B,0),3)</f>
        <v>South Central</v>
      </c>
      <c r="M384" s="185" t="str">
        <f>INDEX('State '!$A$1:$C$62,MATCH($J384,'State '!$B:$B,0),3)</f>
        <v>South Central</v>
      </c>
      <c r="N384" s="185"/>
      <c r="O384" s="191">
        <v>16.899999999999999</v>
      </c>
      <c r="P384" s="191">
        <v>7.3</v>
      </c>
      <c r="Q384" s="191">
        <v>150</v>
      </c>
      <c r="R384" s="192">
        <v>20</v>
      </c>
      <c r="S384" s="193" t="s">
        <v>135</v>
      </c>
      <c r="T384" s="190" t="s">
        <v>390</v>
      </c>
      <c r="U384" s="194" t="s">
        <v>760</v>
      </c>
      <c r="V384" s="185"/>
      <c r="W384" s="184"/>
      <c r="X384" s="184"/>
      <c r="Y384" s="184"/>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c r="BE384" s="96"/>
      <c r="BF384" s="96"/>
      <c r="BG384" s="96"/>
      <c r="BH384" s="96"/>
      <c r="BI384" s="96"/>
      <c r="BJ384" s="96"/>
      <c r="BK384" s="96"/>
      <c r="BL384" s="96"/>
      <c r="BM384" s="96"/>
      <c r="BN384" s="96"/>
      <c r="BO384" s="96"/>
      <c r="BP384" s="96"/>
      <c r="BQ384" s="96"/>
      <c r="BR384" s="96"/>
      <c r="BS384" s="96"/>
      <c r="BT384" s="96"/>
      <c r="BU384" s="96"/>
      <c r="BV384" s="96"/>
      <c r="BW384" s="96"/>
      <c r="BX384" s="96"/>
      <c r="BY384" s="96"/>
      <c r="BZ384" s="96"/>
      <c r="CA384" s="96"/>
      <c r="CB384" s="96"/>
      <c r="CC384" s="96"/>
      <c r="CD384" s="96"/>
      <c r="CE384" s="96"/>
      <c r="CF384" s="96"/>
      <c r="CG384" s="96"/>
      <c r="CH384" s="96"/>
      <c r="CI384" s="96"/>
      <c r="CJ384" s="96"/>
      <c r="CK384" s="96"/>
      <c r="CL384" s="96"/>
      <c r="CM384" s="96"/>
      <c r="CN384" s="96"/>
      <c r="CO384" s="96"/>
      <c r="CP384" s="96"/>
      <c r="CQ384" s="96"/>
      <c r="CR384" s="96"/>
      <c r="CS384" s="96"/>
      <c r="CT384" s="96"/>
      <c r="CU384" s="96"/>
      <c r="CV384" s="96"/>
      <c r="CW384" s="96"/>
      <c r="CX384" s="96"/>
      <c r="CY384" s="96"/>
      <c r="CZ384" s="96"/>
      <c r="DA384" s="96"/>
      <c r="DB384" s="96"/>
      <c r="DC384" s="96"/>
      <c r="DD384" s="96"/>
      <c r="DE384" s="96"/>
      <c r="DF384" s="96"/>
      <c r="DG384" s="96"/>
      <c r="DH384" s="96"/>
      <c r="DI384" s="96"/>
      <c r="DJ384" s="96"/>
      <c r="DK384" s="96"/>
      <c r="DL384" s="96"/>
      <c r="DM384" s="96"/>
      <c r="DN384" s="96"/>
      <c r="DO384" s="96"/>
      <c r="DP384" s="96"/>
      <c r="DQ384" s="96"/>
      <c r="DR384" s="96"/>
      <c r="DS384" s="96"/>
      <c r="DT384" s="96"/>
      <c r="DU384" s="96"/>
      <c r="DV384" s="96"/>
      <c r="DW384" s="96"/>
      <c r="DX384" s="96"/>
      <c r="DY384" s="96"/>
      <c r="DZ384" s="96"/>
      <c r="EA384" s="96"/>
      <c r="EB384" s="96"/>
      <c r="EC384" s="96"/>
      <c r="ED384" s="96"/>
      <c r="EE384" s="96"/>
      <c r="EF384" s="96"/>
      <c r="EG384" s="96"/>
      <c r="EH384" s="96"/>
      <c r="EI384" s="96"/>
      <c r="EJ384" s="96"/>
      <c r="EK384" s="96"/>
      <c r="EL384" s="96"/>
      <c r="EM384" s="96"/>
      <c r="EN384" s="96"/>
      <c r="EO384" s="96"/>
      <c r="EP384" s="96"/>
      <c r="EQ384" s="96"/>
      <c r="ER384" s="96"/>
      <c r="ES384" s="96"/>
      <c r="ET384" s="96"/>
      <c r="EU384" s="96"/>
      <c r="EV384" s="96"/>
      <c r="EW384" s="96"/>
      <c r="EX384" s="96"/>
      <c r="EY384" s="96"/>
      <c r="EZ384" s="96"/>
      <c r="FA384" s="96"/>
      <c r="FB384" s="96"/>
      <c r="FC384" s="96"/>
      <c r="FD384" s="96"/>
      <c r="FE384" s="96"/>
      <c r="FF384" s="96"/>
      <c r="FG384" s="96"/>
      <c r="FH384" s="96"/>
      <c r="FI384" s="96"/>
      <c r="FJ384" s="96"/>
      <c r="FK384" s="96"/>
      <c r="FL384" s="96"/>
      <c r="FM384" s="96"/>
      <c r="FN384" s="96"/>
      <c r="FO384" s="96"/>
      <c r="FP384" s="96"/>
      <c r="FQ384" s="96"/>
      <c r="FR384" s="96"/>
      <c r="FS384" s="96"/>
      <c r="FT384" s="96"/>
      <c r="FU384" s="96"/>
      <c r="FV384" s="96"/>
      <c r="FW384" s="96"/>
      <c r="FX384" s="96"/>
      <c r="FY384" s="96"/>
      <c r="FZ384" s="96"/>
      <c r="GA384" s="96"/>
      <c r="GB384" s="96"/>
      <c r="GC384" s="96"/>
      <c r="GD384" s="96"/>
      <c r="GE384" s="96"/>
      <c r="GF384" s="96"/>
      <c r="GG384" s="96"/>
      <c r="GH384" s="96"/>
      <c r="GI384" s="96"/>
      <c r="GJ384" s="96"/>
      <c r="GK384" s="96"/>
      <c r="GL384" s="96"/>
      <c r="GM384" s="96"/>
      <c r="GN384" s="96"/>
      <c r="GO384" s="96"/>
      <c r="GP384" s="96"/>
      <c r="GQ384" s="96"/>
      <c r="GR384" s="96"/>
      <c r="GS384" s="96"/>
      <c r="GT384" s="96"/>
      <c r="GU384" s="96"/>
      <c r="GV384" s="96"/>
      <c r="GW384" s="96"/>
      <c r="GX384" s="96"/>
      <c r="GY384" s="96"/>
      <c r="GZ384" s="96"/>
      <c r="HA384" s="96"/>
      <c r="HB384" s="96"/>
      <c r="HC384" s="96"/>
      <c r="HD384" s="96"/>
      <c r="HE384" s="96"/>
      <c r="HF384" s="96"/>
      <c r="HG384" s="96"/>
      <c r="HH384" s="96"/>
      <c r="HI384" s="96"/>
      <c r="HJ384" s="96"/>
      <c r="HK384" s="96"/>
      <c r="HL384" s="96"/>
      <c r="HM384" s="96"/>
      <c r="HN384" s="96"/>
      <c r="HO384" s="96"/>
      <c r="HP384" s="96"/>
      <c r="HQ384" s="96"/>
      <c r="HR384" s="96"/>
      <c r="HS384" s="96"/>
      <c r="HT384" s="96"/>
      <c r="HU384" s="96"/>
      <c r="HV384" s="96"/>
      <c r="HW384" s="96"/>
      <c r="HX384" s="96"/>
      <c r="HY384" s="96"/>
      <c r="HZ384" s="96"/>
      <c r="IA384" s="96"/>
      <c r="IB384" s="96"/>
      <c r="IC384" s="96"/>
      <c r="ID384" s="96"/>
      <c r="IE384" s="96"/>
      <c r="IF384" s="96"/>
      <c r="IG384" s="96"/>
      <c r="IH384" s="96"/>
      <c r="II384" s="96"/>
      <c r="IJ384" s="96"/>
      <c r="IK384" s="96"/>
      <c r="IL384" s="96"/>
      <c r="IM384" s="96"/>
      <c r="IN384" s="96"/>
      <c r="IO384" s="96"/>
      <c r="IP384" s="96"/>
      <c r="IQ384" s="96"/>
      <c r="IR384" s="96"/>
      <c r="IS384" s="96"/>
      <c r="IT384" s="96"/>
      <c r="IU384" s="96"/>
      <c r="IV384" s="96"/>
      <c r="IW384" s="96"/>
      <c r="IX384" s="96"/>
      <c r="IY384" s="96"/>
      <c r="IZ384" s="96"/>
      <c r="JA384" s="96"/>
      <c r="JB384" s="96"/>
    </row>
    <row r="385" spans="1:262" s="20" customFormat="1" ht="25.5" x14ac:dyDescent="0.2">
      <c r="A385" s="185">
        <v>39990</v>
      </c>
      <c r="B385" s="186" t="s">
        <v>769</v>
      </c>
      <c r="C385" s="186" t="s">
        <v>1784</v>
      </c>
      <c r="D385" s="186" t="s">
        <v>141</v>
      </c>
      <c r="E385" s="187" t="s">
        <v>144</v>
      </c>
      <c r="F385" s="188">
        <v>39783</v>
      </c>
      <c r="G385" s="189">
        <v>2008</v>
      </c>
      <c r="H385" s="185" t="s">
        <v>40</v>
      </c>
      <c r="I385" s="185" t="str">
        <f t="shared" si="18"/>
        <v>AZ</v>
      </c>
      <c r="J385" s="185" t="str">
        <f t="shared" si="20"/>
        <v>AZ</v>
      </c>
      <c r="K385" s="185" t="str">
        <f t="shared" si="19"/>
        <v>Mountain</v>
      </c>
      <c r="L385" s="185" t="str">
        <f>INDEX('State '!$A$1:$C$62,MATCH($I385,'State '!$B:$B,0),3)</f>
        <v>Mountain</v>
      </c>
      <c r="M385" s="185" t="str">
        <f>INDEX('State '!$A$1:$C$62,MATCH($J385,'State '!$B:$B,0),3)</f>
        <v>Mountain</v>
      </c>
      <c r="N385" s="185"/>
      <c r="O385" s="191">
        <v>23.9</v>
      </c>
      <c r="P385" s="191"/>
      <c r="Q385" s="191">
        <v>30</v>
      </c>
      <c r="R385" s="192"/>
      <c r="S385" s="193" t="s">
        <v>135</v>
      </c>
      <c r="T385" s="190" t="s">
        <v>390</v>
      </c>
      <c r="U385" s="194" t="s">
        <v>770</v>
      </c>
      <c r="V385" s="185"/>
      <c r="W385" s="184"/>
      <c r="X385" s="184"/>
      <c r="Y385" s="184"/>
    </row>
    <row r="386" spans="1:262" s="20" customFormat="1" x14ac:dyDescent="0.2">
      <c r="A386" s="185">
        <v>39990</v>
      </c>
      <c r="B386" s="186" t="s">
        <v>820</v>
      </c>
      <c r="C386" s="186" t="s">
        <v>232</v>
      </c>
      <c r="D386" s="186" t="s">
        <v>141</v>
      </c>
      <c r="E386" s="187" t="s">
        <v>144</v>
      </c>
      <c r="F386" s="188">
        <v>39797</v>
      </c>
      <c r="G386" s="189">
        <v>2008</v>
      </c>
      <c r="H386" s="185" t="s">
        <v>10</v>
      </c>
      <c r="I386" s="185" t="str">
        <f t="shared" si="18"/>
        <v>NY</v>
      </c>
      <c r="J386" s="185" t="str">
        <f t="shared" si="20"/>
        <v>NY</v>
      </c>
      <c r="K386" s="185" t="str">
        <f t="shared" si="19"/>
        <v>Northeast</v>
      </c>
      <c r="L386" s="185" t="str">
        <f>INDEX('State '!$A$1:$C$62,MATCH($I386,'State '!$B:$B,0),3)</f>
        <v>Northeast</v>
      </c>
      <c r="M386" s="185" t="str">
        <f>INDEX('State '!$A$1:$C$62,MATCH($J386,'State '!$B:$B,0),3)</f>
        <v>Northeast</v>
      </c>
      <c r="N386" s="185"/>
      <c r="O386" s="191">
        <v>187</v>
      </c>
      <c r="P386" s="191">
        <v>78</v>
      </c>
      <c r="Q386" s="191">
        <v>250</v>
      </c>
      <c r="R386" s="192">
        <v>24</v>
      </c>
      <c r="S386" s="193" t="s">
        <v>135</v>
      </c>
      <c r="T386" s="190" t="s">
        <v>390</v>
      </c>
      <c r="U386" s="194" t="s">
        <v>821</v>
      </c>
      <c r="V386" s="185"/>
      <c r="W386" s="184"/>
      <c r="X386" s="184"/>
      <c r="Y386" s="184"/>
    </row>
    <row r="387" spans="1:262" x14ac:dyDescent="0.2">
      <c r="A387" s="185">
        <v>39990</v>
      </c>
      <c r="B387" s="186" t="s">
        <v>798</v>
      </c>
      <c r="C387" s="186" t="s">
        <v>220</v>
      </c>
      <c r="D387" s="186" t="s">
        <v>141</v>
      </c>
      <c r="E387" s="187" t="s">
        <v>144</v>
      </c>
      <c r="F387" s="188">
        <v>39553</v>
      </c>
      <c r="G387" s="189">
        <v>2008</v>
      </c>
      <c r="H387" s="185" t="s">
        <v>6</v>
      </c>
      <c r="I387" s="185" t="str">
        <f t="shared" ref="I387:I450" si="21">LEFT($H387,2)</f>
        <v>TX</v>
      </c>
      <c r="J387" s="185" t="str">
        <f t="shared" si="20"/>
        <v>TX</v>
      </c>
      <c r="K387" s="185" t="str">
        <f t="shared" ref="K387:K450" si="22">IF($L387=$M387,L387,CONCATENATE($L387,", ",IF(ISBLANK(N387),"",CONCATENATE(N387,", ")),$M387))</f>
        <v>South Central</v>
      </c>
      <c r="L387" s="185" t="str">
        <f>INDEX('State '!$A$1:$C$62,MATCH($I387,'State '!$B:$B,0),3)</f>
        <v>South Central</v>
      </c>
      <c r="M387" s="185" t="str">
        <f>INDEX('State '!$A$1:$C$62,MATCH($J387,'State '!$B:$B,0),3)</f>
        <v>South Central</v>
      </c>
      <c r="N387" s="185"/>
      <c r="O387" s="191">
        <v>465</v>
      </c>
      <c r="P387" s="191">
        <v>190</v>
      </c>
      <c r="Q387" s="191">
        <v>700</v>
      </c>
      <c r="R387" s="192">
        <v>36</v>
      </c>
      <c r="S387" s="193" t="s">
        <v>139</v>
      </c>
      <c r="T387" s="190" t="s">
        <v>188</v>
      </c>
      <c r="U387" s="194" t="s">
        <v>391</v>
      </c>
      <c r="V387" s="185"/>
      <c r="W387" s="184"/>
      <c r="X387" s="184"/>
      <c r="Y387" s="184"/>
      <c r="Z387" s="96"/>
      <c r="AA387" s="96"/>
      <c r="AB387" s="96"/>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20"/>
      <c r="DI387" s="20"/>
      <c r="DJ387" s="20"/>
      <c r="DK387" s="20"/>
      <c r="DL387" s="20"/>
      <c r="DM387" s="20"/>
      <c r="DN387" s="20"/>
      <c r="DO387" s="20"/>
      <c r="DP387" s="20"/>
      <c r="DQ387" s="20"/>
      <c r="DR387" s="20"/>
      <c r="DS387" s="20"/>
      <c r="DT387" s="20"/>
      <c r="DU387" s="20"/>
      <c r="DV387" s="20"/>
      <c r="DW387" s="20"/>
      <c r="DX387" s="20"/>
      <c r="DY387" s="20"/>
      <c r="DZ387" s="20"/>
      <c r="EA387" s="20"/>
      <c r="EB387" s="20"/>
      <c r="EC387" s="20"/>
      <c r="ED387" s="20"/>
      <c r="EE387" s="20"/>
      <c r="EF387" s="20"/>
      <c r="EG387" s="20"/>
      <c r="EH387" s="20"/>
      <c r="EI387" s="20"/>
      <c r="EJ387" s="20"/>
      <c r="EK387" s="20"/>
      <c r="EL387" s="20"/>
      <c r="EM387" s="20"/>
      <c r="EN387" s="20"/>
      <c r="EO387" s="20"/>
      <c r="EP387" s="20"/>
      <c r="EQ387" s="20"/>
      <c r="ER387" s="20"/>
      <c r="ES387" s="20"/>
      <c r="ET387" s="20"/>
      <c r="EU387" s="20"/>
      <c r="EV387" s="20"/>
      <c r="EW387" s="20"/>
      <c r="EX387" s="20"/>
      <c r="EY387" s="20"/>
      <c r="EZ387" s="20"/>
      <c r="FA387" s="20"/>
      <c r="FB387" s="20"/>
      <c r="FC387" s="20"/>
      <c r="FD387" s="20"/>
      <c r="FE387" s="20"/>
      <c r="FF387" s="20"/>
      <c r="FG387" s="20"/>
      <c r="FH387" s="20"/>
      <c r="FI387" s="20"/>
      <c r="FJ387" s="20"/>
      <c r="FK387" s="20"/>
      <c r="FL387" s="20"/>
      <c r="FM387" s="20"/>
      <c r="FN387" s="20"/>
      <c r="FO387" s="20"/>
      <c r="FP387" s="20"/>
      <c r="FQ387" s="20"/>
      <c r="FR387" s="20"/>
      <c r="FS387" s="20"/>
      <c r="FT387" s="20"/>
      <c r="FU387" s="20"/>
      <c r="FV387" s="20"/>
      <c r="FW387" s="20"/>
      <c r="FX387" s="20"/>
      <c r="FY387" s="20"/>
      <c r="FZ387" s="20"/>
      <c r="GA387" s="20"/>
      <c r="GB387" s="20"/>
      <c r="GC387" s="20"/>
      <c r="GD387" s="20"/>
      <c r="GE387" s="20"/>
      <c r="GF387" s="20"/>
      <c r="GG387" s="20"/>
      <c r="GH387" s="20"/>
      <c r="GI387" s="20"/>
      <c r="GJ387" s="20"/>
      <c r="GK387" s="20"/>
      <c r="GL387" s="20"/>
      <c r="GM387" s="20"/>
      <c r="GN387" s="20"/>
      <c r="GO387" s="20"/>
      <c r="GP387" s="20"/>
      <c r="GQ387" s="20"/>
      <c r="GR387" s="20"/>
      <c r="GS387" s="20"/>
      <c r="GT387" s="20"/>
      <c r="GU387" s="20"/>
      <c r="GV387" s="20"/>
      <c r="GW387" s="20"/>
      <c r="GX387" s="20"/>
      <c r="GY387" s="20"/>
      <c r="GZ387" s="20"/>
      <c r="HA387" s="20"/>
      <c r="HB387" s="20"/>
      <c r="HC387" s="20"/>
      <c r="HD387" s="20"/>
      <c r="HE387" s="20"/>
      <c r="HF387" s="20"/>
      <c r="HG387" s="20"/>
      <c r="HH387" s="20"/>
      <c r="HI387" s="20"/>
      <c r="HJ387" s="20"/>
      <c r="HK387" s="20"/>
      <c r="HL387" s="20"/>
      <c r="HM387" s="20"/>
      <c r="HN387" s="20"/>
      <c r="HO387" s="20"/>
      <c r="HP387" s="20"/>
      <c r="HQ387" s="20"/>
      <c r="HR387" s="20"/>
      <c r="HS387" s="20"/>
      <c r="HT387" s="20"/>
      <c r="HU387" s="20"/>
      <c r="HV387" s="20"/>
      <c r="HW387" s="20"/>
      <c r="HX387" s="20"/>
      <c r="HY387" s="20"/>
      <c r="HZ387" s="20"/>
      <c r="IA387" s="20"/>
      <c r="IB387" s="20"/>
      <c r="IC387" s="20"/>
      <c r="ID387" s="20"/>
      <c r="IE387" s="20"/>
      <c r="IF387" s="20"/>
      <c r="IG387" s="20"/>
      <c r="IH387" s="20"/>
      <c r="II387" s="20"/>
      <c r="IJ387" s="20"/>
      <c r="IK387" s="20"/>
      <c r="IL387" s="20"/>
      <c r="IM387" s="20"/>
      <c r="IN387" s="20"/>
      <c r="IO387" s="20"/>
      <c r="IP387" s="20"/>
      <c r="IQ387" s="20"/>
      <c r="IR387" s="20"/>
      <c r="IS387" s="20"/>
      <c r="IT387" s="20"/>
      <c r="IU387" s="20"/>
      <c r="IV387" s="20"/>
      <c r="IW387" s="20"/>
      <c r="IX387" s="20"/>
      <c r="IY387" s="20"/>
      <c r="IZ387" s="20"/>
      <c r="JA387" s="20"/>
      <c r="JB387" s="20"/>
    </row>
    <row r="388" spans="1:262" x14ac:dyDescent="0.2">
      <c r="A388" s="185">
        <v>39990</v>
      </c>
      <c r="B388" s="198" t="s">
        <v>802</v>
      </c>
      <c r="C388" s="198" t="s">
        <v>242</v>
      </c>
      <c r="D388" s="198" t="s">
        <v>141</v>
      </c>
      <c r="E388" s="198" t="s">
        <v>144</v>
      </c>
      <c r="F388" s="199">
        <v>39701</v>
      </c>
      <c r="G388" s="200">
        <v>2008</v>
      </c>
      <c r="H388" s="185" t="s">
        <v>6</v>
      </c>
      <c r="I388" s="185" t="str">
        <f t="shared" si="21"/>
        <v>TX</v>
      </c>
      <c r="J388" s="185" t="str">
        <f t="shared" si="20"/>
        <v>TX</v>
      </c>
      <c r="K388" s="185" t="str">
        <f t="shared" si="22"/>
        <v>South Central</v>
      </c>
      <c r="L388" s="185" t="str">
        <f>INDEX('State '!$A$1:$C$62,MATCH($I388,'State '!$B:$B,0),3)</f>
        <v>South Central</v>
      </c>
      <c r="M388" s="185" t="str">
        <f>INDEX('State '!$A$1:$C$62,MATCH($J388,'State '!$B:$B,0),3)</f>
        <v>South Central</v>
      </c>
      <c r="N388" s="185"/>
      <c r="O388" s="192">
        <v>94</v>
      </c>
      <c r="P388" s="192">
        <v>32</v>
      </c>
      <c r="Q388" s="192">
        <v>500</v>
      </c>
      <c r="R388" s="191">
        <v>42</v>
      </c>
      <c r="S388" s="185" t="s">
        <v>139</v>
      </c>
      <c r="T388" s="185" t="s">
        <v>188</v>
      </c>
      <c r="U388" s="185" t="s">
        <v>391</v>
      </c>
      <c r="V388" s="185"/>
      <c r="W388" s="184"/>
      <c r="X388" s="184"/>
      <c r="Y388" s="184"/>
      <c r="Z388" s="96"/>
      <c r="AA388" s="96"/>
      <c r="AB388" s="96"/>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c r="IZ388" s="20"/>
      <c r="JA388" s="20"/>
      <c r="JB388" s="20"/>
    </row>
    <row r="389" spans="1:262" x14ac:dyDescent="0.2">
      <c r="A389" s="185">
        <v>39990</v>
      </c>
      <c r="B389" s="186" t="s">
        <v>811</v>
      </c>
      <c r="C389" s="186" t="s">
        <v>242</v>
      </c>
      <c r="D389" s="186" t="s">
        <v>137</v>
      </c>
      <c r="E389" s="187" t="s">
        <v>144</v>
      </c>
      <c r="F389" s="188">
        <v>39661</v>
      </c>
      <c r="G389" s="189">
        <v>2008</v>
      </c>
      <c r="H389" s="185" t="s">
        <v>6</v>
      </c>
      <c r="I389" s="185" t="str">
        <f t="shared" si="21"/>
        <v>TX</v>
      </c>
      <c r="J389" s="185" t="str">
        <f t="shared" si="20"/>
        <v>TX</v>
      </c>
      <c r="K389" s="185" t="str">
        <f t="shared" si="22"/>
        <v>South Central</v>
      </c>
      <c r="L389" s="185" t="str">
        <f>INDEX('State '!$A$1:$C$62,MATCH($I389,'State '!$B:$B,0),3)</f>
        <v>South Central</v>
      </c>
      <c r="M389" s="185" t="str">
        <f>INDEX('State '!$A$1:$C$62,MATCH($J389,'State '!$B:$B,0),3)</f>
        <v>South Central</v>
      </c>
      <c r="N389" s="185"/>
      <c r="O389" s="191">
        <v>50</v>
      </c>
      <c r="P389" s="191">
        <v>25</v>
      </c>
      <c r="Q389" s="191">
        <v>600</v>
      </c>
      <c r="R389" s="192">
        <v>36</v>
      </c>
      <c r="S389" s="193" t="s">
        <v>139</v>
      </c>
      <c r="T389" s="190" t="s">
        <v>188</v>
      </c>
      <c r="U389" s="194" t="s">
        <v>391</v>
      </c>
      <c r="V389" s="185"/>
      <c r="W389" s="184"/>
      <c r="X389" s="184"/>
      <c r="Y389" s="184"/>
      <c r="Z389" s="96"/>
      <c r="AA389" s="96"/>
      <c r="AB389" s="96"/>
    </row>
    <row r="390" spans="1:262" x14ac:dyDescent="0.2">
      <c r="A390" s="185">
        <v>39990</v>
      </c>
      <c r="B390" s="186" t="s">
        <v>814</v>
      </c>
      <c r="C390" s="186" t="s">
        <v>242</v>
      </c>
      <c r="D390" s="186" t="s">
        <v>137</v>
      </c>
      <c r="E390" s="187" t="s">
        <v>144</v>
      </c>
      <c r="F390" s="188">
        <v>39661</v>
      </c>
      <c r="G390" s="189">
        <v>2008</v>
      </c>
      <c r="H390" s="185" t="s">
        <v>6</v>
      </c>
      <c r="I390" s="185" t="str">
        <f t="shared" si="21"/>
        <v>TX</v>
      </c>
      <c r="J390" s="185" t="str">
        <f t="shared" si="20"/>
        <v>TX</v>
      </c>
      <c r="K390" s="185" t="str">
        <f t="shared" si="22"/>
        <v>South Central</v>
      </c>
      <c r="L390" s="185" t="str">
        <f>INDEX('State '!$A$1:$C$62,MATCH($I390,'State '!$B:$B,0),3)</f>
        <v>South Central</v>
      </c>
      <c r="M390" s="185" t="str">
        <f>INDEX('State '!$A$1:$C$62,MATCH($J390,'State '!$B:$B,0),3)</f>
        <v>South Central</v>
      </c>
      <c r="N390" s="185"/>
      <c r="O390" s="191">
        <v>260</v>
      </c>
      <c r="P390" s="191">
        <v>145</v>
      </c>
      <c r="Q390" s="191">
        <v>350</v>
      </c>
      <c r="R390" s="192" t="s">
        <v>399</v>
      </c>
      <c r="S390" s="193" t="s">
        <v>139</v>
      </c>
      <c r="T390" s="190" t="s">
        <v>188</v>
      </c>
      <c r="U390" s="194" t="s">
        <v>391</v>
      </c>
      <c r="V390" s="185"/>
      <c r="W390" s="184"/>
      <c r="X390" s="184"/>
      <c r="Y390" s="184"/>
      <c r="Z390" s="96"/>
      <c r="AA390" s="96"/>
      <c r="AB390" s="96"/>
    </row>
    <row r="391" spans="1:262" x14ac:dyDescent="0.2">
      <c r="A391" s="185">
        <v>39990</v>
      </c>
      <c r="B391" s="186" t="s">
        <v>749</v>
      </c>
      <c r="C391" s="186" t="s">
        <v>242</v>
      </c>
      <c r="D391" s="186" t="s">
        <v>137</v>
      </c>
      <c r="E391" s="187" t="s">
        <v>144</v>
      </c>
      <c r="F391" s="188">
        <v>39566</v>
      </c>
      <c r="G391" s="189">
        <v>2008</v>
      </c>
      <c r="H391" s="185" t="s">
        <v>6</v>
      </c>
      <c r="I391" s="185" t="str">
        <f t="shared" si="21"/>
        <v>TX</v>
      </c>
      <c r="J391" s="185" t="str">
        <f t="shared" si="20"/>
        <v>TX</v>
      </c>
      <c r="K391" s="185" t="str">
        <f t="shared" si="22"/>
        <v>South Central</v>
      </c>
      <c r="L391" s="185" t="str">
        <f>INDEX('State '!$A$1:$C$62,MATCH($I391,'State '!$B:$B,0),3)</f>
        <v>South Central</v>
      </c>
      <c r="M391" s="185" t="str">
        <f>INDEX('State '!$A$1:$C$62,MATCH($J391,'State '!$B:$B,0),3)</f>
        <v>South Central</v>
      </c>
      <c r="N391" s="185"/>
      <c r="O391" s="191">
        <v>360</v>
      </c>
      <c r="P391" s="191">
        <v>165</v>
      </c>
      <c r="Q391" s="191">
        <v>900</v>
      </c>
      <c r="R391" s="192" t="s">
        <v>726</v>
      </c>
      <c r="S391" s="193" t="s">
        <v>139</v>
      </c>
      <c r="T391" s="190" t="s">
        <v>188</v>
      </c>
      <c r="U391" s="194" t="s">
        <v>391</v>
      </c>
      <c r="V391" s="185"/>
      <c r="W391" s="184"/>
      <c r="X391" s="184"/>
      <c r="Y391" s="184"/>
      <c r="Z391" s="96"/>
      <c r="AA391" s="96"/>
      <c r="AB391" s="96"/>
    </row>
    <row r="392" spans="1:262" x14ac:dyDescent="0.2">
      <c r="A392" s="185">
        <v>39990</v>
      </c>
      <c r="B392" s="186" t="s">
        <v>765</v>
      </c>
      <c r="C392" s="186" t="s">
        <v>242</v>
      </c>
      <c r="D392" s="186" t="s">
        <v>141</v>
      </c>
      <c r="E392" s="187" t="s">
        <v>144</v>
      </c>
      <c r="F392" s="188">
        <v>39753</v>
      </c>
      <c r="G392" s="189">
        <v>2008</v>
      </c>
      <c r="H392" s="185" t="s">
        <v>6</v>
      </c>
      <c r="I392" s="185" t="str">
        <f t="shared" si="21"/>
        <v>TX</v>
      </c>
      <c r="J392" s="185" t="str">
        <f t="shared" si="20"/>
        <v>TX</v>
      </c>
      <c r="K392" s="185" t="str">
        <f t="shared" si="22"/>
        <v>South Central</v>
      </c>
      <c r="L392" s="185" t="str">
        <f>INDEX('State '!$A$1:$C$62,MATCH($I392,'State '!$B:$B,0),3)</f>
        <v>South Central</v>
      </c>
      <c r="M392" s="185" t="str">
        <f>INDEX('State '!$A$1:$C$62,MATCH($J392,'State '!$B:$B,0),3)</f>
        <v>South Central</v>
      </c>
      <c r="N392" s="185"/>
      <c r="O392" s="191">
        <v>70</v>
      </c>
      <c r="P392" s="191"/>
      <c r="Q392" s="191">
        <v>400</v>
      </c>
      <c r="R392" s="192">
        <v>24</v>
      </c>
      <c r="S392" s="193" t="s">
        <v>139</v>
      </c>
      <c r="T392" s="190" t="s">
        <v>188</v>
      </c>
      <c r="U392" s="194" t="s">
        <v>391</v>
      </c>
      <c r="V392" s="185"/>
      <c r="W392" s="184"/>
      <c r="X392" s="184"/>
      <c r="Y392" s="184"/>
      <c r="Z392" s="96"/>
      <c r="AA392" s="96"/>
      <c r="AB392" s="96"/>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c r="DZ392" s="20"/>
      <c r="EA392" s="20"/>
      <c r="EB392" s="20"/>
      <c r="EC392" s="20"/>
      <c r="ED392" s="20"/>
      <c r="EE392" s="20"/>
      <c r="EF392" s="20"/>
      <c r="EG392" s="20"/>
      <c r="EH392" s="20"/>
      <c r="EI392" s="20"/>
      <c r="EJ392" s="20"/>
      <c r="EK392" s="20"/>
      <c r="EL392" s="20"/>
      <c r="EM392" s="20"/>
      <c r="EN392" s="20"/>
      <c r="EO392" s="20"/>
      <c r="EP392" s="20"/>
      <c r="EQ392" s="20"/>
      <c r="ER392" s="20"/>
      <c r="ES392" s="20"/>
      <c r="ET392" s="20"/>
      <c r="EU392" s="20"/>
      <c r="EV392" s="20"/>
      <c r="EW392" s="20"/>
      <c r="EX392" s="20"/>
      <c r="EY392" s="20"/>
      <c r="EZ392" s="20"/>
      <c r="FA392" s="20"/>
      <c r="FB392" s="20"/>
      <c r="FC392" s="20"/>
      <c r="FD392" s="20"/>
      <c r="FE392" s="20"/>
      <c r="FF392" s="20"/>
      <c r="FG392" s="20"/>
      <c r="FH392" s="20"/>
      <c r="FI392" s="20"/>
      <c r="FJ392" s="20"/>
      <c r="FK392" s="20"/>
      <c r="FL392" s="20"/>
      <c r="FM392" s="20"/>
      <c r="FN392" s="20"/>
      <c r="FO392" s="20"/>
      <c r="FP392" s="20"/>
      <c r="FQ392" s="20"/>
      <c r="FR392" s="20"/>
      <c r="FS392" s="20"/>
      <c r="FT392" s="20"/>
      <c r="FU392" s="20"/>
      <c r="FV392" s="20"/>
      <c r="FW392" s="20"/>
      <c r="FX392" s="20"/>
      <c r="FY392" s="20"/>
      <c r="FZ392" s="20"/>
      <c r="GA392" s="20"/>
      <c r="GB392" s="20"/>
      <c r="GC392" s="20"/>
      <c r="GD392" s="20"/>
      <c r="GE392" s="20"/>
      <c r="GF392" s="20"/>
      <c r="GG392" s="20"/>
      <c r="GH392" s="20"/>
      <c r="GI392" s="20"/>
      <c r="GJ392" s="20"/>
      <c r="GK392" s="20"/>
      <c r="GL392" s="20"/>
      <c r="GM392" s="20"/>
      <c r="GN392" s="20"/>
      <c r="GO392" s="20"/>
      <c r="GP392" s="20"/>
      <c r="GQ392" s="20"/>
      <c r="GR392" s="20"/>
      <c r="GS392" s="20"/>
      <c r="GT392" s="20"/>
      <c r="GU392" s="20"/>
      <c r="GV392" s="20"/>
      <c r="GW392" s="20"/>
      <c r="GX392" s="20"/>
      <c r="GY392" s="20"/>
      <c r="GZ392" s="20"/>
      <c r="HA392" s="20"/>
      <c r="HB392" s="20"/>
      <c r="HC392" s="20"/>
      <c r="HD392" s="20"/>
      <c r="HE392" s="20"/>
      <c r="HF392" s="20"/>
      <c r="HG392" s="20"/>
      <c r="HH392" s="20"/>
      <c r="HI392" s="20"/>
      <c r="HJ392" s="20"/>
      <c r="HK392" s="20"/>
      <c r="HL392" s="20"/>
      <c r="HM392" s="20"/>
      <c r="HN392" s="20"/>
      <c r="HO392" s="20"/>
      <c r="HP392" s="20"/>
      <c r="HQ392" s="20"/>
      <c r="HR392" s="20"/>
      <c r="HS392" s="20"/>
      <c r="HT392" s="20"/>
      <c r="HU392" s="20"/>
      <c r="HV392" s="20"/>
      <c r="HW392" s="20"/>
      <c r="HX392" s="20"/>
      <c r="HY392" s="20"/>
      <c r="HZ392" s="20"/>
      <c r="IA392" s="20"/>
      <c r="IB392" s="20"/>
      <c r="IC392" s="20"/>
      <c r="ID392" s="20"/>
      <c r="IE392" s="20"/>
      <c r="IF392" s="20"/>
      <c r="IG392" s="20"/>
      <c r="IH392" s="20"/>
      <c r="II392" s="20"/>
      <c r="IJ392" s="20"/>
      <c r="IK392" s="20"/>
      <c r="IL392" s="20"/>
      <c r="IM392" s="20"/>
      <c r="IN392" s="20"/>
      <c r="IO392" s="20"/>
      <c r="IP392" s="20"/>
      <c r="IQ392" s="20"/>
      <c r="IR392" s="20"/>
      <c r="IS392" s="20"/>
      <c r="IT392" s="20"/>
      <c r="IU392" s="20"/>
      <c r="IV392" s="20"/>
      <c r="IW392" s="20"/>
      <c r="IX392" s="20"/>
      <c r="IY392" s="20"/>
      <c r="IZ392" s="20"/>
      <c r="JA392" s="20"/>
      <c r="JB392" s="20"/>
    </row>
    <row r="393" spans="1:262" s="20" customFormat="1" x14ac:dyDescent="0.2">
      <c r="A393" s="185">
        <v>39990</v>
      </c>
      <c r="B393" s="186" t="s">
        <v>766</v>
      </c>
      <c r="C393" s="186" t="s">
        <v>233</v>
      </c>
      <c r="D393" s="186" t="s">
        <v>141</v>
      </c>
      <c r="E393" s="198" t="s">
        <v>144</v>
      </c>
      <c r="F393" s="199">
        <v>39692</v>
      </c>
      <c r="G393" s="200">
        <v>2008</v>
      </c>
      <c r="H393" s="185" t="s">
        <v>767</v>
      </c>
      <c r="I393" s="185" t="str">
        <f t="shared" si="21"/>
        <v>VA</v>
      </c>
      <c r="J393" s="185" t="str">
        <f t="shared" si="20"/>
        <v>NC</v>
      </c>
      <c r="K393" s="185" t="str">
        <f t="shared" si="22"/>
        <v>Northeast, Southeast</v>
      </c>
      <c r="L393" s="185" t="str">
        <f>INDEX('State '!$A$1:$C$62,MATCH($I393,'State '!$B:$B,0),3)</f>
        <v>Northeast</v>
      </c>
      <c r="M393" s="185" t="str">
        <f>INDEX('State '!$A$1:$C$62,MATCH($J393,'State '!$B:$B,0),3)</f>
        <v>Southeast</v>
      </c>
      <c r="N393" s="185"/>
      <c r="O393" s="192">
        <v>4.8</v>
      </c>
      <c r="P393" s="192"/>
      <c r="Q393" s="191">
        <v>90</v>
      </c>
      <c r="R393" s="191"/>
      <c r="S393" s="185" t="s">
        <v>135</v>
      </c>
      <c r="T393" s="185" t="s">
        <v>390</v>
      </c>
      <c r="U393" s="185" t="s">
        <v>768</v>
      </c>
      <c r="V393" s="185"/>
      <c r="W393" s="184"/>
      <c r="X393" s="184"/>
      <c r="Y393" s="184"/>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96"/>
      <c r="AZ393" s="96"/>
      <c r="BA393" s="96"/>
      <c r="BB393" s="96"/>
      <c r="BC393" s="96"/>
      <c r="BD393" s="96"/>
      <c r="BE393" s="96"/>
      <c r="BF393" s="96"/>
      <c r="BG393" s="96"/>
      <c r="BH393" s="96"/>
      <c r="BI393" s="96"/>
      <c r="BJ393" s="96"/>
      <c r="BK393" s="96"/>
      <c r="BL393" s="96"/>
      <c r="BM393" s="96"/>
      <c r="BN393" s="96"/>
      <c r="BO393" s="96"/>
      <c r="BP393" s="96"/>
      <c r="BQ393" s="96"/>
      <c r="BR393" s="96"/>
      <c r="BS393" s="96"/>
      <c r="BT393" s="96"/>
      <c r="BU393" s="96"/>
      <c r="BV393" s="96"/>
      <c r="BW393" s="96"/>
      <c r="BX393" s="96"/>
      <c r="BY393" s="96"/>
      <c r="BZ393" s="96"/>
      <c r="CA393" s="96"/>
      <c r="CB393" s="96"/>
      <c r="CC393" s="96"/>
      <c r="CD393" s="96"/>
      <c r="CE393" s="96"/>
      <c r="CF393" s="96"/>
      <c r="CG393" s="96"/>
      <c r="CH393" s="96"/>
      <c r="CI393" s="96"/>
      <c r="CJ393" s="96"/>
      <c r="CK393" s="96"/>
      <c r="CL393" s="96"/>
      <c r="CM393" s="96"/>
      <c r="CN393" s="96"/>
      <c r="CO393" s="96"/>
      <c r="CP393" s="96"/>
      <c r="CQ393" s="96"/>
      <c r="CR393" s="96"/>
      <c r="CS393" s="96"/>
      <c r="CT393" s="96"/>
      <c r="CU393" s="96"/>
      <c r="CV393" s="96"/>
      <c r="CW393" s="96"/>
      <c r="CX393" s="96"/>
      <c r="CY393" s="96"/>
      <c r="CZ393" s="96"/>
      <c r="DA393" s="96"/>
      <c r="DB393" s="96"/>
      <c r="DC393" s="96"/>
      <c r="DD393" s="96"/>
      <c r="DE393" s="96"/>
      <c r="DF393" s="96"/>
      <c r="DG393" s="96"/>
      <c r="DH393" s="96"/>
      <c r="DI393" s="96"/>
      <c r="DJ393" s="96"/>
      <c r="DK393" s="96"/>
      <c r="DL393" s="96"/>
      <c r="DM393" s="96"/>
      <c r="DN393" s="96"/>
      <c r="DO393" s="96"/>
      <c r="DP393" s="96"/>
      <c r="DQ393" s="96"/>
      <c r="DR393" s="96"/>
      <c r="DS393" s="96"/>
      <c r="DT393" s="96"/>
      <c r="DU393" s="96"/>
      <c r="DV393" s="96"/>
      <c r="DW393" s="96"/>
      <c r="DX393" s="96"/>
      <c r="DY393" s="96"/>
      <c r="DZ393" s="96"/>
      <c r="EA393" s="96"/>
      <c r="EB393" s="96"/>
      <c r="EC393" s="96"/>
      <c r="ED393" s="96"/>
      <c r="EE393" s="96"/>
      <c r="EF393" s="96"/>
      <c r="EG393" s="96"/>
      <c r="EH393" s="96"/>
      <c r="EI393" s="96"/>
      <c r="EJ393" s="96"/>
      <c r="EK393" s="96"/>
      <c r="EL393" s="96"/>
      <c r="EM393" s="96"/>
      <c r="EN393" s="96"/>
      <c r="EO393" s="96"/>
      <c r="EP393" s="96"/>
      <c r="EQ393" s="96"/>
      <c r="ER393" s="96"/>
      <c r="ES393" s="96"/>
      <c r="ET393" s="96"/>
      <c r="EU393" s="96"/>
      <c r="EV393" s="96"/>
      <c r="EW393" s="96"/>
      <c r="EX393" s="96"/>
      <c r="EY393" s="96"/>
      <c r="EZ393" s="96"/>
      <c r="FA393" s="96"/>
      <c r="FB393" s="96"/>
      <c r="FC393" s="96"/>
      <c r="FD393" s="96"/>
      <c r="FE393" s="96"/>
      <c r="FF393" s="96"/>
      <c r="FG393" s="96"/>
      <c r="FH393" s="96"/>
      <c r="FI393" s="96"/>
      <c r="FJ393" s="96"/>
      <c r="FK393" s="96"/>
      <c r="FL393" s="96"/>
      <c r="FM393" s="96"/>
      <c r="FN393" s="96"/>
      <c r="FO393" s="96"/>
      <c r="FP393" s="96"/>
      <c r="FQ393" s="96"/>
      <c r="FR393" s="96"/>
      <c r="FS393" s="96"/>
      <c r="FT393" s="96"/>
      <c r="FU393" s="96"/>
      <c r="FV393" s="96"/>
      <c r="FW393" s="96"/>
      <c r="FX393" s="96"/>
      <c r="FY393" s="96"/>
      <c r="FZ393" s="96"/>
      <c r="GA393" s="96"/>
      <c r="GB393" s="96"/>
      <c r="GC393" s="96"/>
      <c r="GD393" s="96"/>
      <c r="GE393" s="96"/>
      <c r="GF393" s="96"/>
      <c r="GG393" s="96"/>
      <c r="GH393" s="96"/>
      <c r="GI393" s="96"/>
      <c r="GJ393" s="96"/>
      <c r="GK393" s="96"/>
      <c r="GL393" s="96"/>
      <c r="GM393" s="96"/>
      <c r="GN393" s="96"/>
      <c r="GO393" s="96"/>
      <c r="GP393" s="96"/>
      <c r="GQ393" s="96"/>
      <c r="GR393" s="96"/>
      <c r="GS393" s="96"/>
      <c r="GT393" s="96"/>
      <c r="GU393" s="96"/>
      <c r="GV393" s="96"/>
      <c r="GW393" s="96"/>
      <c r="GX393" s="96"/>
      <c r="GY393" s="96"/>
      <c r="GZ393" s="96"/>
      <c r="HA393" s="96"/>
      <c r="HB393" s="96"/>
      <c r="HC393" s="96"/>
      <c r="HD393" s="96"/>
      <c r="HE393" s="96"/>
      <c r="HF393" s="96"/>
      <c r="HG393" s="96"/>
      <c r="HH393" s="96"/>
      <c r="HI393" s="96"/>
      <c r="HJ393" s="96"/>
      <c r="HK393" s="96"/>
      <c r="HL393" s="96"/>
      <c r="HM393" s="96"/>
      <c r="HN393" s="96"/>
      <c r="HO393" s="96"/>
      <c r="HP393" s="96"/>
      <c r="HQ393" s="96"/>
      <c r="HR393" s="96"/>
      <c r="HS393" s="96"/>
      <c r="HT393" s="96"/>
      <c r="HU393" s="96"/>
      <c r="HV393" s="96"/>
      <c r="HW393" s="96"/>
      <c r="HX393" s="96"/>
      <c r="HY393" s="96"/>
      <c r="HZ393" s="96"/>
      <c r="IA393" s="96"/>
      <c r="IB393" s="96"/>
      <c r="IC393" s="96"/>
      <c r="ID393" s="96"/>
      <c r="IE393" s="96"/>
      <c r="IF393" s="96"/>
      <c r="IG393" s="96"/>
      <c r="IH393" s="96"/>
      <c r="II393" s="96"/>
      <c r="IJ393" s="96"/>
      <c r="IK393" s="96"/>
      <c r="IL393" s="96"/>
      <c r="IM393" s="96"/>
      <c r="IN393" s="96"/>
      <c r="IO393" s="96"/>
      <c r="IP393" s="96"/>
      <c r="IQ393" s="96"/>
      <c r="IR393" s="96"/>
      <c r="IS393" s="96"/>
      <c r="IT393" s="96"/>
      <c r="IU393" s="96"/>
      <c r="IV393" s="96"/>
      <c r="IW393" s="96"/>
      <c r="IX393" s="96"/>
      <c r="IY393" s="96"/>
      <c r="IZ393" s="96"/>
      <c r="JA393" s="96"/>
      <c r="JB393" s="96"/>
    </row>
    <row r="394" spans="1:262" s="20" customFormat="1" x14ac:dyDescent="0.2">
      <c r="A394" s="185">
        <v>39990</v>
      </c>
      <c r="B394" s="198" t="s">
        <v>812</v>
      </c>
      <c r="C394" s="198" t="s">
        <v>233</v>
      </c>
      <c r="D394" s="198" t="s">
        <v>134</v>
      </c>
      <c r="E394" s="198" t="s">
        <v>144</v>
      </c>
      <c r="F394" s="199">
        <v>39736</v>
      </c>
      <c r="G394" s="200">
        <v>2008</v>
      </c>
      <c r="H394" s="185" t="s">
        <v>767</v>
      </c>
      <c r="I394" s="185" t="str">
        <f t="shared" si="21"/>
        <v>VA</v>
      </c>
      <c r="J394" s="185" t="str">
        <f t="shared" si="20"/>
        <v>NC</v>
      </c>
      <c r="K394" s="185" t="str">
        <f t="shared" si="22"/>
        <v>Northeast, Southeast</v>
      </c>
      <c r="L394" s="185" t="str">
        <f>INDEX('State '!$A$1:$C$62,MATCH($I394,'State '!$B:$B,0),3)</f>
        <v>Northeast</v>
      </c>
      <c r="M394" s="185" t="str">
        <f>INDEX('State '!$A$1:$C$62,MATCH($J394,'State '!$B:$B,0),3)</f>
        <v>Southeast</v>
      </c>
      <c r="N394" s="185"/>
      <c r="O394" s="192">
        <v>20</v>
      </c>
      <c r="P394" s="192"/>
      <c r="Q394" s="192">
        <v>75</v>
      </c>
      <c r="R394" s="191" t="s">
        <v>614</v>
      </c>
      <c r="S394" s="185" t="s">
        <v>135</v>
      </c>
      <c r="T394" s="185" t="s">
        <v>390</v>
      </c>
      <c r="U394" s="185" t="s">
        <v>813</v>
      </c>
      <c r="V394" s="185"/>
      <c r="W394" s="184"/>
      <c r="X394" s="184"/>
      <c r="Y394" s="184"/>
    </row>
    <row r="395" spans="1:262" s="20" customFormat="1" x14ac:dyDescent="0.2">
      <c r="A395" s="185">
        <v>39990</v>
      </c>
      <c r="B395" s="186" t="s">
        <v>763</v>
      </c>
      <c r="C395" s="186" t="s">
        <v>237</v>
      </c>
      <c r="D395" s="186" t="s">
        <v>134</v>
      </c>
      <c r="E395" s="198" t="s">
        <v>144</v>
      </c>
      <c r="F395" s="199">
        <v>39630</v>
      </c>
      <c r="G395" s="200">
        <v>2008</v>
      </c>
      <c r="H395" s="185" t="s">
        <v>18</v>
      </c>
      <c r="I395" s="185" t="str">
        <f t="shared" si="21"/>
        <v>FL</v>
      </c>
      <c r="J395" s="185" t="str">
        <f t="shared" si="20"/>
        <v>FL</v>
      </c>
      <c r="K395" s="185" t="str">
        <f t="shared" si="22"/>
        <v>Southeast</v>
      </c>
      <c r="L395" s="185" t="str">
        <f>INDEX('State '!$A$1:$C$62,MATCH($I395,'State '!$B:$B,0),3)</f>
        <v>Southeast</v>
      </c>
      <c r="M395" s="185" t="str">
        <f>INDEX('State '!$A$1:$C$62,MATCH($J395,'State '!$B:$B,0),3)</f>
        <v>Southeast</v>
      </c>
      <c r="N395" s="185"/>
      <c r="O395" s="192">
        <v>16</v>
      </c>
      <c r="P395" s="192">
        <v>6.64</v>
      </c>
      <c r="Q395" s="191">
        <v>10</v>
      </c>
      <c r="R395" s="191">
        <v>30</v>
      </c>
      <c r="S395" s="185" t="s">
        <v>135</v>
      </c>
      <c r="T395" s="185" t="s">
        <v>390</v>
      </c>
      <c r="U395" s="185" t="s">
        <v>764</v>
      </c>
      <c r="V395" s="185"/>
      <c r="W395" s="184"/>
      <c r="X395" s="184"/>
      <c r="Y395" s="184"/>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c r="BM395" s="96"/>
      <c r="BN395" s="96"/>
      <c r="BO395" s="96"/>
      <c r="BP395" s="96"/>
      <c r="BQ395" s="96"/>
      <c r="BR395" s="96"/>
      <c r="BS395" s="96"/>
      <c r="BT395" s="96"/>
      <c r="BU395" s="96"/>
      <c r="BV395" s="96"/>
      <c r="BW395" s="96"/>
      <c r="BX395" s="96"/>
      <c r="BY395" s="96"/>
      <c r="BZ395" s="96"/>
      <c r="CA395" s="96"/>
      <c r="CB395" s="96"/>
      <c r="CC395" s="96"/>
      <c r="CD395" s="96"/>
      <c r="CE395" s="96"/>
      <c r="CF395" s="96"/>
      <c r="CG395" s="96"/>
      <c r="CH395" s="96"/>
      <c r="CI395" s="96"/>
      <c r="CJ395" s="96"/>
      <c r="CK395" s="96"/>
      <c r="CL395" s="96"/>
      <c r="CM395" s="96"/>
      <c r="CN395" s="96"/>
      <c r="CO395" s="96"/>
      <c r="CP395" s="96"/>
      <c r="CQ395" s="96"/>
      <c r="CR395" s="96"/>
      <c r="CS395" s="96"/>
      <c r="CT395" s="96"/>
      <c r="CU395" s="96"/>
      <c r="CV395" s="96"/>
      <c r="CW395" s="96"/>
      <c r="CX395" s="96"/>
      <c r="CY395" s="96"/>
      <c r="CZ395" s="96"/>
      <c r="DA395" s="96"/>
      <c r="DB395" s="96"/>
      <c r="DC395" s="96"/>
      <c r="DD395" s="96"/>
      <c r="DE395" s="96"/>
      <c r="DF395" s="96"/>
      <c r="DG395" s="96"/>
      <c r="DH395" s="96"/>
      <c r="DI395" s="96"/>
      <c r="DJ395" s="96"/>
      <c r="DK395" s="96"/>
      <c r="DL395" s="96"/>
      <c r="DM395" s="96"/>
      <c r="DN395" s="96"/>
      <c r="DO395" s="96"/>
      <c r="DP395" s="96"/>
      <c r="DQ395" s="96"/>
      <c r="DR395" s="96"/>
      <c r="DS395" s="96"/>
      <c r="DT395" s="96"/>
      <c r="DU395" s="96"/>
      <c r="DV395" s="96"/>
      <c r="DW395" s="96"/>
      <c r="DX395" s="96"/>
      <c r="DY395" s="96"/>
      <c r="DZ395" s="96"/>
      <c r="EA395" s="96"/>
      <c r="EB395" s="96"/>
      <c r="EC395" s="96"/>
      <c r="ED395" s="96"/>
      <c r="EE395" s="96"/>
      <c r="EF395" s="96"/>
      <c r="EG395" s="96"/>
      <c r="EH395" s="96"/>
      <c r="EI395" s="96"/>
      <c r="EJ395" s="96"/>
      <c r="EK395" s="96"/>
      <c r="EL395" s="96"/>
      <c r="EM395" s="96"/>
      <c r="EN395" s="96"/>
      <c r="EO395" s="96"/>
      <c r="EP395" s="96"/>
      <c r="EQ395" s="96"/>
      <c r="ER395" s="96"/>
      <c r="ES395" s="96"/>
      <c r="ET395" s="96"/>
      <c r="EU395" s="96"/>
      <c r="EV395" s="96"/>
      <c r="EW395" s="96"/>
      <c r="EX395" s="96"/>
      <c r="EY395" s="96"/>
      <c r="EZ395" s="96"/>
      <c r="FA395" s="96"/>
      <c r="FB395" s="96"/>
      <c r="FC395" s="96"/>
      <c r="FD395" s="96"/>
      <c r="FE395" s="96"/>
      <c r="FF395" s="96"/>
      <c r="FG395" s="96"/>
      <c r="FH395" s="96"/>
      <c r="FI395" s="96"/>
      <c r="FJ395" s="96"/>
      <c r="FK395" s="96"/>
      <c r="FL395" s="96"/>
      <c r="FM395" s="96"/>
      <c r="FN395" s="96"/>
      <c r="FO395" s="96"/>
      <c r="FP395" s="96"/>
      <c r="FQ395" s="96"/>
      <c r="FR395" s="96"/>
      <c r="FS395" s="96"/>
      <c r="FT395" s="96"/>
      <c r="FU395" s="96"/>
      <c r="FV395" s="96"/>
      <c r="FW395" s="96"/>
      <c r="FX395" s="96"/>
      <c r="FY395" s="96"/>
      <c r="FZ395" s="96"/>
      <c r="GA395" s="96"/>
      <c r="GB395" s="96"/>
      <c r="GC395" s="96"/>
      <c r="GD395" s="96"/>
      <c r="GE395" s="96"/>
      <c r="GF395" s="96"/>
      <c r="GG395" s="96"/>
      <c r="GH395" s="96"/>
      <c r="GI395" s="96"/>
      <c r="GJ395" s="96"/>
      <c r="GK395" s="96"/>
      <c r="GL395" s="96"/>
      <c r="GM395" s="96"/>
      <c r="GN395" s="96"/>
      <c r="GO395" s="96"/>
      <c r="GP395" s="96"/>
      <c r="GQ395" s="96"/>
      <c r="GR395" s="96"/>
      <c r="GS395" s="96"/>
      <c r="GT395" s="96"/>
      <c r="GU395" s="96"/>
      <c r="GV395" s="96"/>
      <c r="GW395" s="96"/>
      <c r="GX395" s="96"/>
      <c r="GY395" s="96"/>
      <c r="GZ395" s="96"/>
      <c r="HA395" s="96"/>
      <c r="HB395" s="96"/>
      <c r="HC395" s="96"/>
      <c r="HD395" s="96"/>
      <c r="HE395" s="96"/>
      <c r="HF395" s="96"/>
      <c r="HG395" s="96"/>
      <c r="HH395" s="96"/>
      <c r="HI395" s="96"/>
      <c r="HJ395" s="96"/>
      <c r="HK395" s="96"/>
      <c r="HL395" s="96"/>
      <c r="HM395" s="96"/>
      <c r="HN395" s="96"/>
      <c r="HO395" s="96"/>
      <c r="HP395" s="96"/>
      <c r="HQ395" s="96"/>
      <c r="HR395" s="96"/>
      <c r="HS395" s="96"/>
      <c r="HT395" s="96"/>
      <c r="HU395" s="96"/>
      <c r="HV395" s="96"/>
      <c r="HW395" s="96"/>
      <c r="HX395" s="96"/>
      <c r="HY395" s="96"/>
      <c r="HZ395" s="96"/>
      <c r="IA395" s="96"/>
      <c r="IB395" s="96"/>
      <c r="IC395" s="96"/>
      <c r="ID395" s="96"/>
      <c r="IE395" s="96"/>
      <c r="IF395" s="96"/>
      <c r="IG395" s="96"/>
      <c r="IH395" s="96"/>
      <c r="II395" s="96"/>
      <c r="IJ395" s="96"/>
      <c r="IK395" s="96"/>
      <c r="IL395" s="96"/>
      <c r="IM395" s="96"/>
      <c r="IN395" s="96"/>
      <c r="IO395" s="96"/>
      <c r="IP395" s="96"/>
      <c r="IQ395" s="96"/>
      <c r="IR395" s="96"/>
      <c r="IS395" s="96"/>
      <c r="IT395" s="96"/>
      <c r="IU395" s="96"/>
      <c r="IV395" s="96"/>
      <c r="IW395" s="96"/>
      <c r="IX395" s="96"/>
      <c r="IY395" s="96"/>
      <c r="IZ395" s="96"/>
      <c r="JA395" s="96"/>
      <c r="JB395" s="96"/>
    </row>
    <row r="396" spans="1:262" x14ac:dyDescent="0.2">
      <c r="A396" s="185">
        <v>39990</v>
      </c>
      <c r="B396" s="198" t="s">
        <v>761</v>
      </c>
      <c r="C396" s="198" t="s">
        <v>282</v>
      </c>
      <c r="D396" s="198" t="s">
        <v>141</v>
      </c>
      <c r="E396" s="198" t="s">
        <v>144</v>
      </c>
      <c r="F396" s="199">
        <v>39539</v>
      </c>
      <c r="G396" s="200">
        <v>2008</v>
      </c>
      <c r="H396" s="185" t="s">
        <v>6</v>
      </c>
      <c r="I396" s="185" t="str">
        <f t="shared" si="21"/>
        <v>TX</v>
      </c>
      <c r="J396" s="185" t="str">
        <f t="shared" si="20"/>
        <v>TX</v>
      </c>
      <c r="K396" s="185" t="str">
        <f t="shared" si="22"/>
        <v>South Central</v>
      </c>
      <c r="L396" s="185" t="str">
        <f>INDEX('State '!$A$1:$C$62,MATCH($I396,'State '!$B:$B,0),3)</f>
        <v>South Central</v>
      </c>
      <c r="M396" s="185" t="str">
        <f>INDEX('State '!$A$1:$C$62,MATCH($J396,'State '!$B:$B,0),3)</f>
        <v>South Central</v>
      </c>
      <c r="N396" s="185"/>
      <c r="O396" s="192">
        <v>18</v>
      </c>
      <c r="P396" s="192">
        <v>9.8000000000000007</v>
      </c>
      <c r="Q396" s="192">
        <v>1750</v>
      </c>
      <c r="R396" s="191">
        <v>42</v>
      </c>
      <c r="S396" s="185" t="s">
        <v>135</v>
      </c>
      <c r="T396" s="185" t="s">
        <v>390</v>
      </c>
      <c r="U396" s="185" t="s">
        <v>762</v>
      </c>
      <c r="V396" s="185"/>
      <c r="W396" s="184"/>
      <c r="X396" s="184"/>
      <c r="Y396" s="184"/>
      <c r="Z396" s="96"/>
      <c r="AA396" s="96"/>
      <c r="AB396" s="96"/>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20"/>
      <c r="BQ396" s="20"/>
      <c r="BR396" s="20"/>
      <c r="BS396" s="20"/>
      <c r="BT396" s="20"/>
      <c r="BU396" s="20"/>
      <c r="BV396" s="20"/>
      <c r="BW396" s="20"/>
      <c r="BX396" s="20"/>
      <c r="BY396" s="20"/>
      <c r="BZ396" s="20"/>
      <c r="CA396" s="20"/>
      <c r="CB396" s="20"/>
      <c r="CC396" s="20"/>
      <c r="CD396" s="20"/>
      <c r="CE396" s="20"/>
      <c r="CF396" s="20"/>
      <c r="CG396" s="20"/>
      <c r="CH396" s="20"/>
      <c r="CI396" s="20"/>
      <c r="CJ396" s="20"/>
      <c r="CK396" s="20"/>
      <c r="CL396" s="20"/>
      <c r="CM396" s="20"/>
      <c r="CN396" s="20"/>
      <c r="CO396" s="20"/>
      <c r="CP396" s="20"/>
      <c r="CQ396" s="20"/>
      <c r="CR396" s="20"/>
      <c r="CS396" s="20"/>
      <c r="CT396" s="20"/>
      <c r="CU396" s="20"/>
      <c r="CV396" s="20"/>
      <c r="CW396" s="20"/>
      <c r="CX396" s="20"/>
      <c r="CY396" s="20"/>
      <c r="CZ396" s="20"/>
      <c r="DA396" s="20"/>
      <c r="DB396" s="20"/>
      <c r="DC396" s="20"/>
      <c r="DD396" s="20"/>
      <c r="DE396" s="20"/>
      <c r="DF396" s="20"/>
      <c r="DG396" s="20"/>
      <c r="DH396" s="20"/>
      <c r="DI396" s="20"/>
      <c r="DJ396" s="20"/>
      <c r="DK396" s="20"/>
      <c r="DL396" s="20"/>
      <c r="DM396" s="20"/>
      <c r="DN396" s="20"/>
      <c r="DO396" s="20"/>
      <c r="DP396" s="20"/>
      <c r="DQ396" s="20"/>
      <c r="DR396" s="20"/>
      <c r="DS396" s="20"/>
      <c r="DT396" s="20"/>
      <c r="DU396" s="20"/>
      <c r="DV396" s="20"/>
      <c r="DW396" s="20"/>
      <c r="DX396" s="20"/>
      <c r="DY396" s="20"/>
      <c r="DZ396" s="20"/>
      <c r="EA396" s="20"/>
      <c r="EB396" s="20"/>
      <c r="EC396" s="20"/>
      <c r="ED396" s="20"/>
      <c r="EE396" s="20"/>
      <c r="EF396" s="20"/>
      <c r="EG396" s="20"/>
      <c r="EH396" s="20"/>
      <c r="EI396" s="20"/>
      <c r="EJ396" s="20"/>
      <c r="EK396" s="20"/>
      <c r="EL396" s="20"/>
      <c r="EM396" s="20"/>
      <c r="EN396" s="20"/>
      <c r="EO396" s="20"/>
      <c r="EP396" s="20"/>
      <c r="EQ396" s="20"/>
      <c r="ER396" s="20"/>
      <c r="ES396" s="20"/>
      <c r="ET396" s="20"/>
      <c r="EU396" s="20"/>
      <c r="EV396" s="20"/>
      <c r="EW396" s="20"/>
      <c r="EX396" s="20"/>
      <c r="EY396" s="20"/>
      <c r="EZ396" s="20"/>
      <c r="FA396" s="20"/>
      <c r="FB396" s="20"/>
      <c r="FC396" s="20"/>
      <c r="FD396" s="20"/>
      <c r="FE396" s="20"/>
      <c r="FF396" s="20"/>
      <c r="FG396" s="20"/>
      <c r="FH396" s="20"/>
      <c r="FI396" s="20"/>
      <c r="FJ396" s="20"/>
      <c r="FK396" s="20"/>
      <c r="FL396" s="20"/>
      <c r="FM396" s="20"/>
      <c r="FN396" s="20"/>
      <c r="FO396" s="20"/>
      <c r="FP396" s="20"/>
      <c r="FQ396" s="20"/>
      <c r="FR396" s="20"/>
      <c r="FS396" s="20"/>
      <c r="FT396" s="20"/>
      <c r="FU396" s="20"/>
      <c r="FV396" s="20"/>
      <c r="FW396" s="20"/>
      <c r="FX396" s="20"/>
      <c r="FY396" s="20"/>
      <c r="FZ396" s="20"/>
      <c r="GA396" s="20"/>
      <c r="GB396" s="20"/>
      <c r="GC396" s="20"/>
      <c r="GD396" s="20"/>
      <c r="GE396" s="20"/>
      <c r="GF396" s="20"/>
      <c r="GG396" s="20"/>
      <c r="GH396" s="20"/>
      <c r="GI396" s="20"/>
      <c r="GJ396" s="20"/>
      <c r="GK396" s="20"/>
      <c r="GL396" s="20"/>
      <c r="GM396" s="20"/>
      <c r="GN396" s="20"/>
      <c r="GO396" s="20"/>
      <c r="GP396" s="20"/>
      <c r="GQ396" s="20"/>
      <c r="GR396" s="20"/>
      <c r="GS396" s="20"/>
      <c r="GT396" s="20"/>
      <c r="GU396" s="20"/>
      <c r="GV396" s="20"/>
      <c r="GW396" s="20"/>
      <c r="GX396" s="20"/>
      <c r="GY396" s="20"/>
      <c r="GZ396" s="20"/>
      <c r="HA396" s="20"/>
      <c r="HB396" s="20"/>
      <c r="HC396" s="20"/>
      <c r="HD396" s="20"/>
      <c r="HE396" s="20"/>
      <c r="HF396" s="20"/>
      <c r="HG396" s="20"/>
      <c r="HH396" s="20"/>
      <c r="HI396" s="20"/>
      <c r="HJ396" s="20"/>
      <c r="HK396" s="20"/>
      <c r="HL396" s="20"/>
      <c r="HM396" s="20"/>
      <c r="HN396" s="20"/>
      <c r="HO396" s="20"/>
      <c r="HP396" s="20"/>
      <c r="HQ396" s="20"/>
      <c r="HR396" s="20"/>
      <c r="HS396" s="20"/>
      <c r="HT396" s="20"/>
      <c r="HU396" s="20"/>
      <c r="HV396" s="20"/>
      <c r="HW396" s="20"/>
      <c r="HX396" s="20"/>
      <c r="HY396" s="20"/>
      <c r="HZ396" s="20"/>
      <c r="IA396" s="20"/>
      <c r="IB396" s="20"/>
      <c r="IC396" s="20"/>
      <c r="ID396" s="20"/>
      <c r="IE396" s="20"/>
      <c r="IF396" s="20"/>
      <c r="IG396" s="20"/>
      <c r="IH396" s="20"/>
      <c r="II396" s="20"/>
      <c r="IJ396" s="20"/>
      <c r="IK396" s="20"/>
      <c r="IL396" s="20"/>
      <c r="IM396" s="20"/>
      <c r="IN396" s="20"/>
      <c r="IO396" s="20"/>
      <c r="IP396" s="20"/>
      <c r="IQ396" s="20"/>
      <c r="IR396" s="20"/>
      <c r="IS396" s="20"/>
      <c r="IT396" s="20"/>
      <c r="IU396" s="20"/>
      <c r="IV396" s="20"/>
      <c r="IW396" s="20"/>
      <c r="IX396" s="20"/>
      <c r="IY396" s="20"/>
      <c r="IZ396" s="20"/>
      <c r="JA396" s="20"/>
      <c r="JB396" s="20"/>
    </row>
    <row r="397" spans="1:262" x14ac:dyDescent="0.2">
      <c r="A397" s="185">
        <v>39990</v>
      </c>
      <c r="B397" s="198" t="s">
        <v>2138</v>
      </c>
      <c r="C397" s="198" t="s">
        <v>241</v>
      </c>
      <c r="D397" s="198" t="s">
        <v>141</v>
      </c>
      <c r="E397" s="198" t="s">
        <v>144</v>
      </c>
      <c r="F397" s="199">
        <v>39811</v>
      </c>
      <c r="G397" s="200">
        <v>2008</v>
      </c>
      <c r="H397" s="185" t="s">
        <v>14</v>
      </c>
      <c r="I397" s="185" t="str">
        <f t="shared" si="21"/>
        <v>MS</v>
      </c>
      <c r="J397" s="185" t="str">
        <f t="shared" si="20"/>
        <v>MS</v>
      </c>
      <c r="K397" s="185" t="str">
        <f t="shared" si="22"/>
        <v>South Central</v>
      </c>
      <c r="L397" s="185" t="str">
        <f>INDEX('State '!$A$1:$C$62,MATCH($I397,'State '!$B:$B,0),3)</f>
        <v>South Central</v>
      </c>
      <c r="M397" s="185" t="str">
        <f>INDEX('State '!$A$1:$C$62,MATCH($J397,'State '!$B:$B,0),3)</f>
        <v>South Central</v>
      </c>
      <c r="N397" s="185"/>
      <c r="O397" s="192">
        <v>25</v>
      </c>
      <c r="P397" s="192">
        <v>17.8</v>
      </c>
      <c r="Q397" s="192">
        <v>1000</v>
      </c>
      <c r="R397" s="191">
        <v>42</v>
      </c>
      <c r="S397" s="185" t="s">
        <v>135</v>
      </c>
      <c r="T397" s="185" t="s">
        <v>390</v>
      </c>
      <c r="U397" s="185" t="s">
        <v>815</v>
      </c>
      <c r="V397" s="185"/>
      <c r="W397" s="184"/>
      <c r="X397" s="184"/>
      <c r="Y397" s="184"/>
      <c r="Z397" s="96"/>
      <c r="AA397" s="96"/>
      <c r="AB397" s="96"/>
    </row>
    <row r="398" spans="1:262" x14ac:dyDescent="0.2">
      <c r="A398" s="185">
        <v>39990</v>
      </c>
      <c r="B398" s="198" t="s">
        <v>785</v>
      </c>
      <c r="C398" s="198" t="s">
        <v>241</v>
      </c>
      <c r="D398" s="198" t="s">
        <v>141</v>
      </c>
      <c r="E398" s="198" t="s">
        <v>144</v>
      </c>
      <c r="F398" s="199">
        <v>39691</v>
      </c>
      <c r="G398" s="200">
        <v>2008</v>
      </c>
      <c r="H398" s="185" t="s">
        <v>501</v>
      </c>
      <c r="I398" s="185" t="str">
        <f t="shared" si="21"/>
        <v>MS</v>
      </c>
      <c r="J398" s="185" t="str">
        <f t="shared" si="20"/>
        <v>AL</v>
      </c>
      <c r="K398" s="185" t="str">
        <f t="shared" si="22"/>
        <v>South Central</v>
      </c>
      <c r="L398" s="185" t="str">
        <f>INDEX('State '!$A$1:$C$62,MATCH($I398,'State '!$B:$B,0),3)</f>
        <v>South Central</v>
      </c>
      <c r="M398" s="185" t="str">
        <f>INDEX('State '!$A$1:$C$62,MATCH($J398,'State '!$B:$B,0),3)</f>
        <v>South Central</v>
      </c>
      <c r="N398" s="185"/>
      <c r="O398" s="192">
        <v>22.99</v>
      </c>
      <c r="P398" s="192"/>
      <c r="Q398" s="192">
        <v>250</v>
      </c>
      <c r="R398" s="191"/>
      <c r="S398" s="185" t="s">
        <v>135</v>
      </c>
      <c r="T398" s="185" t="s">
        <v>390</v>
      </c>
      <c r="U398" s="185" t="s">
        <v>786</v>
      </c>
      <c r="V398" s="185"/>
      <c r="W398" s="184"/>
      <c r="X398" s="184"/>
      <c r="Y398" s="184"/>
      <c r="Z398" s="96"/>
      <c r="AA398" s="96"/>
      <c r="AB398" s="96"/>
    </row>
    <row r="399" spans="1:262" s="20" customFormat="1" x14ac:dyDescent="0.2">
      <c r="A399" s="185">
        <v>39990</v>
      </c>
      <c r="B399" s="198" t="s">
        <v>837</v>
      </c>
      <c r="C399" s="198" t="s">
        <v>241</v>
      </c>
      <c r="D399" s="198" t="s">
        <v>141</v>
      </c>
      <c r="E399" s="198" t="s">
        <v>144</v>
      </c>
      <c r="F399" s="199">
        <v>39600</v>
      </c>
      <c r="G399" s="200">
        <v>2008</v>
      </c>
      <c r="H399" s="185" t="s">
        <v>501</v>
      </c>
      <c r="I399" s="185" t="str">
        <f t="shared" si="21"/>
        <v>MS</v>
      </c>
      <c r="J399" s="185" t="str">
        <f t="shared" si="20"/>
        <v>AL</v>
      </c>
      <c r="K399" s="185" t="str">
        <f t="shared" si="22"/>
        <v>South Central</v>
      </c>
      <c r="L399" s="185" t="str">
        <f>INDEX('State '!$A$1:$C$62,MATCH($I399,'State '!$B:$B,0),3)</f>
        <v>South Central</v>
      </c>
      <c r="M399" s="185" t="str">
        <f>INDEX('State '!$A$1:$C$62,MATCH($J399,'State '!$B:$B,0),3)</f>
        <v>South Central</v>
      </c>
      <c r="N399" s="185"/>
      <c r="O399" s="192">
        <v>1296</v>
      </c>
      <c r="P399" s="192">
        <v>111</v>
      </c>
      <c r="Q399" s="192">
        <v>1272</v>
      </c>
      <c r="R399" s="191">
        <v>42</v>
      </c>
      <c r="S399" s="185" t="s">
        <v>135</v>
      </c>
      <c r="T399" s="185" t="s">
        <v>390</v>
      </c>
      <c r="U399" s="185" t="s">
        <v>838</v>
      </c>
      <c r="V399" s="185"/>
      <c r="W399" s="184"/>
      <c r="X399" s="184"/>
      <c r="Y399" s="184"/>
    </row>
    <row r="400" spans="1:262" s="20" customFormat="1" x14ac:dyDescent="0.2">
      <c r="A400" s="185">
        <v>40388</v>
      </c>
      <c r="B400" s="198" t="s">
        <v>808</v>
      </c>
      <c r="C400" s="198" t="s">
        <v>241</v>
      </c>
      <c r="D400" s="198" t="s">
        <v>141</v>
      </c>
      <c r="E400" s="198" t="s">
        <v>144</v>
      </c>
      <c r="F400" s="199">
        <v>39601</v>
      </c>
      <c r="G400" s="200">
        <v>2008</v>
      </c>
      <c r="H400" s="185" t="s">
        <v>809</v>
      </c>
      <c r="I400" s="185" t="str">
        <f t="shared" si="21"/>
        <v>LA</v>
      </c>
      <c r="J400" s="185" t="str">
        <f t="shared" si="20"/>
        <v>MS</v>
      </c>
      <c r="K400" s="185" t="str">
        <f t="shared" si="22"/>
        <v>South Central</v>
      </c>
      <c r="L400" s="185" t="str">
        <f>INDEX('State '!$A$1:$C$62,MATCH($I400,'State '!$B:$B,0),3)</f>
        <v>South Central</v>
      </c>
      <c r="M400" s="185" t="str">
        <f>INDEX('State '!$A$1:$C$62,MATCH($J400,'State '!$B:$B,0),3)</f>
        <v>South Central</v>
      </c>
      <c r="N400" s="185"/>
      <c r="O400" s="192">
        <v>961</v>
      </c>
      <c r="P400" s="192">
        <v>243</v>
      </c>
      <c r="Q400" s="192">
        <v>1700</v>
      </c>
      <c r="R400" s="191" t="s">
        <v>479</v>
      </c>
      <c r="S400" s="185" t="s">
        <v>135</v>
      </c>
      <c r="T400" s="185" t="s">
        <v>390</v>
      </c>
      <c r="U400" s="185" t="s">
        <v>810</v>
      </c>
      <c r="V400" s="185"/>
      <c r="W400" s="184"/>
      <c r="X400" s="184"/>
      <c r="Y400" s="184"/>
    </row>
    <row r="401" spans="1:262" x14ac:dyDescent="0.2">
      <c r="A401" s="185">
        <v>39990</v>
      </c>
      <c r="B401" s="198" t="s">
        <v>865</v>
      </c>
      <c r="C401" s="198" t="s">
        <v>295</v>
      </c>
      <c r="D401" s="198" t="s">
        <v>134</v>
      </c>
      <c r="E401" s="198" t="s">
        <v>144</v>
      </c>
      <c r="F401" s="199">
        <v>39783</v>
      </c>
      <c r="G401" s="200">
        <v>2008</v>
      </c>
      <c r="H401" s="185" t="s">
        <v>18</v>
      </c>
      <c r="I401" s="185" t="str">
        <f t="shared" si="21"/>
        <v>FL</v>
      </c>
      <c r="J401" s="185" t="str">
        <f t="shared" si="20"/>
        <v>FL</v>
      </c>
      <c r="K401" s="185" t="str">
        <f t="shared" si="22"/>
        <v>Southeast</v>
      </c>
      <c r="L401" s="185" t="str">
        <f>INDEX('State '!$A$1:$C$62,MATCH($I401,'State '!$B:$B,0),3)</f>
        <v>Southeast</v>
      </c>
      <c r="M401" s="185" t="str">
        <f>INDEX('State '!$A$1:$C$62,MATCH($J401,'State '!$B:$B,0),3)</f>
        <v>Southeast</v>
      </c>
      <c r="N401" s="185"/>
      <c r="O401" s="192">
        <v>30</v>
      </c>
      <c r="P401" s="192">
        <v>28</v>
      </c>
      <c r="Q401" s="192">
        <v>200</v>
      </c>
      <c r="R401" s="191">
        <v>24</v>
      </c>
      <c r="S401" s="185" t="s">
        <v>139</v>
      </c>
      <c r="T401" s="185" t="s">
        <v>188</v>
      </c>
      <c r="U401" s="185" t="s">
        <v>391</v>
      </c>
      <c r="V401" s="185"/>
      <c r="W401" s="184"/>
      <c r="X401" s="184"/>
      <c r="Y401" s="184"/>
      <c r="Z401" s="96"/>
      <c r="AA401" s="96"/>
      <c r="AB401" s="96"/>
    </row>
    <row r="402" spans="1:262" x14ac:dyDescent="0.2">
      <c r="A402" s="185">
        <v>39990</v>
      </c>
      <c r="B402" s="186" t="s">
        <v>807</v>
      </c>
      <c r="C402" s="186" t="s">
        <v>244</v>
      </c>
      <c r="D402" s="186" t="s">
        <v>134</v>
      </c>
      <c r="E402" s="187" t="s">
        <v>144</v>
      </c>
      <c r="F402" s="188">
        <v>39692</v>
      </c>
      <c r="G402" s="189">
        <v>2008</v>
      </c>
      <c r="H402" s="185" t="s">
        <v>18</v>
      </c>
      <c r="I402" s="185" t="str">
        <f t="shared" si="21"/>
        <v>FL</v>
      </c>
      <c r="J402" s="185" t="str">
        <f t="shared" si="20"/>
        <v>FL</v>
      </c>
      <c r="K402" s="185" t="str">
        <f t="shared" si="22"/>
        <v>Southeast</v>
      </c>
      <c r="L402" s="185" t="str">
        <f>INDEX('State '!$A$1:$C$62,MATCH($I402,'State '!$B:$B,0),3)</f>
        <v>Southeast</v>
      </c>
      <c r="M402" s="185" t="str">
        <f>INDEX('State '!$A$1:$C$62,MATCH($J402,'State '!$B:$B,0),3)</f>
        <v>Southeast</v>
      </c>
      <c r="N402" s="185"/>
      <c r="O402" s="191">
        <v>129</v>
      </c>
      <c r="P402" s="191">
        <v>34.299999999999997</v>
      </c>
      <c r="Q402" s="191">
        <v>185</v>
      </c>
      <c r="R402" s="192">
        <v>30</v>
      </c>
      <c r="S402" s="193" t="s">
        <v>135</v>
      </c>
      <c r="T402" s="190" t="s">
        <v>390</v>
      </c>
      <c r="U402" s="194" t="s">
        <v>806</v>
      </c>
      <c r="V402" s="185"/>
      <c r="W402" s="184"/>
      <c r="X402" s="184"/>
      <c r="Y402" s="184"/>
      <c r="Z402" s="96"/>
      <c r="AA402" s="96"/>
      <c r="AB402" s="96"/>
    </row>
    <row r="403" spans="1:262" x14ac:dyDescent="0.2">
      <c r="A403" s="185">
        <v>40367</v>
      </c>
      <c r="B403" s="186" t="s">
        <v>805</v>
      </c>
      <c r="C403" s="186" t="s">
        <v>244</v>
      </c>
      <c r="D403" s="186" t="s">
        <v>134</v>
      </c>
      <c r="E403" s="187" t="s">
        <v>144</v>
      </c>
      <c r="F403" s="188">
        <v>39681</v>
      </c>
      <c r="G403" s="189">
        <v>2008</v>
      </c>
      <c r="H403" s="185" t="s">
        <v>18</v>
      </c>
      <c r="I403" s="185" t="str">
        <f t="shared" si="21"/>
        <v>FL</v>
      </c>
      <c r="J403" s="185" t="str">
        <f t="shared" si="20"/>
        <v>FL</v>
      </c>
      <c r="K403" s="185" t="str">
        <f t="shared" si="22"/>
        <v>Southeast</v>
      </c>
      <c r="L403" s="185" t="str">
        <f>INDEX('State '!$A$1:$C$62,MATCH($I403,'State '!$B:$B,0),3)</f>
        <v>Southeast</v>
      </c>
      <c r="M403" s="185" t="str">
        <f>INDEX('State '!$A$1:$C$62,MATCH($J403,'State '!$B:$B,0),3)</f>
        <v>Southeast</v>
      </c>
      <c r="N403" s="185"/>
      <c r="O403" s="191">
        <v>112.3</v>
      </c>
      <c r="P403" s="191">
        <v>34.299999999999997</v>
      </c>
      <c r="Q403" s="191">
        <v>160</v>
      </c>
      <c r="R403" s="192">
        <v>30</v>
      </c>
      <c r="S403" s="193" t="s">
        <v>135</v>
      </c>
      <c r="T403" s="190" t="s">
        <v>390</v>
      </c>
      <c r="U403" s="194" t="s">
        <v>806</v>
      </c>
      <c r="V403" s="185"/>
      <c r="W403" s="184"/>
      <c r="X403" s="184"/>
      <c r="Y403" s="184"/>
      <c r="Z403" s="96"/>
      <c r="AA403" s="96"/>
      <c r="AB403" s="96"/>
    </row>
    <row r="404" spans="1:262" x14ac:dyDescent="0.2">
      <c r="A404" s="185">
        <v>39990</v>
      </c>
      <c r="B404" s="186" t="s">
        <v>803</v>
      </c>
      <c r="C404" s="186" t="s">
        <v>244</v>
      </c>
      <c r="D404" s="186" t="s">
        <v>141</v>
      </c>
      <c r="E404" s="187" t="s">
        <v>144</v>
      </c>
      <c r="F404" s="188">
        <v>39783</v>
      </c>
      <c r="G404" s="189">
        <v>2008</v>
      </c>
      <c r="H404" s="185" t="s">
        <v>532</v>
      </c>
      <c r="I404" s="185" t="str">
        <f t="shared" si="21"/>
        <v>AL</v>
      </c>
      <c r="J404" s="185" t="str">
        <f t="shared" si="20"/>
        <v>FL</v>
      </c>
      <c r="K404" s="185" t="str">
        <f t="shared" si="22"/>
        <v>South Central, Southeast</v>
      </c>
      <c r="L404" s="185" t="str">
        <f>INDEX('State '!$A$1:$C$62,MATCH($I404,'State '!$B:$B,0),3)</f>
        <v>South Central</v>
      </c>
      <c r="M404" s="185" t="str">
        <f>INDEX('State '!$A$1:$C$62,MATCH($J404,'State '!$B:$B,0),3)</f>
        <v>Southeast</v>
      </c>
      <c r="N404" s="185"/>
      <c r="O404" s="191">
        <v>117</v>
      </c>
      <c r="P404" s="191">
        <v>17.8</v>
      </c>
      <c r="Q404" s="191">
        <v>155</v>
      </c>
      <c r="R404" s="192">
        <v>20</v>
      </c>
      <c r="S404" s="193" t="s">
        <v>135</v>
      </c>
      <c r="T404" s="190" t="s">
        <v>390</v>
      </c>
      <c r="U404" s="194" t="s">
        <v>804</v>
      </c>
      <c r="V404" s="185"/>
      <c r="W404" s="184"/>
      <c r="X404" s="184"/>
      <c r="Y404" s="184"/>
      <c r="Z404" s="96"/>
      <c r="AA404" s="96"/>
      <c r="AB404" s="96"/>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20"/>
      <c r="BW404" s="20"/>
      <c r="BX404" s="20"/>
      <c r="BY404" s="20"/>
      <c r="BZ404" s="20"/>
      <c r="CA404" s="20"/>
      <c r="CB404" s="20"/>
      <c r="CC404" s="20"/>
      <c r="CD404" s="20"/>
      <c r="CE404" s="20"/>
      <c r="CF404" s="20"/>
      <c r="CG404" s="20"/>
      <c r="CH404" s="20"/>
      <c r="CI404" s="20"/>
      <c r="CJ404" s="20"/>
      <c r="CK404" s="20"/>
      <c r="CL404" s="20"/>
      <c r="CM404" s="20"/>
      <c r="CN404" s="20"/>
      <c r="CO404" s="20"/>
      <c r="CP404" s="20"/>
      <c r="CQ404" s="20"/>
      <c r="CR404" s="20"/>
      <c r="CS404" s="20"/>
      <c r="CT404" s="20"/>
      <c r="CU404" s="20"/>
      <c r="CV404" s="20"/>
      <c r="CW404" s="20"/>
      <c r="CX404" s="20"/>
      <c r="CY404" s="20"/>
      <c r="CZ404" s="20"/>
      <c r="DA404" s="20"/>
      <c r="DB404" s="20"/>
      <c r="DC404" s="20"/>
      <c r="DD404" s="20"/>
      <c r="DE404" s="20"/>
      <c r="DF404" s="20"/>
      <c r="DG404" s="20"/>
      <c r="DH404" s="20"/>
      <c r="DI404" s="20"/>
      <c r="DJ404" s="20"/>
      <c r="DK404" s="20"/>
      <c r="DL404" s="20"/>
      <c r="DM404" s="20"/>
      <c r="DN404" s="20"/>
      <c r="DO404" s="20"/>
      <c r="DP404" s="20"/>
      <c r="DQ404" s="20"/>
      <c r="DR404" s="20"/>
      <c r="DS404" s="20"/>
      <c r="DT404" s="20"/>
      <c r="DU404" s="20"/>
      <c r="DV404" s="20"/>
      <c r="DW404" s="20"/>
      <c r="DX404" s="20"/>
      <c r="DY404" s="20"/>
      <c r="DZ404" s="20"/>
      <c r="EA404" s="20"/>
      <c r="EB404" s="20"/>
      <c r="EC404" s="20"/>
      <c r="ED404" s="20"/>
      <c r="EE404" s="20"/>
      <c r="EF404" s="20"/>
      <c r="EG404" s="20"/>
      <c r="EH404" s="20"/>
      <c r="EI404" s="20"/>
      <c r="EJ404" s="20"/>
      <c r="EK404" s="20"/>
      <c r="EL404" s="20"/>
      <c r="EM404" s="20"/>
      <c r="EN404" s="20"/>
      <c r="EO404" s="20"/>
      <c r="EP404" s="20"/>
      <c r="EQ404" s="20"/>
      <c r="ER404" s="20"/>
      <c r="ES404" s="20"/>
      <c r="ET404" s="20"/>
      <c r="EU404" s="20"/>
      <c r="EV404" s="20"/>
      <c r="EW404" s="20"/>
      <c r="EX404" s="20"/>
      <c r="EY404" s="20"/>
      <c r="EZ404" s="20"/>
      <c r="FA404" s="20"/>
      <c r="FB404" s="20"/>
      <c r="FC404" s="20"/>
      <c r="FD404" s="20"/>
      <c r="FE404" s="20"/>
      <c r="FF404" s="20"/>
      <c r="FG404" s="20"/>
      <c r="FH404" s="20"/>
      <c r="FI404" s="20"/>
      <c r="FJ404" s="20"/>
      <c r="FK404" s="20"/>
      <c r="FL404" s="20"/>
      <c r="FM404" s="20"/>
      <c r="FN404" s="20"/>
      <c r="FO404" s="20"/>
      <c r="FP404" s="20"/>
      <c r="FQ404" s="20"/>
      <c r="FR404" s="20"/>
      <c r="FS404" s="20"/>
      <c r="FT404" s="20"/>
      <c r="FU404" s="20"/>
      <c r="FV404" s="20"/>
      <c r="FW404" s="20"/>
      <c r="FX404" s="20"/>
      <c r="FY404" s="20"/>
      <c r="FZ404" s="20"/>
      <c r="GA404" s="20"/>
      <c r="GB404" s="20"/>
      <c r="GC404" s="20"/>
      <c r="GD404" s="20"/>
      <c r="GE404" s="20"/>
      <c r="GF404" s="20"/>
      <c r="GG404" s="20"/>
      <c r="GH404" s="20"/>
      <c r="GI404" s="20"/>
      <c r="GJ404" s="20"/>
      <c r="GK404" s="20"/>
      <c r="GL404" s="20"/>
      <c r="GM404" s="20"/>
      <c r="GN404" s="20"/>
      <c r="GO404" s="20"/>
      <c r="GP404" s="20"/>
      <c r="GQ404" s="20"/>
      <c r="GR404" s="20"/>
      <c r="GS404" s="20"/>
      <c r="GT404" s="20"/>
      <c r="GU404" s="20"/>
      <c r="GV404" s="20"/>
      <c r="GW404" s="20"/>
      <c r="GX404" s="20"/>
      <c r="GY404" s="20"/>
      <c r="GZ404" s="20"/>
      <c r="HA404" s="20"/>
      <c r="HB404" s="20"/>
      <c r="HC404" s="20"/>
      <c r="HD404" s="20"/>
      <c r="HE404" s="20"/>
      <c r="HF404" s="20"/>
      <c r="HG404" s="20"/>
      <c r="HH404" s="20"/>
      <c r="HI404" s="20"/>
      <c r="HJ404" s="20"/>
      <c r="HK404" s="20"/>
      <c r="HL404" s="20"/>
      <c r="HM404" s="20"/>
      <c r="HN404" s="20"/>
      <c r="HO404" s="20"/>
      <c r="HP404" s="20"/>
      <c r="HQ404" s="20"/>
      <c r="HR404" s="20"/>
      <c r="HS404" s="20"/>
      <c r="HT404" s="20"/>
      <c r="HU404" s="20"/>
      <c r="HV404" s="20"/>
      <c r="HW404" s="20"/>
      <c r="HX404" s="20"/>
      <c r="HY404" s="20"/>
      <c r="HZ404" s="20"/>
      <c r="IA404" s="20"/>
      <c r="IB404" s="20"/>
      <c r="IC404" s="20"/>
      <c r="ID404" s="20"/>
      <c r="IE404" s="20"/>
      <c r="IF404" s="20"/>
      <c r="IG404" s="20"/>
      <c r="IH404" s="20"/>
      <c r="II404" s="20"/>
      <c r="IJ404" s="20"/>
      <c r="IK404" s="20"/>
      <c r="IL404" s="20"/>
      <c r="IM404" s="20"/>
      <c r="IN404" s="20"/>
      <c r="IO404" s="20"/>
      <c r="IP404" s="20"/>
      <c r="IQ404" s="20"/>
      <c r="IR404" s="20"/>
      <c r="IS404" s="20"/>
      <c r="IT404" s="20"/>
      <c r="IU404" s="20"/>
      <c r="IV404" s="20"/>
      <c r="IW404" s="20"/>
      <c r="IX404" s="20"/>
      <c r="IY404" s="20"/>
      <c r="IZ404" s="20"/>
      <c r="JA404" s="20"/>
      <c r="JB404" s="20"/>
    </row>
    <row r="405" spans="1:262" x14ac:dyDescent="0.2">
      <c r="A405" s="185">
        <v>39990</v>
      </c>
      <c r="B405" s="186" t="s">
        <v>771</v>
      </c>
      <c r="C405" s="186" t="s">
        <v>283</v>
      </c>
      <c r="D405" s="186" t="s">
        <v>137</v>
      </c>
      <c r="E405" s="187" t="s">
        <v>144</v>
      </c>
      <c r="F405" s="188">
        <v>39794</v>
      </c>
      <c r="G405" s="189">
        <v>2008</v>
      </c>
      <c r="H405" s="185" t="s">
        <v>29</v>
      </c>
      <c r="I405" s="185" t="str">
        <f t="shared" si="21"/>
        <v>WY</v>
      </c>
      <c r="J405" s="185" t="str">
        <f t="shared" si="20"/>
        <v>WY</v>
      </c>
      <c r="K405" s="185" t="str">
        <f t="shared" si="22"/>
        <v>Mountain</v>
      </c>
      <c r="L405" s="185" t="str">
        <f>INDEX('State '!$A$1:$C$62,MATCH($I405,'State '!$B:$B,0),3)</f>
        <v>Mountain</v>
      </c>
      <c r="M405" s="185" t="str">
        <f>INDEX('State '!$A$1:$C$62,MATCH($J405,'State '!$B:$B,0),3)</f>
        <v>Mountain</v>
      </c>
      <c r="N405" s="185"/>
      <c r="O405" s="191">
        <v>20</v>
      </c>
      <c r="P405" s="191">
        <v>49.75</v>
      </c>
      <c r="Q405" s="191">
        <v>5.81</v>
      </c>
      <c r="R405" s="192">
        <v>6</v>
      </c>
      <c r="S405" s="193" t="s">
        <v>139</v>
      </c>
      <c r="T405" s="190" t="s">
        <v>188</v>
      </c>
      <c r="U405" s="194" t="s">
        <v>391</v>
      </c>
      <c r="V405" s="185"/>
      <c r="W405" s="184"/>
      <c r="X405" s="184"/>
      <c r="Y405" s="184"/>
      <c r="Z405" s="96"/>
      <c r="AA405" s="96"/>
      <c r="AB405" s="96"/>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20"/>
      <c r="BW405" s="20"/>
      <c r="BX405" s="20"/>
      <c r="BY405" s="20"/>
      <c r="BZ405" s="20"/>
      <c r="CA405" s="20"/>
      <c r="CB405" s="20"/>
      <c r="CC405" s="20"/>
      <c r="CD405" s="20"/>
      <c r="CE405" s="20"/>
      <c r="CF405" s="20"/>
      <c r="CG405" s="20"/>
      <c r="CH405" s="20"/>
      <c r="CI405" s="20"/>
      <c r="CJ405" s="20"/>
      <c r="CK405" s="20"/>
      <c r="CL405" s="20"/>
      <c r="CM405" s="20"/>
      <c r="CN405" s="20"/>
      <c r="CO405" s="20"/>
      <c r="CP405" s="20"/>
      <c r="CQ405" s="20"/>
      <c r="CR405" s="20"/>
      <c r="CS405" s="20"/>
      <c r="CT405" s="20"/>
      <c r="CU405" s="20"/>
      <c r="CV405" s="20"/>
      <c r="CW405" s="20"/>
      <c r="CX405" s="20"/>
      <c r="CY405" s="20"/>
      <c r="CZ405" s="20"/>
      <c r="DA405" s="20"/>
      <c r="DB405" s="20"/>
      <c r="DC405" s="20"/>
      <c r="DD405" s="20"/>
      <c r="DE405" s="20"/>
      <c r="DF405" s="20"/>
      <c r="DG405" s="20"/>
      <c r="DH405" s="20"/>
      <c r="DI405" s="20"/>
      <c r="DJ405" s="20"/>
      <c r="DK405" s="20"/>
      <c r="DL405" s="20"/>
      <c r="DM405" s="20"/>
      <c r="DN405" s="20"/>
      <c r="DO405" s="20"/>
      <c r="DP405" s="20"/>
      <c r="DQ405" s="20"/>
      <c r="DR405" s="20"/>
      <c r="DS405" s="20"/>
      <c r="DT405" s="20"/>
      <c r="DU405" s="20"/>
      <c r="DV405" s="20"/>
      <c r="DW405" s="20"/>
      <c r="DX405" s="20"/>
      <c r="DY405" s="20"/>
      <c r="DZ405" s="20"/>
      <c r="EA405" s="20"/>
      <c r="EB405" s="20"/>
      <c r="EC405" s="20"/>
      <c r="ED405" s="20"/>
      <c r="EE405" s="20"/>
      <c r="EF405" s="20"/>
      <c r="EG405" s="20"/>
      <c r="EH405" s="20"/>
      <c r="EI405" s="20"/>
      <c r="EJ405" s="20"/>
      <c r="EK405" s="20"/>
      <c r="EL405" s="20"/>
      <c r="EM405" s="20"/>
      <c r="EN405" s="20"/>
      <c r="EO405" s="20"/>
      <c r="EP405" s="20"/>
      <c r="EQ405" s="20"/>
      <c r="ER405" s="20"/>
      <c r="ES405" s="20"/>
      <c r="ET405" s="20"/>
      <c r="EU405" s="20"/>
      <c r="EV405" s="20"/>
      <c r="EW405" s="20"/>
      <c r="EX405" s="20"/>
      <c r="EY405" s="20"/>
      <c r="EZ405" s="20"/>
      <c r="FA405" s="20"/>
      <c r="FB405" s="20"/>
      <c r="FC405" s="20"/>
      <c r="FD405" s="20"/>
      <c r="FE405" s="20"/>
      <c r="FF405" s="20"/>
      <c r="FG405" s="20"/>
      <c r="FH405" s="20"/>
      <c r="FI405" s="20"/>
      <c r="FJ405" s="20"/>
      <c r="FK405" s="20"/>
      <c r="FL405" s="20"/>
      <c r="FM405" s="20"/>
      <c r="FN405" s="20"/>
      <c r="FO405" s="20"/>
      <c r="FP405" s="20"/>
      <c r="FQ405" s="20"/>
      <c r="FR405" s="20"/>
      <c r="FS405" s="20"/>
      <c r="FT405" s="20"/>
      <c r="FU405" s="20"/>
      <c r="FV405" s="20"/>
      <c r="FW405" s="20"/>
      <c r="FX405" s="20"/>
      <c r="FY405" s="20"/>
      <c r="FZ405" s="20"/>
      <c r="GA405" s="20"/>
      <c r="GB405" s="20"/>
      <c r="GC405" s="20"/>
      <c r="GD405" s="20"/>
      <c r="GE405" s="20"/>
      <c r="GF405" s="20"/>
      <c r="GG405" s="20"/>
      <c r="GH405" s="20"/>
      <c r="GI405" s="20"/>
      <c r="GJ405" s="20"/>
      <c r="GK405" s="20"/>
      <c r="GL405" s="20"/>
      <c r="GM405" s="20"/>
      <c r="GN405" s="20"/>
      <c r="GO405" s="20"/>
      <c r="GP405" s="20"/>
      <c r="GQ405" s="20"/>
      <c r="GR405" s="20"/>
      <c r="GS405" s="20"/>
      <c r="GT405" s="20"/>
      <c r="GU405" s="20"/>
      <c r="GV405" s="20"/>
      <c r="GW405" s="20"/>
      <c r="GX405" s="20"/>
      <c r="GY405" s="20"/>
      <c r="GZ405" s="20"/>
      <c r="HA405" s="20"/>
      <c r="HB405" s="20"/>
      <c r="HC405" s="20"/>
      <c r="HD405" s="20"/>
      <c r="HE405" s="20"/>
      <c r="HF405" s="20"/>
      <c r="HG405" s="20"/>
      <c r="HH405" s="20"/>
      <c r="HI405" s="20"/>
      <c r="HJ405" s="20"/>
      <c r="HK405" s="20"/>
      <c r="HL405" s="20"/>
      <c r="HM405" s="20"/>
      <c r="HN405" s="20"/>
      <c r="HO405" s="20"/>
      <c r="HP405" s="20"/>
      <c r="HQ405" s="20"/>
      <c r="HR405" s="20"/>
      <c r="HS405" s="20"/>
      <c r="HT405" s="20"/>
      <c r="HU405" s="20"/>
      <c r="HV405" s="20"/>
      <c r="HW405" s="20"/>
      <c r="HX405" s="20"/>
      <c r="HY405" s="20"/>
      <c r="HZ405" s="20"/>
      <c r="IA405" s="20"/>
      <c r="IB405" s="20"/>
      <c r="IC405" s="20"/>
      <c r="ID405" s="20"/>
      <c r="IE405" s="20"/>
      <c r="IF405" s="20"/>
      <c r="IG405" s="20"/>
      <c r="IH405" s="20"/>
      <c r="II405" s="20"/>
      <c r="IJ405" s="20"/>
      <c r="IK405" s="20"/>
      <c r="IL405" s="20"/>
      <c r="IM405" s="20"/>
      <c r="IN405" s="20"/>
      <c r="IO405" s="20"/>
      <c r="IP405" s="20"/>
      <c r="IQ405" s="20"/>
      <c r="IR405" s="20"/>
      <c r="IS405" s="20"/>
      <c r="IT405" s="20"/>
      <c r="IU405" s="20"/>
      <c r="IV405" s="20"/>
      <c r="IW405" s="20"/>
      <c r="IX405" s="20"/>
      <c r="IY405" s="20"/>
      <c r="IZ405" s="20"/>
      <c r="JA405" s="20"/>
      <c r="JB405" s="20"/>
    </row>
    <row r="406" spans="1:262" s="20" customFormat="1" x14ac:dyDescent="0.2">
      <c r="A406" s="185">
        <v>40248</v>
      </c>
      <c r="B406" s="198" t="s">
        <v>1911</v>
      </c>
      <c r="C406" s="198" t="s">
        <v>206</v>
      </c>
      <c r="D406" s="198" t="s">
        <v>141</v>
      </c>
      <c r="E406" s="198" t="s">
        <v>144</v>
      </c>
      <c r="F406" s="199">
        <v>39767</v>
      </c>
      <c r="G406" s="200">
        <v>2008</v>
      </c>
      <c r="H406" s="185" t="s">
        <v>792</v>
      </c>
      <c r="I406" s="185" t="str">
        <f t="shared" si="21"/>
        <v>NY</v>
      </c>
      <c r="J406" s="185" t="str">
        <f t="shared" si="20"/>
        <v>CT</v>
      </c>
      <c r="K406" s="185" t="str">
        <f t="shared" si="22"/>
        <v>Northeast</v>
      </c>
      <c r="L406" s="185" t="str">
        <f>INDEX('State '!$A$1:$C$62,MATCH($I406,'State '!$B:$B,0),3)</f>
        <v>Northeast</v>
      </c>
      <c r="M406" s="185" t="str">
        <f>INDEX('State '!$A$1:$C$62,MATCH($J406,'State '!$B:$B,0),3)</f>
        <v>Northeast</v>
      </c>
      <c r="N406" s="185"/>
      <c r="O406" s="192">
        <v>58</v>
      </c>
      <c r="P406" s="192">
        <v>1.6</v>
      </c>
      <c r="Q406" s="192">
        <v>95</v>
      </c>
      <c r="R406" s="191">
        <v>36</v>
      </c>
      <c r="S406" s="185" t="s">
        <v>135</v>
      </c>
      <c r="T406" s="185" t="s">
        <v>390</v>
      </c>
      <c r="U406" s="185" t="s">
        <v>698</v>
      </c>
      <c r="V406" s="185"/>
      <c r="W406" s="184"/>
      <c r="X406" s="184"/>
      <c r="Y406" s="184"/>
    </row>
    <row r="407" spans="1:262" s="20" customFormat="1" x14ac:dyDescent="0.2">
      <c r="A407" s="185">
        <v>39990</v>
      </c>
      <c r="B407" s="186" t="s">
        <v>2065</v>
      </c>
      <c r="C407" s="186" t="s">
        <v>206</v>
      </c>
      <c r="D407" s="186" t="s">
        <v>141</v>
      </c>
      <c r="E407" s="187" t="s">
        <v>144</v>
      </c>
      <c r="F407" s="188">
        <v>39757</v>
      </c>
      <c r="G407" s="189">
        <v>2008</v>
      </c>
      <c r="H407" s="185" t="s">
        <v>787</v>
      </c>
      <c r="I407" s="185" t="str">
        <f t="shared" si="21"/>
        <v>CT</v>
      </c>
      <c r="J407" s="185" t="str">
        <f t="shared" si="20"/>
        <v>NY</v>
      </c>
      <c r="K407" s="185" t="str">
        <f t="shared" si="22"/>
        <v>Northeast</v>
      </c>
      <c r="L407" s="185" t="str">
        <f>INDEX('State '!$A$1:$C$62,MATCH($I407,'State '!$B:$B,0),3)</f>
        <v>Northeast</v>
      </c>
      <c r="M407" s="185" t="str">
        <f>INDEX('State '!$A$1:$C$62,MATCH($J407,'State '!$B:$B,0),3)</f>
        <v>Northeast</v>
      </c>
      <c r="N407" s="185"/>
      <c r="O407" s="191">
        <v>41.6</v>
      </c>
      <c r="P407" s="191"/>
      <c r="Q407" s="191">
        <v>100</v>
      </c>
      <c r="R407" s="192"/>
      <c r="S407" s="193" t="s">
        <v>135</v>
      </c>
      <c r="T407" s="190" t="s">
        <v>390</v>
      </c>
      <c r="U407" s="194" t="s">
        <v>788</v>
      </c>
      <c r="V407" s="185"/>
      <c r="W407" s="184"/>
      <c r="X407" s="184"/>
      <c r="Y407" s="184"/>
    </row>
    <row r="408" spans="1:262" x14ac:dyDescent="0.2">
      <c r="A408" s="185">
        <v>39990</v>
      </c>
      <c r="B408" s="198" t="s">
        <v>856</v>
      </c>
      <c r="C408" s="198" t="s">
        <v>292</v>
      </c>
      <c r="D408" s="198" t="s">
        <v>141</v>
      </c>
      <c r="E408" s="198" t="s">
        <v>144</v>
      </c>
      <c r="F408" s="199">
        <v>39692</v>
      </c>
      <c r="G408" s="200">
        <v>2008</v>
      </c>
      <c r="H408" s="185" t="s">
        <v>41</v>
      </c>
      <c r="I408" s="185" t="str">
        <f t="shared" si="21"/>
        <v>MI</v>
      </c>
      <c r="J408" s="185" t="str">
        <f t="shared" si="20"/>
        <v>MI</v>
      </c>
      <c r="K408" s="185" t="str">
        <f t="shared" si="22"/>
        <v>Midwest</v>
      </c>
      <c r="L408" s="185" t="str">
        <f>INDEX('State '!$A$1:$C$62,MATCH($I408,'State '!$B:$B,0),3)</f>
        <v>Midwest</v>
      </c>
      <c r="M408" s="185" t="str">
        <f>INDEX('State '!$A$1:$C$62,MATCH($J408,'State '!$B:$B,0),3)</f>
        <v>Midwest</v>
      </c>
      <c r="N408" s="185"/>
      <c r="O408" s="192">
        <v>80</v>
      </c>
      <c r="P408" s="192">
        <v>16</v>
      </c>
      <c r="Q408" s="192">
        <v>120</v>
      </c>
      <c r="R408" s="191">
        <v>30</v>
      </c>
      <c r="S408" s="185" t="s">
        <v>139</v>
      </c>
      <c r="T408" s="185" t="s">
        <v>188</v>
      </c>
      <c r="U408" s="185" t="s">
        <v>391</v>
      </c>
      <c r="V408" s="185"/>
      <c r="W408" s="184"/>
      <c r="X408" s="184"/>
      <c r="Y408" s="184"/>
      <c r="Z408" s="96"/>
      <c r="AA408" s="96"/>
      <c r="AB408" s="96"/>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BQ408" s="20"/>
      <c r="BR408" s="20"/>
      <c r="BS408" s="20"/>
      <c r="BT408" s="20"/>
      <c r="BU408" s="20"/>
      <c r="BV408" s="20"/>
      <c r="BW408" s="20"/>
      <c r="BX408" s="20"/>
      <c r="BY408" s="20"/>
      <c r="BZ408" s="20"/>
      <c r="CA408" s="20"/>
      <c r="CB408" s="20"/>
      <c r="CC408" s="20"/>
      <c r="CD408" s="20"/>
      <c r="CE408" s="20"/>
      <c r="CF408" s="20"/>
      <c r="CG408" s="20"/>
      <c r="CH408" s="20"/>
      <c r="CI408" s="20"/>
      <c r="CJ408" s="20"/>
      <c r="CK408" s="20"/>
      <c r="CL408" s="20"/>
      <c r="CM408" s="20"/>
      <c r="CN408" s="20"/>
      <c r="CO408" s="20"/>
      <c r="CP408" s="20"/>
      <c r="CQ408" s="20"/>
      <c r="CR408" s="20"/>
      <c r="CS408" s="20"/>
      <c r="CT408" s="20"/>
      <c r="CU408" s="20"/>
      <c r="CV408" s="20"/>
      <c r="CW408" s="20"/>
      <c r="CX408" s="20"/>
      <c r="CY408" s="20"/>
      <c r="CZ408" s="20"/>
      <c r="DA408" s="20"/>
      <c r="DB408" s="20"/>
      <c r="DC408" s="20"/>
      <c r="DD408" s="20"/>
      <c r="DE408" s="20"/>
      <c r="DF408" s="20"/>
      <c r="DG408" s="20"/>
      <c r="DH408" s="20"/>
      <c r="DI408" s="20"/>
      <c r="DJ408" s="20"/>
      <c r="DK408" s="20"/>
      <c r="DL408" s="20"/>
      <c r="DM408" s="20"/>
      <c r="DN408" s="20"/>
      <c r="DO408" s="20"/>
      <c r="DP408" s="20"/>
      <c r="DQ408" s="20"/>
      <c r="DR408" s="20"/>
      <c r="DS408" s="20"/>
      <c r="DT408" s="20"/>
      <c r="DU408" s="20"/>
      <c r="DV408" s="20"/>
      <c r="DW408" s="20"/>
      <c r="DX408" s="20"/>
      <c r="DY408" s="20"/>
      <c r="DZ408" s="20"/>
      <c r="EA408" s="20"/>
      <c r="EB408" s="20"/>
      <c r="EC408" s="20"/>
      <c r="ED408" s="20"/>
      <c r="EE408" s="20"/>
      <c r="EF408" s="20"/>
      <c r="EG408" s="20"/>
      <c r="EH408" s="20"/>
      <c r="EI408" s="20"/>
      <c r="EJ408" s="20"/>
      <c r="EK408" s="20"/>
      <c r="EL408" s="20"/>
      <c r="EM408" s="20"/>
      <c r="EN408" s="20"/>
      <c r="EO408" s="20"/>
      <c r="EP408" s="20"/>
      <c r="EQ408" s="20"/>
      <c r="ER408" s="20"/>
      <c r="ES408" s="20"/>
      <c r="ET408" s="20"/>
      <c r="EU408" s="20"/>
      <c r="EV408" s="20"/>
      <c r="EW408" s="20"/>
      <c r="EX408" s="20"/>
      <c r="EY408" s="20"/>
      <c r="EZ408" s="20"/>
      <c r="FA408" s="20"/>
      <c r="FB408" s="20"/>
      <c r="FC408" s="20"/>
      <c r="FD408" s="20"/>
      <c r="FE408" s="20"/>
      <c r="FF408" s="20"/>
      <c r="FG408" s="20"/>
      <c r="FH408" s="20"/>
      <c r="FI408" s="20"/>
      <c r="FJ408" s="20"/>
      <c r="FK408" s="20"/>
      <c r="FL408" s="20"/>
      <c r="FM408" s="20"/>
      <c r="FN408" s="20"/>
      <c r="FO408" s="20"/>
      <c r="FP408" s="20"/>
      <c r="FQ408" s="20"/>
      <c r="FR408" s="20"/>
      <c r="FS408" s="20"/>
      <c r="FT408" s="20"/>
      <c r="FU408" s="20"/>
      <c r="FV408" s="20"/>
      <c r="FW408" s="20"/>
      <c r="FX408" s="20"/>
      <c r="FY408" s="20"/>
      <c r="FZ408" s="20"/>
      <c r="GA408" s="20"/>
      <c r="GB408" s="20"/>
      <c r="GC408" s="20"/>
      <c r="GD408" s="20"/>
      <c r="GE408" s="20"/>
      <c r="GF408" s="20"/>
      <c r="GG408" s="20"/>
      <c r="GH408" s="20"/>
      <c r="GI408" s="20"/>
      <c r="GJ408" s="20"/>
      <c r="GK408" s="20"/>
      <c r="GL408" s="20"/>
      <c r="GM408" s="20"/>
      <c r="GN408" s="20"/>
      <c r="GO408" s="20"/>
      <c r="GP408" s="20"/>
      <c r="GQ408" s="20"/>
      <c r="GR408" s="20"/>
      <c r="GS408" s="20"/>
      <c r="GT408" s="20"/>
      <c r="GU408" s="20"/>
      <c r="GV408" s="20"/>
      <c r="GW408" s="20"/>
      <c r="GX408" s="20"/>
      <c r="GY408" s="20"/>
      <c r="GZ408" s="20"/>
      <c r="HA408" s="20"/>
      <c r="HB408" s="20"/>
      <c r="HC408" s="20"/>
      <c r="HD408" s="20"/>
      <c r="HE408" s="20"/>
      <c r="HF408" s="20"/>
      <c r="HG408" s="20"/>
      <c r="HH408" s="20"/>
      <c r="HI408" s="20"/>
      <c r="HJ408" s="20"/>
      <c r="HK408" s="20"/>
      <c r="HL408" s="20"/>
      <c r="HM408" s="20"/>
      <c r="HN408" s="20"/>
      <c r="HO408" s="20"/>
      <c r="HP408" s="20"/>
      <c r="HQ408" s="20"/>
      <c r="HR408" s="20"/>
      <c r="HS408" s="20"/>
      <c r="HT408" s="20"/>
      <c r="HU408" s="20"/>
      <c r="HV408" s="20"/>
      <c r="HW408" s="20"/>
      <c r="HX408" s="20"/>
      <c r="HY408" s="20"/>
      <c r="HZ408" s="20"/>
      <c r="IA408" s="20"/>
      <c r="IB408" s="20"/>
      <c r="IC408" s="20"/>
      <c r="ID408" s="20"/>
      <c r="IE408" s="20"/>
      <c r="IF408" s="20"/>
      <c r="IG408" s="20"/>
      <c r="IH408" s="20"/>
      <c r="II408" s="20"/>
      <c r="IJ408" s="20"/>
      <c r="IK408" s="20"/>
      <c r="IL408" s="20"/>
      <c r="IM408" s="20"/>
      <c r="IN408" s="20"/>
      <c r="IO408" s="20"/>
      <c r="IP408" s="20"/>
      <c r="IQ408" s="20"/>
      <c r="IR408" s="20"/>
      <c r="IS408" s="20"/>
      <c r="IT408" s="20"/>
      <c r="IU408" s="20"/>
      <c r="IV408" s="20"/>
      <c r="IW408" s="20"/>
      <c r="IX408" s="20"/>
      <c r="IY408" s="20"/>
      <c r="IZ408" s="20"/>
      <c r="JA408" s="20"/>
      <c r="JB408" s="20"/>
    </row>
    <row r="409" spans="1:262" x14ac:dyDescent="0.2">
      <c r="A409" s="185">
        <v>39990</v>
      </c>
      <c r="B409" s="186" t="s">
        <v>818</v>
      </c>
      <c r="C409" s="186" t="s">
        <v>222</v>
      </c>
      <c r="D409" s="186" t="s">
        <v>141</v>
      </c>
      <c r="E409" s="187" t="s">
        <v>144</v>
      </c>
      <c r="F409" s="188">
        <v>39759</v>
      </c>
      <c r="G409" s="189">
        <v>2008</v>
      </c>
      <c r="H409" s="185" t="s">
        <v>24</v>
      </c>
      <c r="I409" s="185" t="str">
        <f t="shared" si="21"/>
        <v>NE</v>
      </c>
      <c r="J409" s="185" t="str">
        <f t="shared" si="20"/>
        <v>NE</v>
      </c>
      <c r="K409" s="185" t="str">
        <f t="shared" si="22"/>
        <v>Mountain</v>
      </c>
      <c r="L409" s="185" t="str">
        <f>INDEX('State '!$A$1:$C$62,MATCH($I409,'State '!$B:$B,0),3)</f>
        <v>Mountain</v>
      </c>
      <c r="M409" s="185" t="str">
        <f>INDEX('State '!$A$1:$C$62,MATCH($J409,'State '!$B:$B,0),3)</f>
        <v>Mountain</v>
      </c>
      <c r="N409" s="185"/>
      <c r="O409" s="191">
        <v>23</v>
      </c>
      <c r="P409" s="191">
        <v>26</v>
      </c>
      <c r="Q409" s="191">
        <v>22</v>
      </c>
      <c r="R409" s="192" t="s">
        <v>732</v>
      </c>
      <c r="S409" s="193" t="s">
        <v>135</v>
      </c>
      <c r="T409" s="190" t="s">
        <v>390</v>
      </c>
      <c r="U409" s="194" t="s">
        <v>391</v>
      </c>
      <c r="V409" s="185"/>
      <c r="W409" s="184"/>
      <c r="X409" s="184"/>
      <c r="Y409" s="184"/>
      <c r="Z409" s="96"/>
      <c r="AA409" s="96"/>
      <c r="AB409" s="96"/>
    </row>
    <row r="410" spans="1:262" x14ac:dyDescent="0.2">
      <c r="A410" s="185">
        <v>39990</v>
      </c>
      <c r="B410" s="186" t="s">
        <v>816</v>
      </c>
      <c r="C410" s="186" t="s">
        <v>222</v>
      </c>
      <c r="D410" s="186" t="s">
        <v>134</v>
      </c>
      <c r="E410" s="187" t="s">
        <v>144</v>
      </c>
      <c r="F410" s="188">
        <v>39783</v>
      </c>
      <c r="G410" s="189">
        <v>2008</v>
      </c>
      <c r="H410" s="185" t="s">
        <v>25</v>
      </c>
      <c r="I410" s="185" t="str">
        <f t="shared" si="21"/>
        <v>CO</v>
      </c>
      <c r="J410" s="185" t="str">
        <f t="shared" si="20"/>
        <v>CO</v>
      </c>
      <c r="K410" s="185" t="str">
        <f t="shared" si="22"/>
        <v>Mountain</v>
      </c>
      <c r="L410" s="185" t="str">
        <f>INDEX('State '!$A$1:$C$62,MATCH($I410,'State '!$B:$B,0),3)</f>
        <v>Mountain</v>
      </c>
      <c r="M410" s="185" t="str">
        <f>INDEX('State '!$A$1:$C$62,MATCH($J410,'State '!$B:$B,0),3)</f>
        <v>Mountain</v>
      </c>
      <c r="N410" s="185"/>
      <c r="O410" s="191">
        <v>30</v>
      </c>
      <c r="P410" s="191">
        <v>41.4</v>
      </c>
      <c r="Q410" s="191">
        <v>74</v>
      </c>
      <c r="R410" s="192">
        <v>12</v>
      </c>
      <c r="S410" s="193" t="s">
        <v>135</v>
      </c>
      <c r="T410" s="190" t="s">
        <v>390</v>
      </c>
      <c r="U410" s="194" t="s">
        <v>817</v>
      </c>
      <c r="V410" s="185"/>
      <c r="W410" s="184"/>
      <c r="X410" s="184"/>
      <c r="Y410" s="184"/>
      <c r="Z410" s="96"/>
      <c r="AA410" s="96"/>
      <c r="AB410" s="96"/>
    </row>
    <row r="411" spans="1:262" s="20" customFormat="1" ht="25.5" x14ac:dyDescent="0.2">
      <c r="A411" s="185">
        <v>39990</v>
      </c>
      <c r="B411" s="186" t="s">
        <v>834</v>
      </c>
      <c r="C411" s="186" t="s">
        <v>248</v>
      </c>
      <c r="D411" s="186" t="s">
        <v>137</v>
      </c>
      <c r="E411" s="187" t="s">
        <v>144</v>
      </c>
      <c r="F411" s="188">
        <v>39553</v>
      </c>
      <c r="G411" s="189">
        <v>2008</v>
      </c>
      <c r="H411" s="185" t="s">
        <v>835</v>
      </c>
      <c r="I411" s="185" t="str">
        <f t="shared" si="21"/>
        <v>CO</v>
      </c>
      <c r="J411" s="185" t="str">
        <f t="shared" si="20"/>
        <v>MO</v>
      </c>
      <c r="K411" s="185" t="str">
        <f t="shared" si="22"/>
        <v>Mountain, South Central, Midwest</v>
      </c>
      <c r="L411" s="185" t="str">
        <f>INDEX('State '!$A$1:$C$62,MATCH($I411,'State '!$B:$B,0),3)</f>
        <v>Mountain</v>
      </c>
      <c r="M411" s="185" t="str">
        <f>INDEX('State '!$A$1:$C$62,MATCH($J411,'State '!$B:$B,0),3)</f>
        <v>Midwest</v>
      </c>
      <c r="N411" s="185" t="s">
        <v>2550</v>
      </c>
      <c r="O411" s="191">
        <v>1930</v>
      </c>
      <c r="P411" s="191">
        <v>718</v>
      </c>
      <c r="Q411" s="191">
        <v>1500</v>
      </c>
      <c r="R411" s="192" t="s">
        <v>726</v>
      </c>
      <c r="S411" s="193" t="s">
        <v>135</v>
      </c>
      <c r="T411" s="190" t="s">
        <v>390</v>
      </c>
      <c r="U411" s="194" t="s">
        <v>836</v>
      </c>
      <c r="V411" s="185"/>
      <c r="W411" s="184"/>
      <c r="X411" s="184"/>
      <c r="Y411" s="184"/>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96"/>
      <c r="BC411" s="96"/>
      <c r="BD411" s="96"/>
      <c r="BE411" s="96"/>
      <c r="BF411" s="96"/>
      <c r="BG411" s="96"/>
      <c r="BH411" s="96"/>
      <c r="BI411" s="96"/>
      <c r="BJ411" s="96"/>
      <c r="BK411" s="96"/>
      <c r="BL411" s="96"/>
      <c r="BM411" s="96"/>
      <c r="BN411" s="96"/>
      <c r="BO411" s="96"/>
      <c r="BP411" s="96"/>
      <c r="BQ411" s="96"/>
      <c r="BR411" s="96"/>
      <c r="BS411" s="96"/>
      <c r="BT411" s="96"/>
      <c r="BU411" s="96"/>
      <c r="BV411" s="96"/>
      <c r="BW411" s="96"/>
      <c r="BX411" s="96"/>
      <c r="BY411" s="96"/>
      <c r="BZ411" s="96"/>
      <c r="CA411" s="96"/>
      <c r="CB411" s="96"/>
      <c r="CC411" s="96"/>
      <c r="CD411" s="96"/>
      <c r="CE411" s="96"/>
      <c r="CF411" s="96"/>
      <c r="CG411" s="96"/>
      <c r="CH411" s="96"/>
      <c r="CI411" s="96"/>
      <c r="CJ411" s="96"/>
      <c r="CK411" s="96"/>
      <c r="CL411" s="96"/>
      <c r="CM411" s="96"/>
      <c r="CN411" s="96"/>
      <c r="CO411" s="96"/>
      <c r="CP411" s="96"/>
      <c r="CQ411" s="96"/>
      <c r="CR411" s="96"/>
      <c r="CS411" s="96"/>
      <c r="CT411" s="96"/>
      <c r="CU411" s="96"/>
      <c r="CV411" s="96"/>
      <c r="CW411" s="96"/>
      <c r="CX411" s="96"/>
      <c r="CY411" s="96"/>
      <c r="CZ411" s="96"/>
      <c r="DA411" s="96"/>
      <c r="DB411" s="96"/>
      <c r="DC411" s="96"/>
      <c r="DD411" s="96"/>
      <c r="DE411" s="96"/>
      <c r="DF411" s="96"/>
      <c r="DG411" s="96"/>
      <c r="DH411" s="96"/>
      <c r="DI411" s="96"/>
      <c r="DJ411" s="96"/>
      <c r="DK411" s="96"/>
      <c r="DL411" s="96"/>
      <c r="DM411" s="96"/>
      <c r="DN411" s="96"/>
      <c r="DO411" s="96"/>
      <c r="DP411" s="96"/>
      <c r="DQ411" s="96"/>
      <c r="DR411" s="96"/>
      <c r="DS411" s="96"/>
      <c r="DT411" s="96"/>
      <c r="DU411" s="96"/>
      <c r="DV411" s="96"/>
      <c r="DW411" s="96"/>
      <c r="DX411" s="96"/>
      <c r="DY411" s="96"/>
      <c r="DZ411" s="96"/>
      <c r="EA411" s="96"/>
      <c r="EB411" s="96"/>
      <c r="EC411" s="96"/>
      <c r="ED411" s="96"/>
      <c r="EE411" s="96"/>
      <c r="EF411" s="96"/>
      <c r="EG411" s="96"/>
      <c r="EH411" s="96"/>
      <c r="EI411" s="96"/>
      <c r="EJ411" s="96"/>
      <c r="EK411" s="96"/>
      <c r="EL411" s="96"/>
      <c r="EM411" s="96"/>
      <c r="EN411" s="96"/>
      <c r="EO411" s="96"/>
      <c r="EP411" s="96"/>
      <c r="EQ411" s="96"/>
      <c r="ER411" s="96"/>
      <c r="ES411" s="96"/>
      <c r="ET411" s="96"/>
      <c r="EU411" s="96"/>
      <c r="EV411" s="96"/>
      <c r="EW411" s="96"/>
      <c r="EX411" s="96"/>
      <c r="EY411" s="96"/>
      <c r="EZ411" s="96"/>
      <c r="FA411" s="96"/>
      <c r="FB411" s="96"/>
      <c r="FC411" s="96"/>
      <c r="FD411" s="96"/>
      <c r="FE411" s="96"/>
      <c r="FF411" s="96"/>
      <c r="FG411" s="96"/>
      <c r="FH411" s="96"/>
      <c r="FI411" s="96"/>
      <c r="FJ411" s="96"/>
      <c r="FK411" s="96"/>
      <c r="FL411" s="96"/>
      <c r="FM411" s="96"/>
      <c r="FN411" s="96"/>
      <c r="FO411" s="96"/>
      <c r="FP411" s="96"/>
      <c r="FQ411" s="96"/>
      <c r="FR411" s="96"/>
      <c r="FS411" s="96"/>
      <c r="FT411" s="96"/>
      <c r="FU411" s="96"/>
      <c r="FV411" s="96"/>
      <c r="FW411" s="96"/>
      <c r="FX411" s="96"/>
      <c r="FY411" s="96"/>
      <c r="FZ411" s="96"/>
      <c r="GA411" s="96"/>
      <c r="GB411" s="96"/>
      <c r="GC411" s="96"/>
      <c r="GD411" s="96"/>
      <c r="GE411" s="96"/>
      <c r="GF411" s="96"/>
      <c r="GG411" s="96"/>
      <c r="GH411" s="96"/>
      <c r="GI411" s="96"/>
      <c r="GJ411" s="96"/>
      <c r="GK411" s="96"/>
      <c r="GL411" s="96"/>
      <c r="GM411" s="96"/>
      <c r="GN411" s="96"/>
      <c r="GO411" s="96"/>
      <c r="GP411" s="96"/>
      <c r="GQ411" s="96"/>
      <c r="GR411" s="96"/>
      <c r="GS411" s="96"/>
      <c r="GT411" s="96"/>
      <c r="GU411" s="96"/>
      <c r="GV411" s="96"/>
      <c r="GW411" s="96"/>
      <c r="GX411" s="96"/>
      <c r="GY411" s="96"/>
      <c r="GZ411" s="96"/>
      <c r="HA411" s="96"/>
      <c r="HB411" s="96"/>
      <c r="HC411" s="96"/>
      <c r="HD411" s="96"/>
      <c r="HE411" s="96"/>
      <c r="HF411" s="96"/>
      <c r="HG411" s="96"/>
      <c r="HH411" s="96"/>
      <c r="HI411" s="96"/>
      <c r="HJ411" s="96"/>
      <c r="HK411" s="96"/>
      <c r="HL411" s="96"/>
      <c r="HM411" s="96"/>
      <c r="HN411" s="96"/>
      <c r="HO411" s="96"/>
      <c r="HP411" s="96"/>
      <c r="HQ411" s="96"/>
      <c r="HR411" s="96"/>
      <c r="HS411" s="96"/>
      <c r="HT411" s="96"/>
      <c r="HU411" s="96"/>
      <c r="HV411" s="96"/>
      <c r="HW411" s="96"/>
      <c r="HX411" s="96"/>
      <c r="HY411" s="96"/>
      <c r="HZ411" s="96"/>
      <c r="IA411" s="96"/>
      <c r="IB411" s="96"/>
      <c r="IC411" s="96"/>
      <c r="ID411" s="96"/>
      <c r="IE411" s="96"/>
      <c r="IF411" s="96"/>
      <c r="IG411" s="96"/>
      <c r="IH411" s="96"/>
      <c r="II411" s="96"/>
      <c r="IJ411" s="96"/>
      <c r="IK411" s="96"/>
      <c r="IL411" s="96"/>
      <c r="IM411" s="96"/>
      <c r="IN411" s="96"/>
      <c r="IO411" s="96"/>
      <c r="IP411" s="96"/>
      <c r="IQ411" s="96"/>
      <c r="IR411" s="96"/>
      <c r="IS411" s="96"/>
      <c r="IT411" s="96"/>
      <c r="IU411" s="96"/>
      <c r="IV411" s="96"/>
      <c r="IW411" s="96"/>
      <c r="IX411" s="96"/>
      <c r="IY411" s="96"/>
      <c r="IZ411" s="96"/>
      <c r="JA411" s="96"/>
      <c r="JB411" s="96"/>
    </row>
    <row r="412" spans="1:262" s="20" customFormat="1" x14ac:dyDescent="0.2">
      <c r="A412" s="185">
        <v>39990</v>
      </c>
      <c r="B412" s="198" t="s">
        <v>819</v>
      </c>
      <c r="C412" s="198" t="s">
        <v>222</v>
      </c>
      <c r="D412" s="198" t="s">
        <v>137</v>
      </c>
      <c r="E412" s="198" t="s">
        <v>144</v>
      </c>
      <c r="F412" s="199">
        <v>39706</v>
      </c>
      <c r="G412" s="200">
        <v>2008</v>
      </c>
      <c r="H412" s="185" t="s">
        <v>6</v>
      </c>
      <c r="I412" s="185" t="str">
        <f t="shared" si="21"/>
        <v>TX</v>
      </c>
      <c r="J412" s="185" t="str">
        <f t="shared" si="20"/>
        <v>TX</v>
      </c>
      <c r="K412" s="185" t="str">
        <f t="shared" si="22"/>
        <v>South Central</v>
      </c>
      <c r="L412" s="185" t="str">
        <f>INDEX('State '!$A$1:$C$62,MATCH($I412,'State '!$B:$B,0),3)</f>
        <v>South Central</v>
      </c>
      <c r="M412" s="185" t="str">
        <f>INDEX('State '!$A$1:$C$62,MATCH($J412,'State '!$B:$B,0),3)</f>
        <v>South Central</v>
      </c>
      <c r="N412" s="185"/>
      <c r="O412" s="192">
        <v>72</v>
      </c>
      <c r="P412" s="192">
        <v>58</v>
      </c>
      <c r="Q412" s="192">
        <v>225</v>
      </c>
      <c r="R412" s="191">
        <v>24</v>
      </c>
      <c r="S412" s="185" t="s">
        <v>139</v>
      </c>
      <c r="T412" s="185" t="s">
        <v>188</v>
      </c>
      <c r="U412" s="185" t="s">
        <v>391</v>
      </c>
      <c r="V412" s="185"/>
      <c r="W412" s="184"/>
      <c r="X412" s="184"/>
      <c r="Y412" s="184"/>
    </row>
    <row r="413" spans="1:262" s="20" customFormat="1" ht="25.5" x14ac:dyDescent="0.2">
      <c r="A413" s="185">
        <v>39990</v>
      </c>
      <c r="B413" s="198" t="s">
        <v>904</v>
      </c>
      <c r="C413" s="198" t="s">
        <v>301</v>
      </c>
      <c r="D413" s="198" t="s">
        <v>141</v>
      </c>
      <c r="E413" s="198" t="s">
        <v>144</v>
      </c>
      <c r="F413" s="199">
        <v>39797</v>
      </c>
      <c r="G413" s="200">
        <v>2008</v>
      </c>
      <c r="H413" s="185" t="s">
        <v>905</v>
      </c>
      <c r="I413" s="185" t="str">
        <f t="shared" si="21"/>
        <v>NB</v>
      </c>
      <c r="J413" s="185" t="str">
        <f t="shared" si="20"/>
        <v>MA</v>
      </c>
      <c r="K413" s="185" t="str">
        <f t="shared" si="22"/>
        <v>Canada, Northeast</v>
      </c>
      <c r="L413" s="185" t="str">
        <f>INDEX('State '!$A$1:$C$62,MATCH($I413,'State '!$B:$B,0),3)</f>
        <v>Canada</v>
      </c>
      <c r="M413" s="185" t="str">
        <f>INDEX('State '!$A$1:$C$62,MATCH($J413,'State '!$B:$B,0),3)</f>
        <v>Northeast</v>
      </c>
      <c r="N413" s="185"/>
      <c r="O413" s="192">
        <v>321.3</v>
      </c>
      <c r="P413" s="192">
        <v>1.7</v>
      </c>
      <c r="Q413" s="192">
        <v>420</v>
      </c>
      <c r="R413" s="191">
        <v>30</v>
      </c>
      <c r="S413" s="185" t="s">
        <v>135</v>
      </c>
      <c r="T413" s="185" t="s">
        <v>390</v>
      </c>
      <c r="U413" s="185" t="s">
        <v>906</v>
      </c>
      <c r="V413" s="185"/>
      <c r="W413" s="184"/>
      <c r="X413" s="184"/>
      <c r="Y413" s="184"/>
    </row>
    <row r="414" spans="1:262" s="20" customFormat="1" x14ac:dyDescent="0.2">
      <c r="A414" s="185">
        <v>39990</v>
      </c>
      <c r="B414" s="198" t="s">
        <v>909</v>
      </c>
      <c r="C414" s="198" t="s">
        <v>302</v>
      </c>
      <c r="D414" s="198" t="s">
        <v>141</v>
      </c>
      <c r="E414" s="198" t="s">
        <v>144</v>
      </c>
      <c r="F414" s="199">
        <v>39706</v>
      </c>
      <c r="G414" s="200">
        <v>2008</v>
      </c>
      <c r="H414" s="185" t="s">
        <v>43</v>
      </c>
      <c r="I414" s="185" t="str">
        <f t="shared" si="21"/>
        <v>NM</v>
      </c>
      <c r="J414" s="185" t="str">
        <f t="shared" si="20"/>
        <v>NM</v>
      </c>
      <c r="K414" s="185" t="str">
        <f t="shared" si="22"/>
        <v>Mountain</v>
      </c>
      <c r="L414" s="185" t="str">
        <f>INDEX('State '!$A$1:$C$62,MATCH($I414,'State '!$B:$B,0),3)</f>
        <v>Mountain</v>
      </c>
      <c r="M414" s="185" t="str">
        <f>INDEX('State '!$A$1:$C$62,MATCH($J414,'State '!$B:$B,0),3)</f>
        <v>Mountain</v>
      </c>
      <c r="N414" s="185"/>
      <c r="O414" s="192">
        <v>3.2</v>
      </c>
      <c r="P414" s="192">
        <v>3.16</v>
      </c>
      <c r="Q414" s="192">
        <v>110</v>
      </c>
      <c r="R414" s="191">
        <v>16</v>
      </c>
      <c r="S414" s="185" t="s">
        <v>135</v>
      </c>
      <c r="T414" s="185" t="s">
        <v>390</v>
      </c>
      <c r="U414" s="185" t="s">
        <v>910</v>
      </c>
      <c r="V414" s="185"/>
      <c r="W414" s="184"/>
      <c r="X414" s="184"/>
      <c r="Y414" s="184"/>
    </row>
    <row r="415" spans="1:262" s="20" customFormat="1" ht="25.5" x14ac:dyDescent="0.2">
      <c r="A415" s="185">
        <v>39990</v>
      </c>
      <c r="B415" s="198" t="s">
        <v>847</v>
      </c>
      <c r="C415" s="198" t="s">
        <v>261</v>
      </c>
      <c r="D415" s="198" t="s">
        <v>141</v>
      </c>
      <c r="E415" s="198" t="s">
        <v>144</v>
      </c>
      <c r="F415" s="199">
        <v>39553</v>
      </c>
      <c r="G415" s="200">
        <v>2008</v>
      </c>
      <c r="H415" s="185" t="s">
        <v>52</v>
      </c>
      <c r="I415" s="185" t="str">
        <f t="shared" si="21"/>
        <v>TN</v>
      </c>
      <c r="J415" s="185" t="str">
        <f t="shared" si="20"/>
        <v>TN</v>
      </c>
      <c r="K415" s="185" t="str">
        <f t="shared" si="22"/>
        <v>Midwest</v>
      </c>
      <c r="L415" s="185" t="str">
        <f>INDEX('State '!$A$1:$C$62,MATCH($I415,'State '!$B:$B,0),3)</f>
        <v>Midwest</v>
      </c>
      <c r="M415" s="185" t="str">
        <f>INDEX('State '!$A$1:$C$62,MATCH($J415,'State '!$B:$B,0),3)</f>
        <v>Midwest</v>
      </c>
      <c r="N415" s="185"/>
      <c r="O415" s="192">
        <v>26.27</v>
      </c>
      <c r="P415" s="192">
        <v>30.9</v>
      </c>
      <c r="Q415" s="192">
        <v>120</v>
      </c>
      <c r="R415" s="191">
        <v>16</v>
      </c>
      <c r="S415" s="185" t="s">
        <v>135</v>
      </c>
      <c r="T415" s="185" t="s">
        <v>390</v>
      </c>
      <c r="U415" s="185" t="s">
        <v>848</v>
      </c>
      <c r="V415" s="185"/>
      <c r="W415" s="184"/>
      <c r="X415" s="184"/>
      <c r="Y415" s="184"/>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96"/>
      <c r="AZ415" s="96"/>
      <c r="BA415" s="96"/>
      <c r="BB415" s="96"/>
      <c r="BC415" s="96"/>
      <c r="BD415" s="96"/>
      <c r="BE415" s="96"/>
      <c r="BF415" s="96"/>
      <c r="BG415" s="96"/>
      <c r="BH415" s="96"/>
      <c r="BI415" s="96"/>
      <c r="BJ415" s="96"/>
      <c r="BK415" s="96"/>
      <c r="BL415" s="96"/>
      <c r="BM415" s="96"/>
      <c r="BN415" s="96"/>
      <c r="BO415" s="96"/>
      <c r="BP415" s="96"/>
      <c r="BQ415" s="96"/>
      <c r="BR415" s="96"/>
      <c r="BS415" s="96"/>
      <c r="BT415" s="96"/>
      <c r="BU415" s="96"/>
      <c r="BV415" s="96"/>
      <c r="BW415" s="96"/>
      <c r="BX415" s="96"/>
      <c r="BY415" s="96"/>
      <c r="BZ415" s="96"/>
      <c r="CA415" s="96"/>
      <c r="CB415" s="96"/>
      <c r="CC415" s="96"/>
      <c r="CD415" s="96"/>
      <c r="CE415" s="96"/>
      <c r="CF415" s="96"/>
      <c r="CG415" s="96"/>
      <c r="CH415" s="96"/>
      <c r="CI415" s="96"/>
      <c r="CJ415" s="96"/>
      <c r="CK415" s="96"/>
      <c r="CL415" s="96"/>
      <c r="CM415" s="96"/>
      <c r="CN415" s="96"/>
      <c r="CO415" s="96"/>
      <c r="CP415" s="96"/>
      <c r="CQ415" s="96"/>
      <c r="CR415" s="96"/>
      <c r="CS415" s="96"/>
      <c r="CT415" s="96"/>
      <c r="CU415" s="96"/>
      <c r="CV415" s="96"/>
      <c r="CW415" s="96"/>
      <c r="CX415" s="96"/>
      <c r="CY415" s="96"/>
      <c r="CZ415" s="96"/>
      <c r="DA415" s="96"/>
      <c r="DB415" s="96"/>
      <c r="DC415" s="96"/>
      <c r="DD415" s="96"/>
      <c r="DE415" s="96"/>
      <c r="DF415" s="96"/>
      <c r="DG415" s="96"/>
      <c r="DH415" s="96"/>
      <c r="DI415" s="96"/>
      <c r="DJ415" s="96"/>
      <c r="DK415" s="96"/>
      <c r="DL415" s="96"/>
      <c r="DM415" s="96"/>
      <c r="DN415" s="96"/>
      <c r="DO415" s="96"/>
      <c r="DP415" s="96"/>
      <c r="DQ415" s="96"/>
      <c r="DR415" s="96"/>
      <c r="DS415" s="96"/>
      <c r="DT415" s="96"/>
      <c r="DU415" s="96"/>
      <c r="DV415" s="96"/>
      <c r="DW415" s="96"/>
      <c r="DX415" s="96"/>
      <c r="DY415" s="96"/>
      <c r="DZ415" s="96"/>
      <c r="EA415" s="96"/>
      <c r="EB415" s="96"/>
      <c r="EC415" s="96"/>
      <c r="ED415" s="96"/>
      <c r="EE415" s="96"/>
      <c r="EF415" s="96"/>
      <c r="EG415" s="96"/>
      <c r="EH415" s="96"/>
      <c r="EI415" s="96"/>
      <c r="EJ415" s="96"/>
      <c r="EK415" s="96"/>
      <c r="EL415" s="96"/>
      <c r="EM415" s="96"/>
      <c r="EN415" s="96"/>
      <c r="EO415" s="96"/>
      <c r="EP415" s="96"/>
      <c r="EQ415" s="96"/>
      <c r="ER415" s="96"/>
      <c r="ES415" s="96"/>
      <c r="ET415" s="96"/>
      <c r="EU415" s="96"/>
      <c r="EV415" s="96"/>
      <c r="EW415" s="96"/>
      <c r="EX415" s="96"/>
      <c r="EY415" s="96"/>
      <c r="EZ415" s="96"/>
      <c r="FA415" s="96"/>
      <c r="FB415" s="96"/>
      <c r="FC415" s="96"/>
      <c r="FD415" s="96"/>
      <c r="FE415" s="96"/>
      <c r="FF415" s="96"/>
      <c r="FG415" s="96"/>
      <c r="FH415" s="96"/>
      <c r="FI415" s="96"/>
      <c r="FJ415" s="96"/>
      <c r="FK415" s="96"/>
      <c r="FL415" s="96"/>
      <c r="FM415" s="96"/>
      <c r="FN415" s="96"/>
      <c r="FO415" s="96"/>
      <c r="FP415" s="96"/>
      <c r="FQ415" s="96"/>
      <c r="FR415" s="96"/>
      <c r="FS415" s="96"/>
      <c r="FT415" s="96"/>
      <c r="FU415" s="96"/>
      <c r="FV415" s="96"/>
      <c r="FW415" s="96"/>
      <c r="FX415" s="96"/>
      <c r="FY415" s="96"/>
      <c r="FZ415" s="96"/>
      <c r="GA415" s="96"/>
      <c r="GB415" s="96"/>
      <c r="GC415" s="96"/>
      <c r="GD415" s="96"/>
      <c r="GE415" s="96"/>
      <c r="GF415" s="96"/>
      <c r="GG415" s="96"/>
      <c r="GH415" s="96"/>
      <c r="GI415" s="96"/>
      <c r="GJ415" s="96"/>
      <c r="GK415" s="96"/>
      <c r="GL415" s="96"/>
      <c r="GM415" s="96"/>
      <c r="GN415" s="96"/>
      <c r="GO415" s="96"/>
      <c r="GP415" s="96"/>
      <c r="GQ415" s="96"/>
      <c r="GR415" s="96"/>
      <c r="GS415" s="96"/>
      <c r="GT415" s="96"/>
      <c r="GU415" s="96"/>
      <c r="GV415" s="96"/>
      <c r="GW415" s="96"/>
      <c r="GX415" s="96"/>
      <c r="GY415" s="96"/>
      <c r="GZ415" s="96"/>
      <c r="HA415" s="96"/>
      <c r="HB415" s="96"/>
      <c r="HC415" s="96"/>
      <c r="HD415" s="96"/>
      <c r="HE415" s="96"/>
      <c r="HF415" s="96"/>
      <c r="HG415" s="96"/>
      <c r="HH415" s="96"/>
      <c r="HI415" s="96"/>
      <c r="HJ415" s="96"/>
      <c r="HK415" s="96"/>
      <c r="HL415" s="96"/>
      <c r="HM415" s="96"/>
      <c r="HN415" s="96"/>
      <c r="HO415" s="96"/>
      <c r="HP415" s="96"/>
      <c r="HQ415" s="96"/>
      <c r="HR415" s="96"/>
      <c r="HS415" s="96"/>
      <c r="HT415" s="96"/>
      <c r="HU415" s="96"/>
      <c r="HV415" s="96"/>
      <c r="HW415" s="96"/>
      <c r="HX415" s="96"/>
      <c r="HY415" s="96"/>
      <c r="HZ415" s="96"/>
      <c r="IA415" s="96"/>
      <c r="IB415" s="96"/>
      <c r="IC415" s="96"/>
      <c r="ID415" s="96"/>
      <c r="IE415" s="96"/>
      <c r="IF415" s="96"/>
      <c r="IG415" s="96"/>
      <c r="IH415" s="96"/>
      <c r="II415" s="96"/>
      <c r="IJ415" s="96"/>
      <c r="IK415" s="96"/>
      <c r="IL415" s="96"/>
      <c r="IM415" s="96"/>
      <c r="IN415" s="96"/>
      <c r="IO415" s="96"/>
      <c r="IP415" s="96"/>
      <c r="IQ415" s="96"/>
      <c r="IR415" s="96"/>
      <c r="IS415" s="96"/>
      <c r="IT415" s="96"/>
      <c r="IU415" s="96"/>
      <c r="IV415" s="96"/>
      <c r="IW415" s="96"/>
      <c r="IX415" s="96"/>
      <c r="IY415" s="96"/>
      <c r="IZ415" s="96"/>
      <c r="JA415" s="96"/>
      <c r="JB415" s="96"/>
    </row>
    <row r="416" spans="1:262" s="20" customFormat="1" x14ac:dyDescent="0.2">
      <c r="A416" s="185">
        <v>39990</v>
      </c>
      <c r="B416" s="198" t="s">
        <v>747</v>
      </c>
      <c r="C416" s="198" t="s">
        <v>280</v>
      </c>
      <c r="D416" s="198" t="s">
        <v>141</v>
      </c>
      <c r="E416" s="198" t="s">
        <v>144</v>
      </c>
      <c r="F416" s="199">
        <v>39493</v>
      </c>
      <c r="G416" s="200">
        <v>2008</v>
      </c>
      <c r="H416" s="185" t="s">
        <v>29</v>
      </c>
      <c r="I416" s="185" t="str">
        <f t="shared" si="21"/>
        <v>WY</v>
      </c>
      <c r="J416" s="185" t="str">
        <f t="shared" si="20"/>
        <v>WY</v>
      </c>
      <c r="K416" s="185" t="str">
        <f t="shared" si="22"/>
        <v>Mountain</v>
      </c>
      <c r="L416" s="185" t="str">
        <f>INDEX('State '!$A$1:$C$62,MATCH($I416,'State '!$B:$B,0),3)</f>
        <v>Mountain</v>
      </c>
      <c r="M416" s="185" t="str">
        <f>INDEX('State '!$A$1:$C$62,MATCH($J416,'State '!$B:$B,0),3)</f>
        <v>Mountain</v>
      </c>
      <c r="N416" s="185"/>
      <c r="O416" s="192">
        <v>3.86</v>
      </c>
      <c r="P416" s="192"/>
      <c r="Q416" s="192">
        <v>45</v>
      </c>
      <c r="R416" s="191"/>
      <c r="S416" s="185" t="s">
        <v>135</v>
      </c>
      <c r="T416" s="185" t="s">
        <v>390</v>
      </c>
      <c r="U416" s="185" t="s">
        <v>748</v>
      </c>
      <c r="V416" s="185"/>
      <c r="W416" s="184"/>
      <c r="X416" s="184"/>
      <c r="Y416" s="184"/>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96"/>
      <c r="BC416" s="96"/>
      <c r="BD416" s="96"/>
      <c r="BE416" s="96"/>
      <c r="BF416" s="96"/>
      <c r="BG416" s="96"/>
      <c r="BH416" s="96"/>
      <c r="BI416" s="96"/>
      <c r="BJ416" s="96"/>
      <c r="BK416" s="96"/>
      <c r="BL416" s="96"/>
      <c r="BM416" s="96"/>
      <c r="BN416" s="96"/>
      <c r="BO416" s="96"/>
      <c r="BP416" s="96"/>
      <c r="BQ416" s="96"/>
      <c r="BR416" s="96"/>
      <c r="BS416" s="96"/>
      <c r="BT416" s="96"/>
      <c r="BU416" s="96"/>
      <c r="BV416" s="96"/>
      <c r="BW416" s="96"/>
      <c r="BX416" s="96"/>
      <c r="BY416" s="96"/>
      <c r="BZ416" s="96"/>
      <c r="CA416" s="96"/>
      <c r="CB416" s="96"/>
      <c r="CC416" s="96"/>
      <c r="CD416" s="96"/>
      <c r="CE416" s="96"/>
      <c r="CF416" s="96"/>
      <c r="CG416" s="96"/>
      <c r="CH416" s="96"/>
      <c r="CI416" s="96"/>
      <c r="CJ416" s="96"/>
      <c r="CK416" s="96"/>
      <c r="CL416" s="96"/>
      <c r="CM416" s="96"/>
      <c r="CN416" s="96"/>
      <c r="CO416" s="96"/>
      <c r="CP416" s="96"/>
      <c r="CQ416" s="96"/>
      <c r="CR416" s="96"/>
      <c r="CS416" s="96"/>
      <c r="CT416" s="96"/>
      <c r="CU416" s="96"/>
      <c r="CV416" s="96"/>
      <c r="CW416" s="96"/>
      <c r="CX416" s="96"/>
      <c r="CY416" s="96"/>
      <c r="CZ416" s="96"/>
      <c r="DA416" s="96"/>
      <c r="DB416" s="96"/>
      <c r="DC416" s="96"/>
      <c r="DD416" s="96"/>
      <c r="DE416" s="96"/>
      <c r="DF416" s="96"/>
      <c r="DG416" s="96"/>
      <c r="DH416" s="96"/>
      <c r="DI416" s="96"/>
      <c r="DJ416" s="96"/>
      <c r="DK416" s="96"/>
      <c r="DL416" s="96"/>
      <c r="DM416" s="96"/>
      <c r="DN416" s="96"/>
      <c r="DO416" s="96"/>
      <c r="DP416" s="96"/>
      <c r="DQ416" s="96"/>
      <c r="DR416" s="96"/>
      <c r="DS416" s="96"/>
      <c r="DT416" s="96"/>
      <c r="DU416" s="96"/>
      <c r="DV416" s="96"/>
      <c r="DW416" s="96"/>
      <c r="DX416" s="96"/>
      <c r="DY416" s="96"/>
      <c r="DZ416" s="96"/>
      <c r="EA416" s="96"/>
      <c r="EB416" s="96"/>
      <c r="EC416" s="96"/>
      <c r="ED416" s="96"/>
      <c r="EE416" s="96"/>
      <c r="EF416" s="96"/>
      <c r="EG416" s="96"/>
      <c r="EH416" s="96"/>
      <c r="EI416" s="96"/>
      <c r="EJ416" s="96"/>
      <c r="EK416" s="96"/>
      <c r="EL416" s="96"/>
      <c r="EM416" s="96"/>
      <c r="EN416" s="96"/>
      <c r="EO416" s="96"/>
      <c r="EP416" s="96"/>
      <c r="EQ416" s="96"/>
      <c r="ER416" s="96"/>
      <c r="ES416" s="96"/>
      <c r="ET416" s="96"/>
      <c r="EU416" s="96"/>
      <c r="EV416" s="96"/>
      <c r="EW416" s="96"/>
      <c r="EX416" s="96"/>
      <c r="EY416" s="96"/>
      <c r="EZ416" s="96"/>
      <c r="FA416" s="96"/>
      <c r="FB416" s="96"/>
      <c r="FC416" s="96"/>
      <c r="FD416" s="96"/>
      <c r="FE416" s="96"/>
      <c r="FF416" s="96"/>
      <c r="FG416" s="96"/>
      <c r="FH416" s="96"/>
      <c r="FI416" s="96"/>
      <c r="FJ416" s="96"/>
      <c r="FK416" s="96"/>
      <c r="FL416" s="96"/>
      <c r="FM416" s="96"/>
      <c r="FN416" s="96"/>
      <c r="FO416" s="96"/>
      <c r="FP416" s="96"/>
      <c r="FQ416" s="96"/>
      <c r="FR416" s="96"/>
      <c r="FS416" s="96"/>
      <c r="FT416" s="96"/>
      <c r="FU416" s="96"/>
      <c r="FV416" s="96"/>
      <c r="FW416" s="96"/>
      <c r="FX416" s="96"/>
      <c r="FY416" s="96"/>
      <c r="FZ416" s="96"/>
      <c r="GA416" s="96"/>
      <c r="GB416" s="96"/>
      <c r="GC416" s="96"/>
      <c r="GD416" s="96"/>
      <c r="GE416" s="96"/>
      <c r="GF416" s="96"/>
      <c r="GG416" s="96"/>
      <c r="GH416" s="96"/>
      <c r="GI416" s="96"/>
      <c r="GJ416" s="96"/>
      <c r="GK416" s="96"/>
      <c r="GL416" s="96"/>
      <c r="GM416" s="96"/>
      <c r="GN416" s="96"/>
      <c r="GO416" s="96"/>
      <c r="GP416" s="96"/>
      <c r="GQ416" s="96"/>
      <c r="GR416" s="96"/>
      <c r="GS416" s="96"/>
      <c r="GT416" s="96"/>
      <c r="GU416" s="96"/>
      <c r="GV416" s="96"/>
      <c r="GW416" s="96"/>
      <c r="GX416" s="96"/>
      <c r="GY416" s="96"/>
      <c r="GZ416" s="96"/>
      <c r="HA416" s="96"/>
      <c r="HB416" s="96"/>
      <c r="HC416" s="96"/>
      <c r="HD416" s="96"/>
      <c r="HE416" s="96"/>
      <c r="HF416" s="96"/>
      <c r="HG416" s="96"/>
      <c r="HH416" s="96"/>
      <c r="HI416" s="96"/>
      <c r="HJ416" s="96"/>
      <c r="HK416" s="96"/>
      <c r="HL416" s="96"/>
      <c r="HM416" s="96"/>
      <c r="HN416" s="96"/>
      <c r="HO416" s="96"/>
      <c r="HP416" s="96"/>
      <c r="HQ416" s="96"/>
      <c r="HR416" s="96"/>
      <c r="HS416" s="96"/>
      <c r="HT416" s="96"/>
      <c r="HU416" s="96"/>
      <c r="HV416" s="96"/>
      <c r="HW416" s="96"/>
      <c r="HX416" s="96"/>
      <c r="HY416" s="96"/>
      <c r="HZ416" s="96"/>
      <c r="IA416" s="96"/>
      <c r="IB416" s="96"/>
      <c r="IC416" s="96"/>
      <c r="ID416" s="96"/>
      <c r="IE416" s="96"/>
      <c r="IF416" s="96"/>
      <c r="IG416" s="96"/>
      <c r="IH416" s="96"/>
      <c r="II416" s="96"/>
      <c r="IJ416" s="96"/>
      <c r="IK416" s="96"/>
      <c r="IL416" s="96"/>
      <c r="IM416" s="96"/>
      <c r="IN416" s="96"/>
      <c r="IO416" s="96"/>
      <c r="IP416" s="96"/>
      <c r="IQ416" s="96"/>
      <c r="IR416" s="96"/>
      <c r="IS416" s="96"/>
      <c r="IT416" s="96"/>
      <c r="IU416" s="96"/>
      <c r="IV416" s="96"/>
      <c r="IW416" s="96"/>
      <c r="IX416" s="96"/>
      <c r="IY416" s="96"/>
      <c r="IZ416" s="96"/>
      <c r="JA416" s="96"/>
      <c r="JB416" s="96"/>
    </row>
    <row r="417" spans="1:262" s="20" customFormat="1" x14ac:dyDescent="0.2">
      <c r="A417" s="185">
        <v>39990</v>
      </c>
      <c r="B417" s="198" t="s">
        <v>741</v>
      </c>
      <c r="C417" s="198" t="s">
        <v>1790</v>
      </c>
      <c r="D417" s="198" t="s">
        <v>137</v>
      </c>
      <c r="E417" s="198" t="s">
        <v>144</v>
      </c>
      <c r="F417" s="199">
        <v>39804</v>
      </c>
      <c r="G417" s="200">
        <v>2008</v>
      </c>
      <c r="H417" s="185" t="s">
        <v>10</v>
      </c>
      <c r="I417" s="185" t="str">
        <f t="shared" si="21"/>
        <v>NY</v>
      </c>
      <c r="J417" s="185" t="str">
        <f t="shared" si="20"/>
        <v>NY</v>
      </c>
      <c r="K417" s="185" t="str">
        <f t="shared" si="22"/>
        <v>Northeast</v>
      </c>
      <c r="L417" s="185" t="str">
        <f>INDEX('State '!$A$1:$C$62,MATCH($I417,'State '!$B:$B,0),3)</f>
        <v>Northeast</v>
      </c>
      <c r="M417" s="185" t="str">
        <f>INDEX('State '!$A$1:$C$62,MATCH($J417,'State '!$B:$B,0),3)</f>
        <v>Northeast</v>
      </c>
      <c r="N417" s="185"/>
      <c r="O417" s="192">
        <v>664</v>
      </c>
      <c r="P417" s="192">
        <v>181.7</v>
      </c>
      <c r="Q417" s="192">
        <v>525</v>
      </c>
      <c r="R417" s="191" t="s">
        <v>742</v>
      </c>
      <c r="S417" s="185" t="s">
        <v>135</v>
      </c>
      <c r="T417" s="185" t="s">
        <v>390</v>
      </c>
      <c r="U417" s="185" t="s">
        <v>743</v>
      </c>
      <c r="V417" s="185"/>
      <c r="W417" s="184"/>
      <c r="X417" s="184"/>
      <c r="Y417" s="184"/>
    </row>
    <row r="418" spans="1:262" s="20" customFormat="1" x14ac:dyDescent="0.2">
      <c r="A418" s="185">
        <v>39990</v>
      </c>
      <c r="B418" s="198" t="s">
        <v>776</v>
      </c>
      <c r="C418" s="198" t="s">
        <v>209</v>
      </c>
      <c r="D418" s="198" t="s">
        <v>134</v>
      </c>
      <c r="E418" s="198" t="s">
        <v>144</v>
      </c>
      <c r="F418" s="199">
        <v>39797</v>
      </c>
      <c r="G418" s="200">
        <v>2008</v>
      </c>
      <c r="H418" s="185" t="s">
        <v>14</v>
      </c>
      <c r="I418" s="185" t="str">
        <f t="shared" si="21"/>
        <v>MS</v>
      </c>
      <c r="J418" s="185" t="str">
        <f t="shared" si="20"/>
        <v>MS</v>
      </c>
      <c r="K418" s="185" t="str">
        <f t="shared" si="22"/>
        <v>South Central</v>
      </c>
      <c r="L418" s="185" t="str">
        <f>INDEX('State '!$A$1:$C$62,MATCH($I418,'State '!$B:$B,0),3)</f>
        <v>South Central</v>
      </c>
      <c r="M418" s="185" t="str">
        <f>INDEX('State '!$A$1:$C$62,MATCH($J418,'State '!$B:$B,0),3)</f>
        <v>South Central</v>
      </c>
      <c r="N418" s="185"/>
      <c r="O418" s="192"/>
      <c r="P418" s="192">
        <v>11</v>
      </c>
      <c r="Q418" s="192">
        <v>1200</v>
      </c>
      <c r="R418" s="191">
        <v>36</v>
      </c>
      <c r="S418" s="185" t="s">
        <v>135</v>
      </c>
      <c r="T418" s="185" t="s">
        <v>390</v>
      </c>
      <c r="U418" s="185" t="s">
        <v>777</v>
      </c>
      <c r="V418" s="185"/>
      <c r="W418" s="184"/>
      <c r="X418" s="184"/>
      <c r="Y418" s="184"/>
    </row>
    <row r="419" spans="1:262" s="20" customFormat="1" x14ac:dyDescent="0.2">
      <c r="A419" s="185">
        <v>39990</v>
      </c>
      <c r="B419" s="198" t="s">
        <v>874</v>
      </c>
      <c r="C419" s="198" t="s">
        <v>276</v>
      </c>
      <c r="D419" s="198" t="s">
        <v>134</v>
      </c>
      <c r="E419" s="198" t="s">
        <v>144</v>
      </c>
      <c r="F419" s="199">
        <v>39797</v>
      </c>
      <c r="G419" s="200">
        <v>2008</v>
      </c>
      <c r="H419" s="185" t="s">
        <v>14</v>
      </c>
      <c r="I419" s="185" t="str">
        <f t="shared" si="21"/>
        <v>MS</v>
      </c>
      <c r="J419" s="185" t="str">
        <f t="shared" si="20"/>
        <v>MS</v>
      </c>
      <c r="K419" s="185" t="str">
        <f t="shared" si="22"/>
        <v>South Central</v>
      </c>
      <c r="L419" s="185" t="str">
        <f>INDEX('State '!$A$1:$C$62,MATCH($I419,'State '!$B:$B,0),3)</f>
        <v>South Central</v>
      </c>
      <c r="M419" s="185" t="str">
        <f>INDEX('State '!$A$1:$C$62,MATCH($J419,'State '!$B:$B,0),3)</f>
        <v>South Central</v>
      </c>
      <c r="N419" s="185"/>
      <c r="O419" s="192">
        <v>42</v>
      </c>
      <c r="P419" s="192">
        <v>22.9</v>
      </c>
      <c r="Q419" s="192">
        <v>465</v>
      </c>
      <c r="R419" s="191">
        <v>24</v>
      </c>
      <c r="S419" s="185" t="s">
        <v>135</v>
      </c>
      <c r="T419" s="185" t="s">
        <v>390</v>
      </c>
      <c r="U419" s="185" t="s">
        <v>721</v>
      </c>
      <c r="V419" s="185"/>
      <c r="W419" s="184"/>
      <c r="X419" s="184"/>
      <c r="Y419" s="184"/>
      <c r="AC419" s="96"/>
      <c r="AD419" s="96"/>
      <c r="AE419" s="96"/>
      <c r="AF419" s="96"/>
      <c r="AG419" s="96"/>
      <c r="AH419" s="96"/>
      <c r="AI419" s="96"/>
      <c r="AJ419" s="96"/>
      <c r="AK419" s="96"/>
      <c r="AL419" s="96"/>
      <c r="AM419" s="96"/>
      <c r="AN419" s="96"/>
      <c r="AO419" s="96"/>
      <c r="AP419" s="96"/>
      <c r="AQ419" s="96"/>
      <c r="AR419" s="96"/>
      <c r="AS419" s="96"/>
      <c r="AT419" s="96"/>
      <c r="AU419" s="96"/>
      <c r="AV419" s="96"/>
      <c r="AW419" s="96"/>
      <c r="AX419" s="96"/>
      <c r="AY419" s="96"/>
      <c r="AZ419" s="96"/>
      <c r="BA419" s="96"/>
      <c r="BB419" s="96"/>
      <c r="BC419" s="96"/>
      <c r="BD419" s="96"/>
      <c r="BE419" s="96"/>
      <c r="BF419" s="96"/>
      <c r="BG419" s="96"/>
      <c r="BH419" s="96"/>
      <c r="BI419" s="96"/>
      <c r="BJ419" s="96"/>
      <c r="BK419" s="96"/>
      <c r="BL419" s="96"/>
      <c r="BM419" s="96"/>
      <c r="BN419" s="96"/>
      <c r="BO419" s="96"/>
      <c r="BP419" s="96"/>
      <c r="BQ419" s="96"/>
      <c r="BR419" s="96"/>
      <c r="BS419" s="96"/>
      <c r="BT419" s="96"/>
      <c r="BU419" s="96"/>
      <c r="BV419" s="96"/>
      <c r="BW419" s="96"/>
      <c r="BX419" s="96"/>
      <c r="BY419" s="96"/>
      <c r="BZ419" s="96"/>
      <c r="CA419" s="96"/>
      <c r="CB419" s="96"/>
      <c r="CC419" s="96"/>
      <c r="CD419" s="96"/>
      <c r="CE419" s="96"/>
      <c r="CF419" s="96"/>
      <c r="CG419" s="96"/>
      <c r="CH419" s="96"/>
      <c r="CI419" s="96"/>
      <c r="CJ419" s="96"/>
      <c r="CK419" s="96"/>
      <c r="CL419" s="96"/>
      <c r="CM419" s="96"/>
      <c r="CN419" s="96"/>
      <c r="CO419" s="96"/>
      <c r="CP419" s="96"/>
      <c r="CQ419" s="96"/>
      <c r="CR419" s="96"/>
      <c r="CS419" s="96"/>
      <c r="CT419" s="96"/>
      <c r="CU419" s="96"/>
      <c r="CV419" s="96"/>
      <c r="CW419" s="96"/>
      <c r="CX419" s="96"/>
      <c r="CY419" s="96"/>
      <c r="CZ419" s="96"/>
      <c r="DA419" s="96"/>
      <c r="DB419" s="96"/>
      <c r="DC419" s="96"/>
      <c r="DD419" s="96"/>
      <c r="DE419" s="96"/>
      <c r="DF419" s="96"/>
      <c r="DG419" s="96"/>
      <c r="DH419" s="96"/>
      <c r="DI419" s="96"/>
      <c r="DJ419" s="96"/>
      <c r="DK419" s="96"/>
      <c r="DL419" s="96"/>
      <c r="DM419" s="96"/>
      <c r="DN419" s="96"/>
      <c r="DO419" s="96"/>
      <c r="DP419" s="96"/>
      <c r="DQ419" s="96"/>
      <c r="DR419" s="96"/>
      <c r="DS419" s="96"/>
      <c r="DT419" s="96"/>
      <c r="DU419" s="96"/>
      <c r="DV419" s="96"/>
      <c r="DW419" s="96"/>
      <c r="DX419" s="96"/>
      <c r="DY419" s="96"/>
      <c r="DZ419" s="96"/>
      <c r="EA419" s="96"/>
      <c r="EB419" s="96"/>
      <c r="EC419" s="96"/>
      <c r="ED419" s="96"/>
      <c r="EE419" s="96"/>
      <c r="EF419" s="96"/>
      <c r="EG419" s="96"/>
      <c r="EH419" s="96"/>
      <c r="EI419" s="96"/>
      <c r="EJ419" s="96"/>
      <c r="EK419" s="96"/>
      <c r="EL419" s="96"/>
      <c r="EM419" s="96"/>
      <c r="EN419" s="96"/>
      <c r="EO419" s="96"/>
      <c r="EP419" s="96"/>
      <c r="EQ419" s="96"/>
      <c r="ER419" s="96"/>
      <c r="ES419" s="96"/>
      <c r="ET419" s="96"/>
      <c r="EU419" s="96"/>
      <c r="EV419" s="96"/>
      <c r="EW419" s="96"/>
      <c r="EX419" s="96"/>
      <c r="EY419" s="96"/>
      <c r="EZ419" s="96"/>
      <c r="FA419" s="96"/>
      <c r="FB419" s="96"/>
      <c r="FC419" s="96"/>
      <c r="FD419" s="96"/>
      <c r="FE419" s="96"/>
      <c r="FF419" s="96"/>
      <c r="FG419" s="96"/>
      <c r="FH419" s="96"/>
      <c r="FI419" s="96"/>
      <c r="FJ419" s="96"/>
      <c r="FK419" s="96"/>
      <c r="FL419" s="96"/>
      <c r="FM419" s="96"/>
      <c r="FN419" s="96"/>
      <c r="FO419" s="96"/>
      <c r="FP419" s="96"/>
      <c r="FQ419" s="96"/>
      <c r="FR419" s="96"/>
      <c r="FS419" s="96"/>
      <c r="FT419" s="96"/>
      <c r="FU419" s="96"/>
      <c r="FV419" s="96"/>
      <c r="FW419" s="96"/>
      <c r="FX419" s="96"/>
      <c r="FY419" s="96"/>
      <c r="FZ419" s="96"/>
      <c r="GA419" s="96"/>
      <c r="GB419" s="96"/>
      <c r="GC419" s="96"/>
      <c r="GD419" s="96"/>
      <c r="GE419" s="96"/>
      <c r="GF419" s="96"/>
      <c r="GG419" s="96"/>
      <c r="GH419" s="96"/>
      <c r="GI419" s="96"/>
      <c r="GJ419" s="96"/>
      <c r="GK419" s="96"/>
      <c r="GL419" s="96"/>
      <c r="GM419" s="96"/>
      <c r="GN419" s="96"/>
      <c r="GO419" s="96"/>
      <c r="GP419" s="96"/>
      <c r="GQ419" s="96"/>
      <c r="GR419" s="96"/>
      <c r="GS419" s="96"/>
      <c r="GT419" s="96"/>
      <c r="GU419" s="96"/>
      <c r="GV419" s="96"/>
      <c r="GW419" s="96"/>
      <c r="GX419" s="96"/>
      <c r="GY419" s="96"/>
      <c r="GZ419" s="96"/>
      <c r="HA419" s="96"/>
      <c r="HB419" s="96"/>
      <c r="HC419" s="96"/>
      <c r="HD419" s="96"/>
      <c r="HE419" s="96"/>
      <c r="HF419" s="96"/>
      <c r="HG419" s="96"/>
      <c r="HH419" s="96"/>
      <c r="HI419" s="96"/>
      <c r="HJ419" s="96"/>
      <c r="HK419" s="96"/>
      <c r="HL419" s="96"/>
      <c r="HM419" s="96"/>
      <c r="HN419" s="96"/>
      <c r="HO419" s="96"/>
      <c r="HP419" s="96"/>
      <c r="HQ419" s="96"/>
      <c r="HR419" s="96"/>
      <c r="HS419" s="96"/>
      <c r="HT419" s="96"/>
      <c r="HU419" s="96"/>
      <c r="HV419" s="96"/>
      <c r="HW419" s="96"/>
      <c r="HX419" s="96"/>
      <c r="HY419" s="96"/>
      <c r="HZ419" s="96"/>
      <c r="IA419" s="96"/>
      <c r="IB419" s="96"/>
      <c r="IC419" s="96"/>
      <c r="ID419" s="96"/>
      <c r="IE419" s="96"/>
      <c r="IF419" s="96"/>
      <c r="IG419" s="96"/>
      <c r="IH419" s="96"/>
      <c r="II419" s="96"/>
      <c r="IJ419" s="96"/>
      <c r="IK419" s="96"/>
      <c r="IL419" s="96"/>
      <c r="IM419" s="96"/>
      <c r="IN419" s="96"/>
      <c r="IO419" s="96"/>
      <c r="IP419" s="96"/>
      <c r="IQ419" s="96"/>
      <c r="IR419" s="96"/>
      <c r="IS419" s="96"/>
      <c r="IT419" s="96"/>
      <c r="IU419" s="96"/>
      <c r="IV419" s="96"/>
      <c r="IW419" s="96"/>
      <c r="IX419" s="96"/>
      <c r="IY419" s="96"/>
      <c r="IZ419" s="96"/>
      <c r="JA419" s="96"/>
      <c r="JB419" s="96"/>
    </row>
    <row r="420" spans="1:262" s="20" customFormat="1" x14ac:dyDescent="0.2">
      <c r="A420" s="185">
        <v>39990</v>
      </c>
      <c r="B420" s="198" t="s">
        <v>869</v>
      </c>
      <c r="C420" s="198" t="s">
        <v>297</v>
      </c>
      <c r="D420" s="198" t="s">
        <v>134</v>
      </c>
      <c r="E420" s="198" t="s">
        <v>144</v>
      </c>
      <c r="F420" s="199">
        <v>39736</v>
      </c>
      <c r="G420" s="200">
        <v>2008</v>
      </c>
      <c r="H420" s="185" t="s">
        <v>36</v>
      </c>
      <c r="I420" s="185" t="str">
        <f t="shared" si="21"/>
        <v>MA</v>
      </c>
      <c r="J420" s="185" t="str">
        <f t="shared" si="20"/>
        <v>MA</v>
      </c>
      <c r="K420" s="185" t="str">
        <f t="shared" si="22"/>
        <v>Northeast</v>
      </c>
      <c r="L420" s="185" t="str">
        <f>INDEX('State '!$A$1:$C$62,MATCH($I420,'State '!$B:$B,0),3)</f>
        <v>Northeast</v>
      </c>
      <c r="M420" s="185" t="str">
        <f>INDEX('State '!$A$1:$C$62,MATCH($J420,'State '!$B:$B,0),3)</f>
        <v>Northeast</v>
      </c>
      <c r="N420" s="185"/>
      <c r="O420" s="192">
        <v>23</v>
      </c>
      <c r="P420" s="192">
        <v>13</v>
      </c>
      <c r="Q420" s="192">
        <v>750</v>
      </c>
      <c r="R420" s="191">
        <v>24</v>
      </c>
      <c r="S420" s="185" t="s">
        <v>135</v>
      </c>
      <c r="T420" s="185" t="s">
        <v>870</v>
      </c>
      <c r="U420" s="185" t="s">
        <v>391</v>
      </c>
      <c r="V420" s="185"/>
      <c r="W420" s="184"/>
      <c r="X420" s="184"/>
      <c r="Y420" s="184"/>
      <c r="AC420" s="96"/>
      <c r="AD420" s="96"/>
      <c r="AE420" s="96"/>
      <c r="AF420" s="96"/>
      <c r="AG420" s="96"/>
      <c r="AH420" s="96"/>
      <c r="AI420" s="96"/>
      <c r="AJ420" s="96"/>
      <c r="AK420" s="96"/>
      <c r="AL420" s="96"/>
      <c r="AM420" s="96"/>
      <c r="AN420" s="96"/>
      <c r="AO420" s="96"/>
      <c r="AP420" s="96"/>
      <c r="AQ420" s="96"/>
      <c r="AR420" s="96"/>
      <c r="AS420" s="96"/>
      <c r="AT420" s="96"/>
      <c r="AU420" s="96"/>
      <c r="AV420" s="96"/>
      <c r="AW420" s="96"/>
      <c r="AX420" s="96"/>
      <c r="AY420" s="96"/>
      <c r="AZ420" s="96"/>
      <c r="BA420" s="96"/>
      <c r="BB420" s="96"/>
      <c r="BC420" s="96"/>
      <c r="BD420" s="96"/>
      <c r="BE420" s="96"/>
      <c r="BF420" s="96"/>
      <c r="BG420" s="96"/>
      <c r="BH420" s="96"/>
      <c r="BI420" s="96"/>
      <c r="BJ420" s="96"/>
      <c r="BK420" s="96"/>
      <c r="BL420" s="96"/>
      <c r="BM420" s="96"/>
      <c r="BN420" s="96"/>
      <c r="BO420" s="96"/>
      <c r="BP420" s="96"/>
      <c r="BQ420" s="96"/>
      <c r="BR420" s="96"/>
      <c r="BS420" s="96"/>
      <c r="BT420" s="96"/>
      <c r="BU420" s="96"/>
      <c r="BV420" s="96"/>
      <c r="BW420" s="96"/>
      <c r="BX420" s="96"/>
      <c r="BY420" s="96"/>
      <c r="BZ420" s="96"/>
      <c r="CA420" s="96"/>
      <c r="CB420" s="96"/>
      <c r="CC420" s="96"/>
      <c r="CD420" s="96"/>
      <c r="CE420" s="96"/>
      <c r="CF420" s="96"/>
      <c r="CG420" s="96"/>
      <c r="CH420" s="96"/>
      <c r="CI420" s="96"/>
      <c r="CJ420" s="96"/>
      <c r="CK420" s="96"/>
      <c r="CL420" s="96"/>
      <c r="CM420" s="96"/>
      <c r="CN420" s="96"/>
      <c r="CO420" s="96"/>
      <c r="CP420" s="96"/>
      <c r="CQ420" s="96"/>
      <c r="CR420" s="96"/>
      <c r="CS420" s="96"/>
      <c r="CT420" s="96"/>
      <c r="CU420" s="96"/>
      <c r="CV420" s="96"/>
      <c r="CW420" s="96"/>
      <c r="CX420" s="96"/>
      <c r="CY420" s="96"/>
      <c r="CZ420" s="96"/>
      <c r="DA420" s="96"/>
      <c r="DB420" s="96"/>
      <c r="DC420" s="96"/>
      <c r="DD420" s="96"/>
      <c r="DE420" s="96"/>
      <c r="DF420" s="96"/>
      <c r="DG420" s="96"/>
      <c r="DH420" s="96"/>
      <c r="DI420" s="96"/>
      <c r="DJ420" s="96"/>
      <c r="DK420" s="96"/>
      <c r="DL420" s="96"/>
      <c r="DM420" s="96"/>
      <c r="DN420" s="96"/>
      <c r="DO420" s="96"/>
      <c r="DP420" s="96"/>
      <c r="DQ420" s="96"/>
      <c r="DR420" s="96"/>
      <c r="DS420" s="96"/>
      <c r="DT420" s="96"/>
      <c r="DU420" s="96"/>
      <c r="DV420" s="96"/>
      <c r="DW420" s="96"/>
      <c r="DX420" s="96"/>
      <c r="DY420" s="96"/>
      <c r="DZ420" s="96"/>
      <c r="EA420" s="96"/>
      <c r="EB420" s="96"/>
      <c r="EC420" s="96"/>
      <c r="ED420" s="96"/>
      <c r="EE420" s="96"/>
      <c r="EF420" s="96"/>
      <c r="EG420" s="96"/>
      <c r="EH420" s="96"/>
      <c r="EI420" s="96"/>
      <c r="EJ420" s="96"/>
      <c r="EK420" s="96"/>
      <c r="EL420" s="96"/>
      <c r="EM420" s="96"/>
      <c r="EN420" s="96"/>
      <c r="EO420" s="96"/>
      <c r="EP420" s="96"/>
      <c r="EQ420" s="96"/>
      <c r="ER420" s="96"/>
      <c r="ES420" s="96"/>
      <c r="ET420" s="96"/>
      <c r="EU420" s="96"/>
      <c r="EV420" s="96"/>
      <c r="EW420" s="96"/>
      <c r="EX420" s="96"/>
      <c r="EY420" s="96"/>
      <c r="EZ420" s="96"/>
      <c r="FA420" s="96"/>
      <c r="FB420" s="96"/>
      <c r="FC420" s="96"/>
      <c r="FD420" s="96"/>
      <c r="FE420" s="96"/>
      <c r="FF420" s="96"/>
      <c r="FG420" s="96"/>
      <c r="FH420" s="96"/>
      <c r="FI420" s="96"/>
      <c r="FJ420" s="96"/>
      <c r="FK420" s="96"/>
      <c r="FL420" s="96"/>
      <c r="FM420" s="96"/>
      <c r="FN420" s="96"/>
      <c r="FO420" s="96"/>
      <c r="FP420" s="96"/>
      <c r="FQ420" s="96"/>
      <c r="FR420" s="96"/>
      <c r="FS420" s="96"/>
      <c r="FT420" s="96"/>
      <c r="FU420" s="96"/>
      <c r="FV420" s="96"/>
      <c r="FW420" s="96"/>
      <c r="FX420" s="96"/>
      <c r="FY420" s="96"/>
      <c r="FZ420" s="96"/>
      <c r="GA420" s="96"/>
      <c r="GB420" s="96"/>
      <c r="GC420" s="96"/>
      <c r="GD420" s="96"/>
      <c r="GE420" s="96"/>
      <c r="GF420" s="96"/>
      <c r="GG420" s="96"/>
      <c r="GH420" s="96"/>
      <c r="GI420" s="96"/>
      <c r="GJ420" s="96"/>
      <c r="GK420" s="96"/>
      <c r="GL420" s="96"/>
      <c r="GM420" s="96"/>
      <c r="GN420" s="96"/>
      <c r="GO420" s="96"/>
      <c r="GP420" s="96"/>
      <c r="GQ420" s="96"/>
      <c r="GR420" s="96"/>
      <c r="GS420" s="96"/>
      <c r="GT420" s="96"/>
      <c r="GU420" s="96"/>
      <c r="GV420" s="96"/>
      <c r="GW420" s="96"/>
      <c r="GX420" s="96"/>
      <c r="GY420" s="96"/>
      <c r="GZ420" s="96"/>
      <c r="HA420" s="96"/>
      <c r="HB420" s="96"/>
      <c r="HC420" s="96"/>
      <c r="HD420" s="96"/>
      <c r="HE420" s="96"/>
      <c r="HF420" s="96"/>
      <c r="HG420" s="96"/>
      <c r="HH420" s="96"/>
      <c r="HI420" s="96"/>
      <c r="HJ420" s="96"/>
      <c r="HK420" s="96"/>
      <c r="HL420" s="96"/>
      <c r="HM420" s="96"/>
      <c r="HN420" s="96"/>
      <c r="HO420" s="96"/>
      <c r="HP420" s="96"/>
      <c r="HQ420" s="96"/>
      <c r="HR420" s="96"/>
      <c r="HS420" s="96"/>
      <c r="HT420" s="96"/>
      <c r="HU420" s="96"/>
      <c r="HV420" s="96"/>
      <c r="HW420" s="96"/>
      <c r="HX420" s="96"/>
      <c r="HY420" s="96"/>
      <c r="HZ420" s="96"/>
      <c r="IA420" s="96"/>
      <c r="IB420" s="96"/>
      <c r="IC420" s="96"/>
      <c r="ID420" s="96"/>
      <c r="IE420" s="96"/>
      <c r="IF420" s="96"/>
      <c r="IG420" s="96"/>
      <c r="IH420" s="96"/>
      <c r="II420" s="96"/>
      <c r="IJ420" s="96"/>
      <c r="IK420" s="96"/>
      <c r="IL420" s="96"/>
      <c r="IM420" s="96"/>
      <c r="IN420" s="96"/>
      <c r="IO420" s="96"/>
      <c r="IP420" s="96"/>
      <c r="IQ420" s="96"/>
      <c r="IR420" s="96"/>
      <c r="IS420" s="96"/>
      <c r="IT420" s="96"/>
      <c r="IU420" s="96"/>
      <c r="IV420" s="96"/>
      <c r="IW420" s="96"/>
      <c r="IX420" s="96"/>
      <c r="IY420" s="96"/>
      <c r="IZ420" s="96"/>
      <c r="JA420" s="96"/>
      <c r="JB420" s="96"/>
    </row>
    <row r="421" spans="1:262" s="20" customFormat="1" ht="25.5" x14ac:dyDescent="0.2">
      <c r="A421" s="185">
        <v>39990</v>
      </c>
      <c r="B421" s="198" t="s">
        <v>877</v>
      </c>
      <c r="C421" s="198" t="s">
        <v>2137</v>
      </c>
      <c r="D421" s="198" t="s">
        <v>141</v>
      </c>
      <c r="E421" s="198" t="s">
        <v>144</v>
      </c>
      <c r="F421" s="199">
        <v>39492</v>
      </c>
      <c r="G421" s="200">
        <v>2008</v>
      </c>
      <c r="H421" s="185" t="s">
        <v>442</v>
      </c>
      <c r="I421" s="185" t="str">
        <f t="shared" si="21"/>
        <v>TX</v>
      </c>
      <c r="J421" s="185" t="str">
        <f t="shared" si="20"/>
        <v>LA</v>
      </c>
      <c r="K421" s="185" t="str">
        <f t="shared" si="22"/>
        <v>South Central</v>
      </c>
      <c r="L421" s="185" t="str">
        <f>INDEX('State '!$A$1:$C$62,MATCH($I421,'State '!$B:$B,0),3)</f>
        <v>South Central</v>
      </c>
      <c r="M421" s="185" t="str">
        <f>INDEX('State '!$A$1:$C$62,MATCH($J421,'State '!$B:$B,0),3)</f>
        <v>South Central</v>
      </c>
      <c r="N421" s="185"/>
      <c r="O421" s="192">
        <v>69</v>
      </c>
      <c r="P421" s="192">
        <v>4.5</v>
      </c>
      <c r="Q421" s="192">
        <v>200</v>
      </c>
      <c r="R421" s="191">
        <v>36</v>
      </c>
      <c r="S421" s="185" t="s">
        <v>135</v>
      </c>
      <c r="T421" s="185" t="s">
        <v>390</v>
      </c>
      <c r="U421" s="185" t="s">
        <v>878</v>
      </c>
      <c r="V421" s="185"/>
      <c r="W421" s="184"/>
      <c r="X421" s="184"/>
      <c r="Y421" s="184"/>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96"/>
      <c r="AZ421" s="96"/>
      <c r="BA421" s="96"/>
      <c r="BB421" s="96"/>
      <c r="BC421" s="96"/>
      <c r="BD421" s="96"/>
      <c r="BE421" s="96"/>
      <c r="BF421" s="96"/>
      <c r="BG421" s="96"/>
      <c r="BH421" s="96"/>
      <c r="BI421" s="96"/>
      <c r="BJ421" s="96"/>
      <c r="BK421" s="96"/>
      <c r="BL421" s="96"/>
      <c r="BM421" s="96"/>
      <c r="BN421" s="96"/>
      <c r="BO421" s="96"/>
      <c r="BP421" s="96"/>
      <c r="BQ421" s="96"/>
      <c r="BR421" s="96"/>
      <c r="BS421" s="96"/>
      <c r="BT421" s="96"/>
      <c r="BU421" s="96"/>
      <c r="BV421" s="96"/>
      <c r="BW421" s="96"/>
      <c r="BX421" s="96"/>
      <c r="BY421" s="96"/>
      <c r="BZ421" s="96"/>
      <c r="CA421" s="96"/>
      <c r="CB421" s="96"/>
      <c r="CC421" s="96"/>
      <c r="CD421" s="96"/>
      <c r="CE421" s="96"/>
      <c r="CF421" s="96"/>
      <c r="CG421" s="96"/>
      <c r="CH421" s="96"/>
      <c r="CI421" s="96"/>
      <c r="CJ421" s="96"/>
      <c r="CK421" s="96"/>
      <c r="CL421" s="96"/>
      <c r="CM421" s="96"/>
      <c r="CN421" s="96"/>
      <c r="CO421" s="96"/>
      <c r="CP421" s="96"/>
      <c r="CQ421" s="96"/>
      <c r="CR421" s="96"/>
      <c r="CS421" s="96"/>
      <c r="CT421" s="96"/>
      <c r="CU421" s="96"/>
      <c r="CV421" s="96"/>
      <c r="CW421" s="96"/>
      <c r="CX421" s="96"/>
      <c r="CY421" s="96"/>
      <c r="CZ421" s="96"/>
      <c r="DA421" s="96"/>
      <c r="DB421" s="96"/>
      <c r="DC421" s="96"/>
      <c r="DD421" s="96"/>
      <c r="DE421" s="96"/>
      <c r="DF421" s="96"/>
      <c r="DG421" s="96"/>
      <c r="DH421" s="96"/>
      <c r="DI421" s="96"/>
      <c r="DJ421" s="96"/>
      <c r="DK421" s="96"/>
      <c r="DL421" s="96"/>
      <c r="DM421" s="96"/>
      <c r="DN421" s="96"/>
      <c r="DO421" s="96"/>
      <c r="DP421" s="96"/>
      <c r="DQ421" s="96"/>
      <c r="DR421" s="96"/>
      <c r="DS421" s="96"/>
      <c r="DT421" s="96"/>
      <c r="DU421" s="96"/>
      <c r="DV421" s="96"/>
      <c r="DW421" s="96"/>
      <c r="DX421" s="96"/>
      <c r="DY421" s="96"/>
      <c r="DZ421" s="96"/>
      <c r="EA421" s="96"/>
      <c r="EB421" s="96"/>
      <c r="EC421" s="96"/>
      <c r="ED421" s="96"/>
      <c r="EE421" s="96"/>
      <c r="EF421" s="96"/>
      <c r="EG421" s="96"/>
      <c r="EH421" s="96"/>
      <c r="EI421" s="96"/>
      <c r="EJ421" s="96"/>
      <c r="EK421" s="96"/>
      <c r="EL421" s="96"/>
      <c r="EM421" s="96"/>
      <c r="EN421" s="96"/>
      <c r="EO421" s="96"/>
      <c r="EP421" s="96"/>
      <c r="EQ421" s="96"/>
      <c r="ER421" s="96"/>
      <c r="ES421" s="96"/>
      <c r="ET421" s="96"/>
      <c r="EU421" s="96"/>
      <c r="EV421" s="96"/>
      <c r="EW421" s="96"/>
      <c r="EX421" s="96"/>
      <c r="EY421" s="96"/>
      <c r="EZ421" s="96"/>
      <c r="FA421" s="96"/>
      <c r="FB421" s="96"/>
      <c r="FC421" s="96"/>
      <c r="FD421" s="96"/>
      <c r="FE421" s="96"/>
      <c r="FF421" s="96"/>
      <c r="FG421" s="96"/>
      <c r="FH421" s="96"/>
      <c r="FI421" s="96"/>
      <c r="FJ421" s="96"/>
      <c r="FK421" s="96"/>
      <c r="FL421" s="96"/>
      <c r="FM421" s="96"/>
      <c r="FN421" s="96"/>
      <c r="FO421" s="96"/>
      <c r="FP421" s="96"/>
      <c r="FQ421" s="96"/>
      <c r="FR421" s="96"/>
      <c r="FS421" s="96"/>
      <c r="FT421" s="96"/>
      <c r="FU421" s="96"/>
      <c r="FV421" s="96"/>
      <c r="FW421" s="96"/>
      <c r="FX421" s="96"/>
      <c r="FY421" s="96"/>
      <c r="FZ421" s="96"/>
      <c r="GA421" s="96"/>
      <c r="GB421" s="96"/>
      <c r="GC421" s="96"/>
      <c r="GD421" s="96"/>
      <c r="GE421" s="96"/>
      <c r="GF421" s="96"/>
      <c r="GG421" s="96"/>
      <c r="GH421" s="96"/>
      <c r="GI421" s="96"/>
      <c r="GJ421" s="96"/>
      <c r="GK421" s="96"/>
      <c r="GL421" s="96"/>
      <c r="GM421" s="96"/>
      <c r="GN421" s="96"/>
      <c r="GO421" s="96"/>
      <c r="GP421" s="96"/>
      <c r="GQ421" s="96"/>
      <c r="GR421" s="96"/>
      <c r="GS421" s="96"/>
      <c r="GT421" s="96"/>
      <c r="GU421" s="96"/>
      <c r="GV421" s="96"/>
      <c r="GW421" s="96"/>
      <c r="GX421" s="96"/>
      <c r="GY421" s="96"/>
      <c r="GZ421" s="96"/>
      <c r="HA421" s="96"/>
      <c r="HB421" s="96"/>
      <c r="HC421" s="96"/>
      <c r="HD421" s="96"/>
      <c r="HE421" s="96"/>
      <c r="HF421" s="96"/>
      <c r="HG421" s="96"/>
      <c r="HH421" s="96"/>
      <c r="HI421" s="96"/>
      <c r="HJ421" s="96"/>
      <c r="HK421" s="96"/>
      <c r="HL421" s="96"/>
      <c r="HM421" s="96"/>
      <c r="HN421" s="96"/>
      <c r="HO421" s="96"/>
      <c r="HP421" s="96"/>
      <c r="HQ421" s="96"/>
      <c r="HR421" s="96"/>
      <c r="HS421" s="96"/>
      <c r="HT421" s="96"/>
      <c r="HU421" s="96"/>
      <c r="HV421" s="96"/>
      <c r="HW421" s="96"/>
      <c r="HX421" s="96"/>
      <c r="HY421" s="96"/>
      <c r="HZ421" s="96"/>
      <c r="IA421" s="96"/>
      <c r="IB421" s="96"/>
      <c r="IC421" s="96"/>
      <c r="ID421" s="96"/>
      <c r="IE421" s="96"/>
      <c r="IF421" s="96"/>
      <c r="IG421" s="96"/>
      <c r="IH421" s="96"/>
      <c r="II421" s="96"/>
      <c r="IJ421" s="96"/>
      <c r="IK421" s="96"/>
      <c r="IL421" s="96"/>
      <c r="IM421" s="96"/>
      <c r="IN421" s="96"/>
      <c r="IO421" s="96"/>
      <c r="IP421" s="96"/>
      <c r="IQ421" s="96"/>
      <c r="IR421" s="96"/>
      <c r="IS421" s="96"/>
      <c r="IT421" s="96"/>
      <c r="IU421" s="96"/>
      <c r="IV421" s="96"/>
      <c r="IW421" s="96"/>
      <c r="IX421" s="96"/>
      <c r="IY421" s="96"/>
      <c r="IZ421" s="96"/>
      <c r="JA421" s="96"/>
      <c r="JB421" s="96"/>
    </row>
    <row r="422" spans="1:262" s="20" customFormat="1" x14ac:dyDescent="0.2">
      <c r="A422" s="185">
        <v>39990</v>
      </c>
      <c r="B422" s="186" t="s">
        <v>789</v>
      </c>
      <c r="C422" s="186" t="s">
        <v>262</v>
      </c>
      <c r="D422" s="186" t="s">
        <v>141</v>
      </c>
      <c r="E422" s="187" t="s">
        <v>144</v>
      </c>
      <c r="F422" s="188">
        <v>39753</v>
      </c>
      <c r="G422" s="189">
        <v>2008</v>
      </c>
      <c r="H422" s="185" t="s">
        <v>42</v>
      </c>
      <c r="I422" s="185" t="str">
        <f t="shared" si="21"/>
        <v>IA</v>
      </c>
      <c r="J422" s="185" t="str">
        <f t="shared" si="20"/>
        <v>IA</v>
      </c>
      <c r="K422" s="185" t="str">
        <f t="shared" si="22"/>
        <v>Midwest</v>
      </c>
      <c r="L422" s="185" t="str">
        <f>INDEX('State '!$A$1:$C$62,MATCH($I422,'State '!$B:$B,0),3)</f>
        <v>Midwest</v>
      </c>
      <c r="M422" s="185" t="str">
        <f>INDEX('State '!$A$1:$C$62,MATCH($J422,'State '!$B:$B,0),3)</f>
        <v>Midwest</v>
      </c>
      <c r="N422" s="185"/>
      <c r="O422" s="191">
        <v>6.89</v>
      </c>
      <c r="P422" s="191">
        <v>8</v>
      </c>
      <c r="Q422" s="191">
        <v>12.5</v>
      </c>
      <c r="R422" s="192" t="s">
        <v>790</v>
      </c>
      <c r="S422" s="193" t="s">
        <v>135</v>
      </c>
      <c r="T422" s="190" t="s">
        <v>390</v>
      </c>
      <c r="U422" s="194" t="s">
        <v>791</v>
      </c>
      <c r="V422" s="185"/>
      <c r="W422" s="184"/>
      <c r="X422" s="184"/>
      <c r="Y422" s="184"/>
      <c r="AC422" s="96"/>
      <c r="AD422" s="96"/>
      <c r="AE422" s="96"/>
      <c r="AF422" s="96"/>
      <c r="AG422" s="96"/>
      <c r="AH422" s="96"/>
      <c r="AI422" s="96"/>
      <c r="AJ422" s="96"/>
      <c r="AK422" s="96"/>
      <c r="AL422" s="96"/>
      <c r="AM422" s="96"/>
      <c r="AN422" s="96"/>
      <c r="AO422" s="96"/>
      <c r="AP422" s="96"/>
      <c r="AQ422" s="96"/>
      <c r="AR422" s="96"/>
      <c r="AS422" s="96"/>
      <c r="AT422" s="96"/>
      <c r="AU422" s="96"/>
      <c r="AV422" s="96"/>
      <c r="AW422" s="96"/>
      <c r="AX422" s="96"/>
      <c r="AY422" s="96"/>
      <c r="AZ422" s="96"/>
      <c r="BA422" s="96"/>
      <c r="BB422" s="96"/>
      <c r="BC422" s="96"/>
      <c r="BD422" s="96"/>
      <c r="BE422" s="96"/>
      <c r="BF422" s="96"/>
      <c r="BG422" s="96"/>
      <c r="BH422" s="96"/>
      <c r="BI422" s="96"/>
      <c r="BJ422" s="96"/>
      <c r="BK422" s="96"/>
      <c r="BL422" s="96"/>
      <c r="BM422" s="96"/>
      <c r="BN422" s="96"/>
      <c r="BO422" s="96"/>
      <c r="BP422" s="96"/>
      <c r="BQ422" s="96"/>
      <c r="BR422" s="96"/>
      <c r="BS422" s="96"/>
      <c r="BT422" s="96"/>
      <c r="BU422" s="96"/>
      <c r="BV422" s="96"/>
      <c r="BW422" s="96"/>
      <c r="BX422" s="96"/>
      <c r="BY422" s="96"/>
      <c r="BZ422" s="96"/>
      <c r="CA422" s="96"/>
      <c r="CB422" s="96"/>
      <c r="CC422" s="96"/>
      <c r="CD422" s="96"/>
      <c r="CE422" s="96"/>
      <c r="CF422" s="96"/>
      <c r="CG422" s="96"/>
      <c r="CH422" s="96"/>
      <c r="CI422" s="96"/>
      <c r="CJ422" s="96"/>
      <c r="CK422" s="96"/>
      <c r="CL422" s="96"/>
      <c r="CM422" s="96"/>
      <c r="CN422" s="96"/>
      <c r="CO422" s="96"/>
      <c r="CP422" s="96"/>
      <c r="CQ422" s="96"/>
      <c r="CR422" s="96"/>
      <c r="CS422" s="96"/>
      <c r="CT422" s="96"/>
      <c r="CU422" s="96"/>
      <c r="CV422" s="96"/>
      <c r="CW422" s="96"/>
      <c r="CX422" s="96"/>
      <c r="CY422" s="96"/>
      <c r="CZ422" s="96"/>
      <c r="DA422" s="96"/>
      <c r="DB422" s="96"/>
      <c r="DC422" s="96"/>
      <c r="DD422" s="96"/>
      <c r="DE422" s="96"/>
      <c r="DF422" s="96"/>
      <c r="DG422" s="96"/>
      <c r="DH422" s="96"/>
      <c r="DI422" s="96"/>
      <c r="DJ422" s="96"/>
      <c r="DK422" s="96"/>
      <c r="DL422" s="96"/>
      <c r="DM422" s="96"/>
      <c r="DN422" s="96"/>
      <c r="DO422" s="96"/>
      <c r="DP422" s="96"/>
      <c r="DQ422" s="96"/>
      <c r="DR422" s="96"/>
      <c r="DS422" s="96"/>
      <c r="DT422" s="96"/>
      <c r="DU422" s="96"/>
      <c r="DV422" s="96"/>
      <c r="DW422" s="96"/>
      <c r="DX422" s="96"/>
      <c r="DY422" s="96"/>
      <c r="DZ422" s="96"/>
      <c r="EA422" s="96"/>
      <c r="EB422" s="96"/>
      <c r="EC422" s="96"/>
      <c r="ED422" s="96"/>
      <c r="EE422" s="96"/>
      <c r="EF422" s="96"/>
      <c r="EG422" s="96"/>
      <c r="EH422" s="96"/>
      <c r="EI422" s="96"/>
      <c r="EJ422" s="96"/>
      <c r="EK422" s="96"/>
      <c r="EL422" s="96"/>
      <c r="EM422" s="96"/>
      <c r="EN422" s="96"/>
      <c r="EO422" s="96"/>
      <c r="EP422" s="96"/>
      <c r="EQ422" s="96"/>
      <c r="ER422" s="96"/>
      <c r="ES422" s="96"/>
      <c r="ET422" s="96"/>
      <c r="EU422" s="96"/>
      <c r="EV422" s="96"/>
      <c r="EW422" s="96"/>
      <c r="EX422" s="96"/>
      <c r="EY422" s="96"/>
      <c r="EZ422" s="96"/>
      <c r="FA422" s="96"/>
      <c r="FB422" s="96"/>
      <c r="FC422" s="96"/>
      <c r="FD422" s="96"/>
      <c r="FE422" s="96"/>
      <c r="FF422" s="96"/>
      <c r="FG422" s="96"/>
      <c r="FH422" s="96"/>
      <c r="FI422" s="96"/>
      <c r="FJ422" s="96"/>
      <c r="FK422" s="96"/>
      <c r="FL422" s="96"/>
      <c r="FM422" s="96"/>
      <c r="FN422" s="96"/>
      <c r="FO422" s="96"/>
      <c r="FP422" s="96"/>
      <c r="FQ422" s="96"/>
      <c r="FR422" s="96"/>
      <c r="FS422" s="96"/>
      <c r="FT422" s="96"/>
      <c r="FU422" s="96"/>
      <c r="FV422" s="96"/>
      <c r="FW422" s="96"/>
      <c r="FX422" s="96"/>
      <c r="FY422" s="96"/>
      <c r="FZ422" s="96"/>
      <c r="GA422" s="96"/>
      <c r="GB422" s="96"/>
      <c r="GC422" s="96"/>
      <c r="GD422" s="96"/>
      <c r="GE422" s="96"/>
      <c r="GF422" s="96"/>
      <c r="GG422" s="96"/>
      <c r="GH422" s="96"/>
      <c r="GI422" s="96"/>
      <c r="GJ422" s="96"/>
      <c r="GK422" s="96"/>
      <c r="GL422" s="96"/>
      <c r="GM422" s="96"/>
      <c r="GN422" s="96"/>
      <c r="GO422" s="96"/>
      <c r="GP422" s="96"/>
      <c r="GQ422" s="96"/>
      <c r="GR422" s="96"/>
      <c r="GS422" s="96"/>
      <c r="GT422" s="96"/>
      <c r="GU422" s="96"/>
      <c r="GV422" s="96"/>
      <c r="GW422" s="96"/>
      <c r="GX422" s="96"/>
      <c r="GY422" s="96"/>
      <c r="GZ422" s="96"/>
      <c r="HA422" s="96"/>
      <c r="HB422" s="96"/>
      <c r="HC422" s="96"/>
      <c r="HD422" s="96"/>
      <c r="HE422" s="96"/>
      <c r="HF422" s="96"/>
      <c r="HG422" s="96"/>
      <c r="HH422" s="96"/>
      <c r="HI422" s="96"/>
      <c r="HJ422" s="96"/>
      <c r="HK422" s="96"/>
      <c r="HL422" s="96"/>
      <c r="HM422" s="96"/>
      <c r="HN422" s="96"/>
      <c r="HO422" s="96"/>
      <c r="HP422" s="96"/>
      <c r="HQ422" s="96"/>
      <c r="HR422" s="96"/>
      <c r="HS422" s="96"/>
      <c r="HT422" s="96"/>
      <c r="HU422" s="96"/>
      <c r="HV422" s="96"/>
      <c r="HW422" s="96"/>
      <c r="HX422" s="96"/>
      <c r="HY422" s="96"/>
      <c r="HZ422" s="96"/>
      <c r="IA422" s="96"/>
      <c r="IB422" s="96"/>
      <c r="IC422" s="96"/>
      <c r="ID422" s="96"/>
      <c r="IE422" s="96"/>
      <c r="IF422" s="96"/>
      <c r="IG422" s="96"/>
      <c r="IH422" s="96"/>
      <c r="II422" s="96"/>
      <c r="IJ422" s="96"/>
      <c r="IK422" s="96"/>
      <c r="IL422" s="96"/>
      <c r="IM422" s="96"/>
      <c r="IN422" s="96"/>
      <c r="IO422" s="96"/>
      <c r="IP422" s="96"/>
      <c r="IQ422" s="96"/>
      <c r="IR422" s="96"/>
      <c r="IS422" s="96"/>
      <c r="IT422" s="96"/>
      <c r="IU422" s="96"/>
      <c r="IV422" s="96"/>
      <c r="IW422" s="96"/>
      <c r="IX422" s="96"/>
      <c r="IY422" s="96"/>
      <c r="IZ422" s="96"/>
      <c r="JA422" s="96"/>
      <c r="JB422" s="96"/>
    </row>
    <row r="423" spans="1:262" s="20" customFormat="1" x14ac:dyDescent="0.2">
      <c r="A423" s="185">
        <v>39990</v>
      </c>
      <c r="B423" s="198" t="s">
        <v>799</v>
      </c>
      <c r="C423" s="198" t="s">
        <v>262</v>
      </c>
      <c r="D423" s="198" t="s">
        <v>141</v>
      </c>
      <c r="E423" s="198" t="s">
        <v>144</v>
      </c>
      <c r="F423" s="199">
        <v>39753</v>
      </c>
      <c r="G423" s="200">
        <v>2008</v>
      </c>
      <c r="H423" s="185" t="s">
        <v>24</v>
      </c>
      <c r="I423" s="185" t="str">
        <f t="shared" si="21"/>
        <v>NE</v>
      </c>
      <c r="J423" s="185" t="str">
        <f t="shared" si="20"/>
        <v>NE</v>
      </c>
      <c r="K423" s="185" t="str">
        <f t="shared" si="22"/>
        <v>Mountain</v>
      </c>
      <c r="L423" s="185" t="str">
        <f>INDEX('State '!$A$1:$C$62,MATCH($I423,'State '!$B:$B,0),3)</f>
        <v>Mountain</v>
      </c>
      <c r="M423" s="185" t="str">
        <f>INDEX('State '!$A$1:$C$62,MATCH($J423,'State '!$B:$B,0),3)</f>
        <v>Mountain</v>
      </c>
      <c r="N423" s="185"/>
      <c r="O423" s="192">
        <v>9.1199999999999992</v>
      </c>
      <c r="P423" s="192">
        <v>12</v>
      </c>
      <c r="Q423" s="192">
        <v>11</v>
      </c>
      <c r="R423" s="191" t="s">
        <v>800</v>
      </c>
      <c r="S423" s="185" t="s">
        <v>135</v>
      </c>
      <c r="T423" s="185" t="s">
        <v>390</v>
      </c>
      <c r="U423" s="185" t="s">
        <v>801</v>
      </c>
      <c r="V423" s="185"/>
      <c r="W423" s="184"/>
      <c r="X423" s="184"/>
      <c r="Y423" s="184"/>
      <c r="AC423" s="96"/>
      <c r="AD423" s="96"/>
      <c r="AE423" s="96"/>
      <c r="AF423" s="96"/>
      <c r="AG423" s="96"/>
      <c r="AH423" s="96"/>
      <c r="AI423" s="96"/>
      <c r="AJ423" s="96"/>
      <c r="AK423" s="96"/>
      <c r="AL423" s="96"/>
      <c r="AM423" s="96"/>
      <c r="AN423" s="96"/>
      <c r="AO423" s="96"/>
      <c r="AP423" s="96"/>
      <c r="AQ423" s="96"/>
      <c r="AR423" s="96"/>
      <c r="AS423" s="96"/>
      <c r="AT423" s="96"/>
      <c r="AU423" s="96"/>
      <c r="AV423" s="96"/>
      <c r="AW423" s="96"/>
      <c r="AX423" s="96"/>
      <c r="AY423" s="96"/>
      <c r="AZ423" s="96"/>
      <c r="BA423" s="96"/>
      <c r="BB423" s="96"/>
      <c r="BC423" s="96"/>
      <c r="BD423" s="96"/>
      <c r="BE423" s="96"/>
      <c r="BF423" s="96"/>
      <c r="BG423" s="96"/>
      <c r="BH423" s="96"/>
      <c r="BI423" s="96"/>
      <c r="BJ423" s="96"/>
      <c r="BK423" s="96"/>
      <c r="BL423" s="96"/>
      <c r="BM423" s="96"/>
      <c r="BN423" s="96"/>
      <c r="BO423" s="96"/>
      <c r="BP423" s="96"/>
      <c r="BQ423" s="96"/>
      <c r="BR423" s="96"/>
      <c r="BS423" s="96"/>
      <c r="BT423" s="96"/>
      <c r="BU423" s="96"/>
      <c r="BV423" s="96"/>
      <c r="BW423" s="96"/>
      <c r="BX423" s="96"/>
      <c r="BY423" s="96"/>
      <c r="BZ423" s="96"/>
      <c r="CA423" s="96"/>
      <c r="CB423" s="96"/>
      <c r="CC423" s="96"/>
      <c r="CD423" s="96"/>
      <c r="CE423" s="96"/>
      <c r="CF423" s="96"/>
      <c r="CG423" s="96"/>
      <c r="CH423" s="96"/>
      <c r="CI423" s="96"/>
      <c r="CJ423" s="96"/>
      <c r="CK423" s="96"/>
      <c r="CL423" s="96"/>
      <c r="CM423" s="96"/>
      <c r="CN423" s="96"/>
      <c r="CO423" s="96"/>
      <c r="CP423" s="96"/>
      <c r="CQ423" s="96"/>
      <c r="CR423" s="96"/>
      <c r="CS423" s="96"/>
      <c r="CT423" s="96"/>
      <c r="CU423" s="96"/>
      <c r="CV423" s="96"/>
      <c r="CW423" s="96"/>
      <c r="CX423" s="96"/>
      <c r="CY423" s="96"/>
      <c r="CZ423" s="96"/>
      <c r="DA423" s="96"/>
      <c r="DB423" s="96"/>
      <c r="DC423" s="96"/>
      <c r="DD423" s="96"/>
      <c r="DE423" s="96"/>
      <c r="DF423" s="96"/>
      <c r="DG423" s="96"/>
      <c r="DH423" s="96"/>
      <c r="DI423" s="96"/>
      <c r="DJ423" s="96"/>
      <c r="DK423" s="96"/>
      <c r="DL423" s="96"/>
      <c r="DM423" s="96"/>
      <c r="DN423" s="96"/>
      <c r="DO423" s="96"/>
      <c r="DP423" s="96"/>
      <c r="DQ423" s="96"/>
      <c r="DR423" s="96"/>
      <c r="DS423" s="96"/>
      <c r="DT423" s="96"/>
      <c r="DU423" s="96"/>
      <c r="DV423" s="96"/>
      <c r="DW423" s="96"/>
      <c r="DX423" s="96"/>
      <c r="DY423" s="96"/>
      <c r="DZ423" s="96"/>
      <c r="EA423" s="96"/>
      <c r="EB423" s="96"/>
      <c r="EC423" s="96"/>
      <c r="ED423" s="96"/>
      <c r="EE423" s="96"/>
      <c r="EF423" s="96"/>
      <c r="EG423" s="96"/>
      <c r="EH423" s="96"/>
      <c r="EI423" s="96"/>
      <c r="EJ423" s="96"/>
      <c r="EK423" s="96"/>
      <c r="EL423" s="96"/>
      <c r="EM423" s="96"/>
      <c r="EN423" s="96"/>
      <c r="EO423" s="96"/>
      <c r="EP423" s="96"/>
      <c r="EQ423" s="96"/>
      <c r="ER423" s="96"/>
      <c r="ES423" s="96"/>
      <c r="ET423" s="96"/>
      <c r="EU423" s="96"/>
      <c r="EV423" s="96"/>
      <c r="EW423" s="96"/>
      <c r="EX423" s="96"/>
      <c r="EY423" s="96"/>
      <c r="EZ423" s="96"/>
      <c r="FA423" s="96"/>
      <c r="FB423" s="96"/>
      <c r="FC423" s="96"/>
      <c r="FD423" s="96"/>
      <c r="FE423" s="96"/>
      <c r="FF423" s="96"/>
      <c r="FG423" s="96"/>
      <c r="FH423" s="96"/>
      <c r="FI423" s="96"/>
      <c r="FJ423" s="96"/>
      <c r="FK423" s="96"/>
      <c r="FL423" s="96"/>
      <c r="FM423" s="96"/>
      <c r="FN423" s="96"/>
      <c r="FO423" s="96"/>
      <c r="FP423" s="96"/>
      <c r="FQ423" s="96"/>
      <c r="FR423" s="96"/>
      <c r="FS423" s="96"/>
      <c r="FT423" s="96"/>
      <c r="FU423" s="96"/>
      <c r="FV423" s="96"/>
      <c r="FW423" s="96"/>
      <c r="FX423" s="96"/>
      <c r="FY423" s="96"/>
      <c r="FZ423" s="96"/>
      <c r="GA423" s="96"/>
      <c r="GB423" s="96"/>
      <c r="GC423" s="96"/>
      <c r="GD423" s="96"/>
      <c r="GE423" s="96"/>
      <c r="GF423" s="96"/>
      <c r="GG423" s="96"/>
      <c r="GH423" s="96"/>
      <c r="GI423" s="96"/>
      <c r="GJ423" s="96"/>
      <c r="GK423" s="96"/>
      <c r="GL423" s="96"/>
      <c r="GM423" s="96"/>
      <c r="GN423" s="96"/>
      <c r="GO423" s="96"/>
      <c r="GP423" s="96"/>
      <c r="GQ423" s="96"/>
      <c r="GR423" s="96"/>
      <c r="GS423" s="96"/>
      <c r="GT423" s="96"/>
      <c r="GU423" s="96"/>
      <c r="GV423" s="96"/>
      <c r="GW423" s="96"/>
      <c r="GX423" s="96"/>
      <c r="GY423" s="96"/>
      <c r="GZ423" s="96"/>
      <c r="HA423" s="96"/>
      <c r="HB423" s="96"/>
      <c r="HC423" s="96"/>
      <c r="HD423" s="96"/>
      <c r="HE423" s="96"/>
      <c r="HF423" s="96"/>
      <c r="HG423" s="96"/>
      <c r="HH423" s="96"/>
      <c r="HI423" s="96"/>
      <c r="HJ423" s="96"/>
      <c r="HK423" s="96"/>
      <c r="HL423" s="96"/>
      <c r="HM423" s="96"/>
      <c r="HN423" s="96"/>
      <c r="HO423" s="96"/>
      <c r="HP423" s="96"/>
      <c r="HQ423" s="96"/>
      <c r="HR423" s="96"/>
      <c r="HS423" s="96"/>
      <c r="HT423" s="96"/>
      <c r="HU423" s="96"/>
      <c r="HV423" s="96"/>
      <c r="HW423" s="96"/>
      <c r="HX423" s="96"/>
      <c r="HY423" s="96"/>
      <c r="HZ423" s="96"/>
      <c r="IA423" s="96"/>
      <c r="IB423" s="96"/>
      <c r="IC423" s="96"/>
      <c r="ID423" s="96"/>
      <c r="IE423" s="96"/>
      <c r="IF423" s="96"/>
      <c r="IG423" s="96"/>
      <c r="IH423" s="96"/>
      <c r="II423" s="96"/>
      <c r="IJ423" s="96"/>
      <c r="IK423" s="96"/>
      <c r="IL423" s="96"/>
      <c r="IM423" s="96"/>
      <c r="IN423" s="96"/>
      <c r="IO423" s="96"/>
      <c r="IP423" s="96"/>
      <c r="IQ423" s="96"/>
      <c r="IR423" s="96"/>
      <c r="IS423" s="96"/>
      <c r="IT423" s="96"/>
      <c r="IU423" s="96"/>
      <c r="IV423" s="96"/>
      <c r="IW423" s="96"/>
      <c r="IX423" s="96"/>
      <c r="IY423" s="96"/>
      <c r="IZ423" s="96"/>
      <c r="JA423" s="96"/>
      <c r="JB423" s="96"/>
    </row>
    <row r="424" spans="1:262" s="20" customFormat="1" x14ac:dyDescent="0.2">
      <c r="A424" s="185">
        <v>39990</v>
      </c>
      <c r="B424" s="198" t="s">
        <v>822</v>
      </c>
      <c r="C424" s="198" t="s">
        <v>287</v>
      </c>
      <c r="D424" s="198" t="s">
        <v>141</v>
      </c>
      <c r="E424" s="198" t="s">
        <v>144</v>
      </c>
      <c r="F424" s="199">
        <v>39767</v>
      </c>
      <c r="G424" s="191">
        <v>2008</v>
      </c>
      <c r="H424" s="185" t="s">
        <v>32</v>
      </c>
      <c r="I424" s="185" t="str">
        <f t="shared" si="21"/>
        <v>AR</v>
      </c>
      <c r="J424" s="185" t="str">
        <f t="shared" si="20"/>
        <v>AR</v>
      </c>
      <c r="K424" s="185" t="str">
        <f t="shared" si="22"/>
        <v>South Central</v>
      </c>
      <c r="L424" s="185" t="str">
        <f>INDEX('State '!$A$1:$C$62,MATCH($I424,'State '!$B:$B,0),3)</f>
        <v>South Central</v>
      </c>
      <c r="M424" s="185" t="str">
        <f>INDEX('State '!$A$1:$C$62,MATCH($J424,'State '!$B:$B,0),3)</f>
        <v>South Central</v>
      </c>
      <c r="N424" s="185"/>
      <c r="O424" s="192">
        <v>18.8</v>
      </c>
      <c r="P424" s="192"/>
      <c r="Q424" s="192">
        <v>100</v>
      </c>
      <c r="R424" s="191"/>
      <c r="S424" s="185" t="s">
        <v>135</v>
      </c>
      <c r="T424" s="185" t="s">
        <v>390</v>
      </c>
      <c r="U424" s="185" t="s">
        <v>823</v>
      </c>
      <c r="V424" s="185"/>
      <c r="W424" s="184"/>
      <c r="X424" s="184"/>
      <c r="Y424" s="184"/>
    </row>
    <row r="425" spans="1:262" s="20" customFormat="1" x14ac:dyDescent="0.2">
      <c r="A425" s="185">
        <v>39990</v>
      </c>
      <c r="B425" s="198" t="s">
        <v>775</v>
      </c>
      <c r="C425" s="198" t="s">
        <v>265</v>
      </c>
      <c r="D425" s="198" t="s">
        <v>141</v>
      </c>
      <c r="E425" s="198" t="s">
        <v>144</v>
      </c>
      <c r="F425" s="199">
        <v>39462</v>
      </c>
      <c r="G425" s="191">
        <v>2008</v>
      </c>
      <c r="H425" s="185" t="s">
        <v>660</v>
      </c>
      <c r="I425" s="185" t="str">
        <f t="shared" si="21"/>
        <v>UT</v>
      </c>
      <c r="J425" s="185" t="str">
        <f t="shared" si="20"/>
        <v>CO</v>
      </c>
      <c r="K425" s="185" t="str">
        <f t="shared" si="22"/>
        <v>Mountain</v>
      </c>
      <c r="L425" s="185" t="str">
        <f>INDEX('State '!$A$1:$C$62,MATCH($I425,'State '!$B:$B,0),3)</f>
        <v>Mountain</v>
      </c>
      <c r="M425" s="185" t="str">
        <f>INDEX('State '!$A$1:$C$62,MATCH($J425,'State '!$B:$B,0),3)</f>
        <v>Mountain</v>
      </c>
      <c r="N425" s="185"/>
      <c r="O425" s="192">
        <v>12</v>
      </c>
      <c r="P425" s="192"/>
      <c r="Q425" s="192">
        <v>75</v>
      </c>
      <c r="R425" s="191">
        <v>24</v>
      </c>
      <c r="S425" s="185" t="s">
        <v>135</v>
      </c>
      <c r="T425" s="185" t="s">
        <v>390</v>
      </c>
      <c r="U425" s="185" t="s">
        <v>391</v>
      </c>
      <c r="V425" s="185"/>
      <c r="W425" s="184"/>
      <c r="X425" s="184"/>
      <c r="Y425" s="184"/>
    </row>
    <row r="426" spans="1:262" s="20" customFormat="1" x14ac:dyDescent="0.2">
      <c r="A426" s="185">
        <v>40388</v>
      </c>
      <c r="B426" s="186" t="s">
        <v>839</v>
      </c>
      <c r="C426" s="198" t="s">
        <v>1890</v>
      </c>
      <c r="D426" s="186" t="s">
        <v>141</v>
      </c>
      <c r="E426" s="187" t="s">
        <v>144</v>
      </c>
      <c r="F426" s="188">
        <v>39566</v>
      </c>
      <c r="G426" s="195">
        <v>2008</v>
      </c>
      <c r="H426" s="185" t="s">
        <v>0</v>
      </c>
      <c r="I426" s="185" t="str">
        <f t="shared" si="21"/>
        <v>LA</v>
      </c>
      <c r="J426" s="185" t="str">
        <f t="shared" si="20"/>
        <v>LA</v>
      </c>
      <c r="K426" s="185" t="str">
        <f t="shared" si="22"/>
        <v>South Central</v>
      </c>
      <c r="L426" s="185" t="str">
        <f>INDEX('State '!$A$1:$C$62,MATCH($I426,'State '!$B:$B,0),3)</f>
        <v>South Central</v>
      </c>
      <c r="M426" s="185" t="str">
        <f>INDEX('State '!$A$1:$C$62,MATCH($J426,'State '!$B:$B,0),3)</f>
        <v>South Central</v>
      </c>
      <c r="N426" s="185"/>
      <c r="O426" s="191">
        <v>350</v>
      </c>
      <c r="P426" s="191">
        <v>16</v>
      </c>
      <c r="Q426" s="191">
        <v>2000</v>
      </c>
      <c r="R426" s="192">
        <v>42</v>
      </c>
      <c r="S426" s="193" t="s">
        <v>135</v>
      </c>
      <c r="T426" s="190" t="s">
        <v>390</v>
      </c>
      <c r="U426" s="194" t="s">
        <v>840</v>
      </c>
      <c r="V426" s="185"/>
      <c r="W426" s="184"/>
      <c r="X426" s="184"/>
      <c r="Y426" s="184"/>
    </row>
    <row r="427" spans="1:262" s="20" customFormat="1" x14ac:dyDescent="0.2">
      <c r="A427" s="185">
        <v>39990</v>
      </c>
      <c r="B427" s="198" t="s">
        <v>888</v>
      </c>
      <c r="C427" s="198" t="s">
        <v>216</v>
      </c>
      <c r="D427" s="198" t="s">
        <v>141</v>
      </c>
      <c r="E427" s="198" t="s">
        <v>144</v>
      </c>
      <c r="F427" s="199">
        <v>39539</v>
      </c>
      <c r="G427" s="191">
        <v>2008</v>
      </c>
      <c r="H427" s="185" t="s">
        <v>22</v>
      </c>
      <c r="I427" s="185" t="str">
        <f t="shared" si="21"/>
        <v>GA</v>
      </c>
      <c r="J427" s="185" t="str">
        <f t="shared" si="20"/>
        <v>GA</v>
      </c>
      <c r="K427" s="185" t="str">
        <f t="shared" si="22"/>
        <v>Southeast</v>
      </c>
      <c r="L427" s="185" t="str">
        <f>INDEX('State '!$A$1:$C$62,MATCH($I427,'State '!$B:$B,0),3)</f>
        <v>Southeast</v>
      </c>
      <c r="M427" s="185" t="str">
        <f>INDEX('State '!$A$1:$C$62,MATCH($J427,'State '!$B:$B,0),3)</f>
        <v>Southeast</v>
      </c>
      <c r="N427" s="185"/>
      <c r="O427" s="192">
        <v>21</v>
      </c>
      <c r="P427" s="192"/>
      <c r="Q427" s="192">
        <v>100</v>
      </c>
      <c r="R427" s="191"/>
      <c r="S427" s="185" t="s">
        <v>135</v>
      </c>
      <c r="T427" s="185" t="s">
        <v>390</v>
      </c>
      <c r="U427" s="185" t="s">
        <v>889</v>
      </c>
      <c r="V427" s="185"/>
      <c r="W427" s="184"/>
      <c r="X427" s="184"/>
      <c r="Y427" s="184"/>
    </row>
    <row r="428" spans="1:262" x14ac:dyDescent="0.2">
      <c r="A428" s="185">
        <v>39990</v>
      </c>
      <c r="B428" s="198" t="s">
        <v>783</v>
      </c>
      <c r="C428" s="198" t="s">
        <v>285</v>
      </c>
      <c r="D428" s="198" t="s">
        <v>137</v>
      </c>
      <c r="E428" s="198" t="s">
        <v>144</v>
      </c>
      <c r="F428" s="199">
        <v>39721</v>
      </c>
      <c r="G428" s="191">
        <v>2008</v>
      </c>
      <c r="H428" s="185" t="s">
        <v>6</v>
      </c>
      <c r="I428" s="185" t="str">
        <f t="shared" si="21"/>
        <v>TX</v>
      </c>
      <c r="J428" s="185" t="str">
        <f t="shared" si="20"/>
        <v>TX</v>
      </c>
      <c r="K428" s="185" t="str">
        <f t="shared" si="22"/>
        <v>South Central</v>
      </c>
      <c r="L428" s="185" t="str">
        <f>INDEX('State '!$A$1:$C$62,MATCH($I428,'State '!$B:$B,0),3)</f>
        <v>South Central</v>
      </c>
      <c r="M428" s="185" t="str">
        <f>INDEX('State '!$A$1:$C$62,MATCH($J428,'State '!$B:$B,0),3)</f>
        <v>South Central</v>
      </c>
      <c r="N428" s="185"/>
      <c r="O428" s="192">
        <v>30</v>
      </c>
      <c r="P428" s="192">
        <v>20</v>
      </c>
      <c r="Q428" s="192">
        <v>50</v>
      </c>
      <c r="R428" s="191">
        <v>10</v>
      </c>
      <c r="S428" s="185" t="s">
        <v>139</v>
      </c>
      <c r="T428" s="185" t="s">
        <v>188</v>
      </c>
      <c r="U428" s="185" t="s">
        <v>391</v>
      </c>
      <c r="V428" s="185"/>
      <c r="W428" s="184"/>
      <c r="X428" s="184"/>
      <c r="Y428" s="184"/>
      <c r="Z428" s="96"/>
      <c r="AA428" s="96"/>
      <c r="AB428" s="96"/>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20"/>
      <c r="CC428" s="20"/>
      <c r="CD428" s="20"/>
      <c r="CE428" s="20"/>
      <c r="CF428" s="20"/>
      <c r="CG428" s="20"/>
      <c r="CH428" s="20"/>
      <c r="CI428" s="20"/>
      <c r="CJ428" s="20"/>
      <c r="CK428" s="20"/>
      <c r="CL428" s="20"/>
      <c r="CM428" s="20"/>
      <c r="CN428" s="20"/>
      <c r="CO428" s="20"/>
      <c r="CP428" s="20"/>
      <c r="CQ428" s="20"/>
      <c r="CR428" s="20"/>
      <c r="CS428" s="20"/>
      <c r="CT428" s="20"/>
      <c r="CU428" s="20"/>
      <c r="CV428" s="20"/>
      <c r="CW428" s="20"/>
      <c r="CX428" s="20"/>
      <c r="CY428" s="20"/>
      <c r="CZ428" s="20"/>
      <c r="DA428" s="20"/>
      <c r="DB428" s="20"/>
      <c r="DC428" s="20"/>
      <c r="DD428" s="20"/>
      <c r="DE428" s="20"/>
      <c r="DF428" s="20"/>
      <c r="DG428" s="20"/>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c r="EV428" s="20"/>
      <c r="EW428" s="20"/>
      <c r="EX428" s="20"/>
      <c r="EY428" s="20"/>
      <c r="EZ428" s="20"/>
      <c r="FA428" s="20"/>
      <c r="FB428" s="20"/>
      <c r="FC428" s="20"/>
      <c r="FD428" s="20"/>
      <c r="FE428" s="20"/>
      <c r="FF428" s="20"/>
      <c r="FG428" s="20"/>
      <c r="FH428" s="20"/>
      <c r="FI428" s="20"/>
      <c r="FJ428" s="20"/>
      <c r="FK428" s="20"/>
      <c r="FL428" s="20"/>
      <c r="FM428" s="20"/>
      <c r="FN428" s="20"/>
      <c r="FO428" s="20"/>
      <c r="FP428" s="20"/>
      <c r="FQ428" s="20"/>
      <c r="FR428" s="20"/>
      <c r="FS428" s="20"/>
      <c r="FT428" s="20"/>
      <c r="FU428" s="20"/>
      <c r="FV428" s="20"/>
      <c r="FW428" s="20"/>
      <c r="FX428" s="20"/>
      <c r="FY428" s="20"/>
      <c r="FZ428" s="20"/>
      <c r="GA428" s="20"/>
      <c r="GB428" s="20"/>
      <c r="GC428" s="20"/>
      <c r="GD428" s="20"/>
      <c r="GE428" s="20"/>
      <c r="GF428" s="20"/>
      <c r="GG428" s="20"/>
      <c r="GH428" s="20"/>
      <c r="GI428" s="20"/>
      <c r="GJ428" s="20"/>
      <c r="GK428" s="20"/>
      <c r="GL428" s="20"/>
      <c r="GM428" s="20"/>
      <c r="GN428" s="20"/>
      <c r="GO428" s="20"/>
      <c r="GP428" s="20"/>
      <c r="GQ428" s="20"/>
      <c r="GR428" s="20"/>
      <c r="GS428" s="20"/>
      <c r="GT428" s="20"/>
      <c r="GU428" s="20"/>
      <c r="GV428" s="20"/>
      <c r="GW428" s="20"/>
      <c r="GX428" s="20"/>
      <c r="GY428" s="20"/>
      <c r="GZ428" s="20"/>
      <c r="HA428" s="20"/>
      <c r="HB428" s="20"/>
      <c r="HC428" s="20"/>
      <c r="HD428" s="20"/>
      <c r="HE428" s="20"/>
      <c r="HF428" s="20"/>
      <c r="HG428" s="20"/>
      <c r="HH428" s="20"/>
      <c r="HI428" s="20"/>
      <c r="HJ428" s="20"/>
      <c r="HK428" s="20"/>
      <c r="HL428" s="20"/>
      <c r="HM428" s="20"/>
      <c r="HN428" s="20"/>
      <c r="HO428" s="20"/>
      <c r="HP428" s="20"/>
      <c r="HQ428" s="20"/>
      <c r="HR428" s="20"/>
      <c r="HS428" s="20"/>
      <c r="HT428" s="20"/>
      <c r="HU428" s="20"/>
      <c r="HV428" s="20"/>
      <c r="HW428" s="20"/>
      <c r="HX428" s="20"/>
      <c r="HY428" s="20"/>
      <c r="HZ428" s="20"/>
      <c r="IA428" s="20"/>
      <c r="IB428" s="20"/>
      <c r="IC428" s="20"/>
      <c r="ID428" s="20"/>
      <c r="IE428" s="20"/>
      <c r="IF428" s="20"/>
      <c r="IG428" s="20"/>
      <c r="IH428" s="20"/>
      <c r="II428" s="20"/>
      <c r="IJ428" s="20"/>
      <c r="IK428" s="20"/>
      <c r="IL428" s="20"/>
      <c r="IM428" s="20"/>
      <c r="IN428" s="20"/>
      <c r="IO428" s="20"/>
      <c r="IP428" s="20"/>
      <c r="IQ428" s="20"/>
      <c r="IR428" s="20"/>
      <c r="IS428" s="20"/>
      <c r="IT428" s="20"/>
      <c r="IU428" s="20"/>
      <c r="IV428" s="20"/>
      <c r="IW428" s="20"/>
      <c r="IX428" s="20"/>
      <c r="IY428" s="20"/>
      <c r="IZ428" s="20"/>
      <c r="JA428" s="20"/>
      <c r="JB428" s="20"/>
    </row>
    <row r="429" spans="1:262" x14ac:dyDescent="0.2">
      <c r="A429" s="185">
        <v>39990</v>
      </c>
      <c r="B429" s="198" t="s">
        <v>876</v>
      </c>
      <c r="C429" s="198" t="s">
        <v>236</v>
      </c>
      <c r="D429" s="198" t="s">
        <v>137</v>
      </c>
      <c r="E429" s="198" t="s">
        <v>144</v>
      </c>
      <c r="F429" s="199">
        <v>39726</v>
      </c>
      <c r="G429" s="191">
        <v>2008</v>
      </c>
      <c r="H429" s="185" t="s">
        <v>863</v>
      </c>
      <c r="I429" s="185" t="str">
        <f t="shared" si="21"/>
        <v>LA</v>
      </c>
      <c r="J429" s="185" t="str">
        <f t="shared" si="20"/>
        <v>AL</v>
      </c>
      <c r="K429" s="185" t="str">
        <f t="shared" si="22"/>
        <v>South Central</v>
      </c>
      <c r="L429" s="185" t="str">
        <f>INDEX('State '!$A$1:$C$62,MATCH($I429,'State '!$B:$B,0),3)</f>
        <v>South Central</v>
      </c>
      <c r="M429" s="185" t="str">
        <f>INDEX('State '!$A$1:$C$62,MATCH($J429,'State '!$B:$B,0),3)</f>
        <v>South Central</v>
      </c>
      <c r="N429" s="185"/>
      <c r="O429" s="192">
        <v>842</v>
      </c>
      <c r="P429" s="192">
        <v>270</v>
      </c>
      <c r="Q429" s="192">
        <v>1140</v>
      </c>
      <c r="R429" s="191" t="s">
        <v>479</v>
      </c>
      <c r="S429" s="185" t="s">
        <v>135</v>
      </c>
      <c r="T429" s="185" t="s">
        <v>390</v>
      </c>
      <c r="U429" s="185" t="s">
        <v>648</v>
      </c>
      <c r="V429" s="185"/>
      <c r="W429" s="184"/>
      <c r="X429" s="184"/>
      <c r="Y429" s="184"/>
      <c r="Z429" s="96"/>
      <c r="AA429" s="96"/>
      <c r="AB429" s="96"/>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20"/>
      <c r="EW429" s="20"/>
      <c r="EX429" s="20"/>
      <c r="EY429" s="20"/>
      <c r="EZ429" s="20"/>
      <c r="FA429" s="20"/>
      <c r="FB429" s="20"/>
      <c r="FC429" s="20"/>
      <c r="FD429" s="20"/>
      <c r="FE429" s="20"/>
      <c r="FF429" s="20"/>
      <c r="FG429" s="20"/>
      <c r="FH429" s="20"/>
      <c r="FI429" s="20"/>
      <c r="FJ429" s="20"/>
      <c r="FK429" s="20"/>
      <c r="FL429" s="20"/>
      <c r="FM429" s="20"/>
      <c r="FN429" s="20"/>
      <c r="FO429" s="20"/>
      <c r="FP429" s="20"/>
      <c r="FQ429" s="20"/>
      <c r="FR429" s="20"/>
      <c r="FS429" s="20"/>
      <c r="FT429" s="20"/>
      <c r="FU429" s="20"/>
      <c r="FV429" s="20"/>
      <c r="FW429" s="20"/>
      <c r="FX429" s="20"/>
      <c r="FY429" s="20"/>
      <c r="FZ429" s="20"/>
      <c r="GA429" s="20"/>
      <c r="GB429" s="20"/>
      <c r="GC429" s="20"/>
      <c r="GD429" s="20"/>
      <c r="GE429" s="20"/>
      <c r="GF429" s="20"/>
      <c r="GG429" s="20"/>
      <c r="GH429" s="20"/>
      <c r="GI429" s="20"/>
      <c r="GJ429" s="20"/>
      <c r="GK429" s="20"/>
      <c r="GL429" s="20"/>
      <c r="GM429" s="20"/>
      <c r="GN429" s="20"/>
      <c r="GO429" s="20"/>
      <c r="GP429" s="20"/>
      <c r="GQ429" s="20"/>
      <c r="GR429" s="20"/>
      <c r="GS429" s="20"/>
      <c r="GT429" s="20"/>
      <c r="GU429" s="20"/>
      <c r="GV429" s="20"/>
      <c r="GW429" s="20"/>
      <c r="GX429" s="20"/>
      <c r="GY429" s="20"/>
      <c r="GZ429" s="20"/>
      <c r="HA429" s="20"/>
      <c r="HB429" s="20"/>
      <c r="HC429" s="20"/>
      <c r="HD429" s="20"/>
      <c r="HE429" s="20"/>
      <c r="HF429" s="20"/>
      <c r="HG429" s="20"/>
      <c r="HH429" s="20"/>
      <c r="HI429" s="20"/>
      <c r="HJ429" s="20"/>
      <c r="HK429" s="20"/>
      <c r="HL429" s="20"/>
      <c r="HM429" s="20"/>
      <c r="HN429" s="20"/>
      <c r="HO429" s="20"/>
      <c r="HP429" s="20"/>
      <c r="HQ429" s="20"/>
      <c r="HR429" s="20"/>
      <c r="HS429" s="20"/>
      <c r="HT429" s="20"/>
      <c r="HU429" s="20"/>
      <c r="HV429" s="20"/>
      <c r="HW429" s="20"/>
      <c r="HX429" s="20"/>
      <c r="HY429" s="20"/>
      <c r="HZ429" s="20"/>
      <c r="IA429" s="20"/>
      <c r="IB429" s="20"/>
      <c r="IC429" s="20"/>
      <c r="ID429" s="20"/>
      <c r="IE429" s="20"/>
      <c r="IF429" s="20"/>
      <c r="IG429" s="20"/>
      <c r="IH429" s="20"/>
      <c r="II429" s="20"/>
      <c r="IJ429" s="20"/>
      <c r="IK429" s="20"/>
      <c r="IL429" s="20"/>
      <c r="IM429" s="20"/>
      <c r="IN429" s="20"/>
      <c r="IO429" s="20"/>
      <c r="IP429" s="20"/>
      <c r="IQ429" s="20"/>
      <c r="IR429" s="20"/>
      <c r="IS429" s="20"/>
      <c r="IT429" s="20"/>
      <c r="IU429" s="20"/>
      <c r="IV429" s="20"/>
      <c r="IW429" s="20"/>
      <c r="IX429" s="20"/>
      <c r="IY429" s="20"/>
      <c r="IZ429" s="20"/>
      <c r="JA429" s="20"/>
      <c r="JB429" s="20"/>
    </row>
    <row r="430" spans="1:262" x14ac:dyDescent="0.2">
      <c r="A430" s="185">
        <v>39990</v>
      </c>
      <c r="B430" s="198" t="s">
        <v>772</v>
      </c>
      <c r="C430" s="198" t="s">
        <v>281</v>
      </c>
      <c r="D430" s="198" t="s">
        <v>137</v>
      </c>
      <c r="E430" s="198" t="s">
        <v>144</v>
      </c>
      <c r="F430" s="199">
        <v>39767</v>
      </c>
      <c r="G430" s="191">
        <v>2008</v>
      </c>
      <c r="H430" s="185" t="s">
        <v>14</v>
      </c>
      <c r="I430" s="185" t="str">
        <f t="shared" si="21"/>
        <v>MS</v>
      </c>
      <c r="J430" s="185" t="str">
        <f t="shared" si="20"/>
        <v>MS</v>
      </c>
      <c r="K430" s="185" t="str">
        <f t="shared" si="22"/>
        <v>South Central</v>
      </c>
      <c r="L430" s="185" t="str">
        <f>INDEX('State '!$A$1:$C$62,MATCH($I430,'State '!$B:$B,0),3)</f>
        <v>South Central</v>
      </c>
      <c r="M430" s="185" t="str">
        <f>INDEX('State '!$A$1:$C$62,MATCH($J430,'State '!$B:$B,0),3)</f>
        <v>South Central</v>
      </c>
      <c r="N430" s="185"/>
      <c r="O430" s="192">
        <v>6</v>
      </c>
      <c r="P430" s="192">
        <v>3.1</v>
      </c>
      <c r="Q430" s="192">
        <v>1000</v>
      </c>
      <c r="R430" s="191">
        <v>24</v>
      </c>
      <c r="S430" s="185" t="s">
        <v>135</v>
      </c>
      <c r="T430" s="185" t="s">
        <v>390</v>
      </c>
      <c r="U430" s="185" t="s">
        <v>751</v>
      </c>
      <c r="V430" s="185"/>
      <c r="W430" s="184"/>
      <c r="X430" s="184"/>
      <c r="Y430" s="184"/>
      <c r="Z430" s="96"/>
      <c r="AA430" s="96"/>
      <c r="AB430" s="96"/>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0"/>
      <c r="FH430" s="20"/>
      <c r="FI430" s="20"/>
      <c r="FJ430" s="20"/>
      <c r="FK430" s="20"/>
      <c r="FL430" s="20"/>
      <c r="FM430" s="20"/>
      <c r="FN430" s="20"/>
      <c r="FO430" s="20"/>
      <c r="FP430" s="20"/>
      <c r="FQ430" s="20"/>
      <c r="FR430" s="20"/>
      <c r="FS430" s="20"/>
      <c r="FT430" s="20"/>
      <c r="FU430" s="20"/>
      <c r="FV430" s="20"/>
      <c r="FW430" s="20"/>
      <c r="FX430" s="20"/>
      <c r="FY430" s="20"/>
      <c r="FZ430" s="20"/>
      <c r="GA430" s="20"/>
      <c r="GB430" s="20"/>
      <c r="GC430" s="20"/>
      <c r="GD430" s="20"/>
      <c r="GE430" s="20"/>
      <c r="GF430" s="20"/>
      <c r="GG430" s="20"/>
      <c r="GH430" s="20"/>
      <c r="GI430" s="20"/>
      <c r="GJ430" s="20"/>
      <c r="GK430" s="20"/>
      <c r="GL430" s="20"/>
      <c r="GM430" s="20"/>
      <c r="GN430" s="20"/>
      <c r="GO430" s="20"/>
      <c r="GP430" s="20"/>
      <c r="GQ430" s="20"/>
      <c r="GR430" s="20"/>
      <c r="GS430" s="20"/>
      <c r="GT430" s="20"/>
      <c r="GU430" s="20"/>
      <c r="GV430" s="20"/>
      <c r="GW430" s="20"/>
      <c r="GX430" s="20"/>
      <c r="GY430" s="20"/>
      <c r="GZ430" s="20"/>
      <c r="HA430" s="20"/>
      <c r="HB430" s="20"/>
      <c r="HC430" s="20"/>
      <c r="HD430" s="20"/>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0"/>
      <c r="IY430" s="20"/>
      <c r="IZ430" s="20"/>
      <c r="JA430" s="20"/>
      <c r="JB430" s="20"/>
    </row>
    <row r="431" spans="1:262" x14ac:dyDescent="0.2">
      <c r="A431" s="185">
        <v>40381</v>
      </c>
      <c r="B431" s="198" t="s">
        <v>750</v>
      </c>
      <c r="C431" s="198" t="s">
        <v>281</v>
      </c>
      <c r="D431" s="198" t="s">
        <v>137</v>
      </c>
      <c r="E431" s="198" t="s">
        <v>144</v>
      </c>
      <c r="F431" s="199">
        <v>39767</v>
      </c>
      <c r="G431" s="191">
        <v>2008</v>
      </c>
      <c r="H431" s="185" t="s">
        <v>501</v>
      </c>
      <c r="I431" s="185" t="str">
        <f t="shared" si="21"/>
        <v>MS</v>
      </c>
      <c r="J431" s="185" t="str">
        <f t="shared" si="20"/>
        <v>AL</v>
      </c>
      <c r="K431" s="185" t="str">
        <f t="shared" si="22"/>
        <v>South Central</v>
      </c>
      <c r="L431" s="185" t="str">
        <f>INDEX('State '!$A$1:$C$62,MATCH($I431,'State '!$B:$B,0),3)</f>
        <v>South Central</v>
      </c>
      <c r="M431" s="185" t="str">
        <f>INDEX('State '!$A$1:$C$62,MATCH($J431,'State '!$B:$B,0),3)</f>
        <v>South Central</v>
      </c>
      <c r="N431" s="185"/>
      <c r="O431" s="192">
        <v>52</v>
      </c>
      <c r="P431" s="192">
        <v>26</v>
      </c>
      <c r="Q431" s="192">
        <v>1000</v>
      </c>
      <c r="R431" s="191">
        <v>24</v>
      </c>
      <c r="S431" s="185" t="s">
        <v>135</v>
      </c>
      <c r="T431" s="185" t="s">
        <v>390</v>
      </c>
      <c r="U431" s="185" t="s">
        <v>751</v>
      </c>
      <c r="V431" s="185"/>
      <c r="W431" s="184"/>
      <c r="X431" s="184"/>
      <c r="Y431" s="184"/>
      <c r="Z431" s="96"/>
      <c r="AA431" s="96"/>
      <c r="AB431" s="96"/>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c r="EV431" s="20"/>
      <c r="EW431" s="20"/>
      <c r="EX431" s="20"/>
      <c r="EY431" s="20"/>
      <c r="EZ431" s="20"/>
      <c r="FA431" s="20"/>
      <c r="FB431" s="20"/>
      <c r="FC431" s="20"/>
      <c r="FD431" s="20"/>
      <c r="FE431" s="20"/>
      <c r="FF431" s="20"/>
      <c r="FG431" s="20"/>
      <c r="FH431" s="20"/>
      <c r="FI431" s="20"/>
      <c r="FJ431" s="20"/>
      <c r="FK431" s="20"/>
      <c r="FL431" s="20"/>
      <c r="FM431" s="20"/>
      <c r="FN431" s="20"/>
      <c r="FO431" s="20"/>
      <c r="FP431" s="20"/>
      <c r="FQ431" s="20"/>
      <c r="FR431" s="20"/>
      <c r="FS431" s="20"/>
      <c r="FT431" s="20"/>
      <c r="FU431" s="20"/>
      <c r="FV431" s="20"/>
      <c r="FW431" s="20"/>
      <c r="FX431" s="20"/>
      <c r="FY431" s="20"/>
      <c r="FZ431" s="20"/>
      <c r="GA431" s="20"/>
      <c r="GB431" s="20"/>
      <c r="GC431" s="20"/>
      <c r="GD431" s="20"/>
      <c r="GE431" s="20"/>
      <c r="GF431" s="20"/>
      <c r="GG431" s="20"/>
      <c r="GH431" s="20"/>
      <c r="GI431" s="20"/>
      <c r="GJ431" s="20"/>
      <c r="GK431" s="20"/>
      <c r="GL431" s="20"/>
      <c r="GM431" s="20"/>
      <c r="GN431" s="20"/>
      <c r="GO431" s="20"/>
      <c r="GP431" s="20"/>
      <c r="GQ431" s="20"/>
      <c r="GR431" s="20"/>
      <c r="GS431" s="20"/>
      <c r="GT431" s="20"/>
      <c r="GU431" s="20"/>
      <c r="GV431" s="20"/>
      <c r="GW431" s="20"/>
      <c r="GX431" s="20"/>
      <c r="GY431" s="20"/>
      <c r="GZ431" s="20"/>
      <c r="HA431" s="20"/>
      <c r="HB431" s="20"/>
      <c r="HC431" s="20"/>
      <c r="HD431" s="20"/>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0"/>
      <c r="IY431" s="20"/>
      <c r="IZ431" s="20"/>
      <c r="JA431" s="20"/>
      <c r="JB431" s="20"/>
    </row>
    <row r="432" spans="1:262" x14ac:dyDescent="0.2">
      <c r="A432" s="185">
        <v>39990</v>
      </c>
      <c r="B432" s="186" t="s">
        <v>890</v>
      </c>
      <c r="C432" s="186" t="s">
        <v>231</v>
      </c>
      <c r="D432" s="186" t="s">
        <v>134</v>
      </c>
      <c r="E432" s="187" t="s">
        <v>144</v>
      </c>
      <c r="F432" s="188">
        <v>39783</v>
      </c>
      <c r="G432" s="195">
        <v>2008</v>
      </c>
      <c r="H432" s="185" t="s">
        <v>10</v>
      </c>
      <c r="I432" s="185" t="str">
        <f t="shared" si="21"/>
        <v>NY</v>
      </c>
      <c r="J432" s="185" t="str">
        <f t="shared" si="20"/>
        <v>NY</v>
      </c>
      <c r="K432" s="185" t="str">
        <f t="shared" si="22"/>
        <v>Northeast</v>
      </c>
      <c r="L432" s="185" t="str">
        <f>INDEX('State '!$A$1:$C$62,MATCH($I432,'State '!$B:$B,0),3)</f>
        <v>Northeast</v>
      </c>
      <c r="M432" s="185" t="str">
        <f>INDEX('State '!$A$1:$C$62,MATCH($J432,'State '!$B:$B,0),3)</f>
        <v>Northeast</v>
      </c>
      <c r="N432" s="185"/>
      <c r="O432" s="191">
        <v>16</v>
      </c>
      <c r="P432" s="191">
        <v>9</v>
      </c>
      <c r="Q432" s="191">
        <v>400</v>
      </c>
      <c r="R432" s="192">
        <v>24</v>
      </c>
      <c r="S432" s="193" t="s">
        <v>135</v>
      </c>
      <c r="T432" s="190" t="s">
        <v>390</v>
      </c>
      <c r="U432" s="194" t="s">
        <v>891</v>
      </c>
      <c r="V432" s="185"/>
      <c r="W432" s="184"/>
      <c r="X432" s="184"/>
      <c r="Y432" s="184"/>
      <c r="Z432" s="96"/>
      <c r="AA432" s="96"/>
      <c r="AB432" s="96"/>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20"/>
      <c r="CC432" s="20"/>
      <c r="CD432" s="20"/>
      <c r="CE432" s="20"/>
      <c r="CF432" s="20"/>
      <c r="CG432" s="20"/>
      <c r="CH432" s="2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c r="EV432" s="20"/>
      <c r="EW432" s="20"/>
      <c r="EX432" s="20"/>
      <c r="EY432" s="20"/>
      <c r="EZ432" s="20"/>
      <c r="FA432" s="20"/>
      <c r="FB432" s="20"/>
      <c r="FC432" s="20"/>
      <c r="FD432" s="20"/>
      <c r="FE432" s="20"/>
      <c r="FF432" s="20"/>
      <c r="FG432" s="20"/>
      <c r="FH432" s="20"/>
      <c r="FI432" s="20"/>
      <c r="FJ432" s="20"/>
      <c r="FK432" s="20"/>
      <c r="FL432" s="20"/>
      <c r="FM432" s="20"/>
      <c r="FN432" s="20"/>
      <c r="FO432" s="20"/>
      <c r="FP432" s="20"/>
      <c r="FQ432" s="20"/>
      <c r="FR432" s="20"/>
      <c r="FS432" s="20"/>
      <c r="FT432" s="20"/>
      <c r="FU432" s="20"/>
      <c r="FV432" s="20"/>
      <c r="FW432" s="20"/>
      <c r="FX432" s="20"/>
      <c r="FY432" s="20"/>
      <c r="FZ432" s="20"/>
      <c r="GA432" s="20"/>
      <c r="GB432" s="20"/>
      <c r="GC432" s="20"/>
      <c r="GD432" s="20"/>
      <c r="GE432" s="20"/>
      <c r="GF432" s="20"/>
      <c r="GG432" s="20"/>
      <c r="GH432" s="20"/>
      <c r="GI432" s="20"/>
      <c r="GJ432" s="20"/>
      <c r="GK432" s="20"/>
      <c r="GL432" s="20"/>
      <c r="GM432" s="20"/>
      <c r="GN432" s="20"/>
      <c r="GO432" s="20"/>
      <c r="GP432" s="20"/>
      <c r="GQ432" s="20"/>
      <c r="GR432" s="20"/>
      <c r="GS432" s="20"/>
      <c r="GT432" s="20"/>
      <c r="GU432" s="20"/>
      <c r="GV432" s="20"/>
      <c r="GW432" s="20"/>
      <c r="GX432" s="20"/>
      <c r="GY432" s="20"/>
      <c r="GZ432" s="20"/>
      <c r="HA432" s="20"/>
      <c r="HB432" s="20"/>
      <c r="HC432" s="20"/>
      <c r="HD432" s="20"/>
      <c r="HE432" s="20"/>
      <c r="HF432" s="20"/>
      <c r="HG432" s="20"/>
      <c r="HH432" s="20"/>
      <c r="HI432" s="20"/>
      <c r="HJ432" s="20"/>
      <c r="HK432" s="20"/>
      <c r="HL432" s="20"/>
      <c r="HM432" s="20"/>
      <c r="HN432" s="20"/>
      <c r="HO432" s="20"/>
      <c r="HP432" s="20"/>
      <c r="HQ432" s="20"/>
      <c r="HR432" s="20"/>
      <c r="HS432" s="20"/>
      <c r="HT432" s="20"/>
      <c r="HU432" s="20"/>
      <c r="HV432" s="20"/>
      <c r="HW432" s="20"/>
      <c r="HX432" s="20"/>
      <c r="HY432" s="20"/>
      <c r="HZ432" s="20"/>
      <c r="IA432" s="20"/>
      <c r="IB432" s="20"/>
      <c r="IC432" s="20"/>
      <c r="ID432" s="20"/>
      <c r="IE432" s="20"/>
      <c r="IF432" s="20"/>
      <c r="IG432" s="20"/>
      <c r="IH432" s="20"/>
      <c r="II432" s="20"/>
      <c r="IJ432" s="20"/>
      <c r="IK432" s="20"/>
      <c r="IL432" s="20"/>
      <c r="IM432" s="20"/>
      <c r="IN432" s="20"/>
      <c r="IO432" s="20"/>
      <c r="IP432" s="20"/>
      <c r="IQ432" s="20"/>
      <c r="IR432" s="20"/>
      <c r="IS432" s="20"/>
      <c r="IT432" s="20"/>
      <c r="IU432" s="20"/>
      <c r="IV432" s="20"/>
      <c r="IW432" s="20"/>
      <c r="IX432" s="20"/>
      <c r="IY432" s="20"/>
      <c r="IZ432" s="20"/>
      <c r="JA432" s="20"/>
      <c r="JB432" s="20"/>
    </row>
    <row r="433" spans="1:262" x14ac:dyDescent="0.2">
      <c r="A433" s="185">
        <v>39990</v>
      </c>
      <c r="B433" s="198" t="s">
        <v>1917</v>
      </c>
      <c r="C433" s="198" t="s">
        <v>293</v>
      </c>
      <c r="D433" s="198" t="s">
        <v>141</v>
      </c>
      <c r="E433" s="198" t="s">
        <v>144</v>
      </c>
      <c r="F433" s="199">
        <v>39753</v>
      </c>
      <c r="G433" s="191">
        <v>2008</v>
      </c>
      <c r="H433" s="185" t="s">
        <v>857</v>
      </c>
      <c r="I433" s="185" t="str">
        <f t="shared" si="21"/>
        <v>ON</v>
      </c>
      <c r="J433" s="185" t="str">
        <f t="shared" si="20"/>
        <v>NY</v>
      </c>
      <c r="K433" s="185" t="str">
        <f t="shared" si="22"/>
        <v>Canada, Northeast</v>
      </c>
      <c r="L433" s="185" t="str">
        <f>INDEX('State '!$A$1:$C$62,MATCH($I433,'State '!$B:$B,0),3)</f>
        <v>Canada</v>
      </c>
      <c r="M433" s="185" t="str">
        <f>INDEX('State '!$A$1:$C$62,MATCH($J433,'State '!$B:$B,0),3)</f>
        <v>Northeast</v>
      </c>
      <c r="N433" s="185"/>
      <c r="O433" s="192">
        <v>30</v>
      </c>
      <c r="P433" s="192"/>
      <c r="Q433" s="192">
        <v>130</v>
      </c>
      <c r="R433" s="191"/>
      <c r="S433" s="185" t="s">
        <v>135</v>
      </c>
      <c r="T433" s="185" t="s">
        <v>842</v>
      </c>
      <c r="U433" s="185" t="s">
        <v>391</v>
      </c>
      <c r="V433" s="185"/>
      <c r="W433" s="184"/>
      <c r="X433" s="184"/>
      <c r="Y433" s="184"/>
      <c r="Z433" s="96"/>
      <c r="AA433" s="96"/>
      <c r="AB433" s="96"/>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20"/>
      <c r="CC433" s="20"/>
      <c r="CD433" s="20"/>
      <c r="CE433" s="20"/>
      <c r="CF433" s="20"/>
      <c r="CG433" s="20"/>
      <c r="CH433" s="2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c r="EV433" s="20"/>
      <c r="EW433" s="20"/>
      <c r="EX433" s="20"/>
      <c r="EY433" s="20"/>
      <c r="EZ433" s="20"/>
      <c r="FA433" s="20"/>
      <c r="FB433" s="20"/>
      <c r="FC433" s="20"/>
      <c r="FD433" s="20"/>
      <c r="FE433" s="20"/>
      <c r="FF433" s="20"/>
      <c r="FG433" s="20"/>
      <c r="FH433" s="20"/>
      <c r="FI433" s="20"/>
      <c r="FJ433" s="20"/>
      <c r="FK433" s="20"/>
      <c r="FL433" s="20"/>
      <c r="FM433" s="20"/>
      <c r="FN433" s="20"/>
      <c r="FO433" s="20"/>
      <c r="FP433" s="20"/>
      <c r="FQ433" s="20"/>
      <c r="FR433" s="20"/>
      <c r="FS433" s="20"/>
      <c r="FT433" s="20"/>
      <c r="FU433" s="20"/>
      <c r="FV433" s="20"/>
      <c r="FW433" s="20"/>
      <c r="FX433" s="20"/>
      <c r="FY433" s="20"/>
      <c r="FZ433" s="20"/>
      <c r="GA433" s="20"/>
      <c r="GB433" s="20"/>
      <c r="GC433" s="20"/>
      <c r="GD433" s="20"/>
      <c r="GE433" s="20"/>
      <c r="GF433" s="20"/>
      <c r="GG433" s="20"/>
      <c r="GH433" s="20"/>
      <c r="GI433" s="20"/>
      <c r="GJ433" s="20"/>
      <c r="GK433" s="20"/>
      <c r="GL433" s="20"/>
      <c r="GM433" s="20"/>
      <c r="GN433" s="20"/>
      <c r="GO433" s="20"/>
      <c r="GP433" s="20"/>
      <c r="GQ433" s="20"/>
      <c r="GR433" s="20"/>
      <c r="GS433" s="20"/>
      <c r="GT433" s="20"/>
      <c r="GU433" s="20"/>
      <c r="GV433" s="20"/>
      <c r="GW433" s="20"/>
      <c r="GX433" s="20"/>
      <c r="GY433" s="20"/>
      <c r="GZ433" s="20"/>
      <c r="HA433" s="20"/>
      <c r="HB433" s="20"/>
      <c r="HC433" s="20"/>
      <c r="HD433" s="20"/>
      <c r="HE433" s="20"/>
      <c r="HF433" s="20"/>
      <c r="HG433" s="20"/>
      <c r="HH433" s="20"/>
      <c r="HI433" s="20"/>
      <c r="HJ433" s="20"/>
      <c r="HK433" s="20"/>
      <c r="HL433" s="20"/>
      <c r="HM433" s="20"/>
      <c r="HN433" s="20"/>
      <c r="HO433" s="20"/>
      <c r="HP433" s="20"/>
      <c r="HQ433" s="20"/>
      <c r="HR433" s="20"/>
      <c r="HS433" s="20"/>
      <c r="HT433" s="20"/>
      <c r="HU433" s="20"/>
      <c r="HV433" s="20"/>
      <c r="HW433" s="20"/>
      <c r="HX433" s="20"/>
      <c r="HY433" s="20"/>
      <c r="HZ433" s="20"/>
      <c r="IA433" s="20"/>
      <c r="IB433" s="20"/>
      <c r="IC433" s="20"/>
      <c r="ID433" s="20"/>
      <c r="IE433" s="20"/>
      <c r="IF433" s="20"/>
      <c r="IG433" s="20"/>
      <c r="IH433" s="20"/>
      <c r="II433" s="20"/>
      <c r="IJ433" s="20"/>
      <c r="IK433" s="20"/>
      <c r="IL433" s="20"/>
      <c r="IM433" s="20"/>
      <c r="IN433" s="20"/>
      <c r="IO433" s="20"/>
      <c r="IP433" s="20"/>
      <c r="IQ433" s="20"/>
      <c r="IR433" s="20"/>
      <c r="IS433" s="20"/>
      <c r="IT433" s="20"/>
      <c r="IU433" s="20"/>
      <c r="IV433" s="20"/>
      <c r="IW433" s="20"/>
      <c r="IX433" s="20"/>
      <c r="IY433" s="20"/>
      <c r="IZ433" s="20"/>
      <c r="JA433" s="20"/>
      <c r="JB433" s="20"/>
    </row>
    <row r="434" spans="1:262" x14ac:dyDescent="0.2">
      <c r="A434" s="185">
        <v>39990</v>
      </c>
      <c r="B434" s="198" t="s">
        <v>1918</v>
      </c>
      <c r="C434" s="198" t="s">
        <v>293</v>
      </c>
      <c r="D434" s="198" t="s">
        <v>141</v>
      </c>
      <c r="E434" s="198" t="s">
        <v>144</v>
      </c>
      <c r="F434" s="199">
        <v>39753</v>
      </c>
      <c r="G434" s="191">
        <v>2008</v>
      </c>
      <c r="H434" s="185" t="s">
        <v>875</v>
      </c>
      <c r="I434" s="185" t="str">
        <f t="shared" si="21"/>
        <v>QU</v>
      </c>
      <c r="J434" s="185" t="str">
        <f t="shared" si="20"/>
        <v>VT</v>
      </c>
      <c r="K434" s="185" t="str">
        <f t="shared" si="22"/>
        <v>Canada, Northeast</v>
      </c>
      <c r="L434" s="185" t="str">
        <f>INDEX('State '!$A$1:$C$62,MATCH($I434,'State '!$B:$B,0),3)</f>
        <v>Canada</v>
      </c>
      <c r="M434" s="185" t="str">
        <f>INDEX('State '!$A$1:$C$62,MATCH($J434,'State '!$B:$B,0),3)</f>
        <v>Northeast</v>
      </c>
      <c r="N434" s="185"/>
      <c r="O434" s="192">
        <v>15</v>
      </c>
      <c r="P434" s="192">
        <v>4.0999999999999996</v>
      </c>
      <c r="Q434" s="192">
        <v>10</v>
      </c>
      <c r="R434" s="191">
        <v>12</v>
      </c>
      <c r="S434" s="185" t="s">
        <v>135</v>
      </c>
      <c r="T434" s="185" t="s">
        <v>842</v>
      </c>
      <c r="U434" s="185" t="s">
        <v>391</v>
      </c>
      <c r="V434" s="185"/>
      <c r="W434" s="184"/>
      <c r="X434" s="184"/>
      <c r="Y434" s="184"/>
      <c r="Z434" s="96"/>
      <c r="AA434" s="96"/>
      <c r="AB434" s="96"/>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20"/>
      <c r="CC434" s="20"/>
      <c r="CD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c r="EU434" s="20"/>
      <c r="EV434" s="20"/>
      <c r="EW434" s="20"/>
      <c r="EX434" s="20"/>
      <c r="EY434" s="20"/>
      <c r="EZ434" s="20"/>
      <c r="FA434" s="20"/>
      <c r="FB434" s="20"/>
      <c r="FC434" s="20"/>
      <c r="FD434" s="20"/>
      <c r="FE434" s="20"/>
      <c r="FF434" s="20"/>
      <c r="FG434" s="20"/>
      <c r="FH434" s="20"/>
      <c r="FI434" s="20"/>
      <c r="FJ434" s="20"/>
      <c r="FK434" s="20"/>
      <c r="FL434" s="20"/>
      <c r="FM434" s="20"/>
      <c r="FN434" s="20"/>
      <c r="FO434" s="20"/>
      <c r="FP434" s="20"/>
      <c r="FQ434" s="20"/>
      <c r="FR434" s="20"/>
      <c r="FS434" s="20"/>
      <c r="FT434" s="20"/>
      <c r="FU434" s="20"/>
      <c r="FV434" s="20"/>
      <c r="FW434" s="20"/>
      <c r="FX434" s="20"/>
      <c r="FY434" s="20"/>
      <c r="FZ434" s="20"/>
      <c r="GA434" s="20"/>
      <c r="GB434" s="20"/>
      <c r="GC434" s="20"/>
      <c r="GD434" s="20"/>
      <c r="GE434" s="20"/>
      <c r="GF434" s="20"/>
      <c r="GG434" s="20"/>
      <c r="GH434" s="20"/>
      <c r="GI434" s="20"/>
      <c r="GJ434" s="20"/>
      <c r="GK434" s="20"/>
      <c r="GL434" s="20"/>
      <c r="GM434" s="20"/>
      <c r="GN434" s="20"/>
      <c r="GO434" s="20"/>
      <c r="GP434" s="20"/>
      <c r="GQ434" s="20"/>
      <c r="GR434" s="20"/>
      <c r="GS434" s="20"/>
      <c r="GT434" s="20"/>
      <c r="GU434" s="20"/>
      <c r="GV434" s="20"/>
      <c r="GW434" s="20"/>
      <c r="GX434" s="20"/>
      <c r="GY434" s="20"/>
      <c r="GZ434" s="20"/>
      <c r="HA434" s="20"/>
      <c r="HB434" s="20"/>
      <c r="HC434" s="20"/>
      <c r="HD434" s="20"/>
      <c r="HE434" s="20"/>
      <c r="HF434" s="20"/>
      <c r="HG434" s="20"/>
      <c r="HH434" s="20"/>
      <c r="HI434" s="20"/>
      <c r="HJ434" s="20"/>
      <c r="HK434" s="20"/>
      <c r="HL434" s="20"/>
      <c r="HM434" s="20"/>
      <c r="HN434" s="20"/>
      <c r="HO434" s="20"/>
      <c r="HP434" s="20"/>
      <c r="HQ434" s="20"/>
      <c r="HR434" s="20"/>
      <c r="HS434" s="20"/>
      <c r="HT434" s="20"/>
      <c r="HU434" s="20"/>
      <c r="HV434" s="20"/>
      <c r="HW434" s="20"/>
      <c r="HX434" s="20"/>
      <c r="HY434" s="20"/>
      <c r="HZ434" s="20"/>
      <c r="IA434" s="20"/>
      <c r="IB434" s="20"/>
      <c r="IC434" s="20"/>
      <c r="ID434" s="20"/>
      <c r="IE434" s="20"/>
      <c r="IF434" s="20"/>
      <c r="IG434" s="20"/>
      <c r="IH434" s="20"/>
      <c r="II434" s="20"/>
      <c r="IJ434" s="20"/>
      <c r="IK434" s="20"/>
      <c r="IL434" s="20"/>
      <c r="IM434" s="20"/>
      <c r="IN434" s="20"/>
      <c r="IO434" s="20"/>
      <c r="IP434" s="20"/>
      <c r="IQ434" s="20"/>
      <c r="IR434" s="20"/>
      <c r="IS434" s="20"/>
      <c r="IT434" s="20"/>
      <c r="IU434" s="20"/>
      <c r="IV434" s="20"/>
      <c r="IW434" s="20"/>
      <c r="IX434" s="20"/>
      <c r="IY434" s="20"/>
      <c r="IZ434" s="20"/>
      <c r="JA434" s="20"/>
      <c r="JB434" s="20"/>
    </row>
    <row r="435" spans="1:262" x14ac:dyDescent="0.2">
      <c r="A435" s="185">
        <v>39990</v>
      </c>
      <c r="B435" s="198" t="s">
        <v>858</v>
      </c>
      <c r="C435" s="198" t="s">
        <v>200</v>
      </c>
      <c r="D435" s="198" t="s">
        <v>134</v>
      </c>
      <c r="E435" s="198" t="s">
        <v>144</v>
      </c>
      <c r="F435" s="199">
        <v>39596</v>
      </c>
      <c r="G435" s="191">
        <v>2008</v>
      </c>
      <c r="H435" s="185" t="s">
        <v>6</v>
      </c>
      <c r="I435" s="185" t="str">
        <f t="shared" si="21"/>
        <v>TX</v>
      </c>
      <c r="J435" s="185" t="str">
        <f t="shared" si="20"/>
        <v>TX</v>
      </c>
      <c r="K435" s="185" t="str">
        <f t="shared" si="22"/>
        <v>South Central</v>
      </c>
      <c r="L435" s="185" t="str">
        <f>INDEX('State '!$A$1:$C$62,MATCH($I435,'State '!$B:$B,0),3)</f>
        <v>South Central</v>
      </c>
      <c r="M435" s="185" t="str">
        <f>INDEX('State '!$A$1:$C$62,MATCH($J435,'State '!$B:$B,0),3)</f>
        <v>South Central</v>
      </c>
      <c r="N435" s="185"/>
      <c r="O435" s="192">
        <v>16.5</v>
      </c>
      <c r="P435" s="192">
        <v>3.79</v>
      </c>
      <c r="Q435" s="192">
        <v>360</v>
      </c>
      <c r="R435" s="191">
        <v>20</v>
      </c>
      <c r="S435" s="185" t="s">
        <v>135</v>
      </c>
      <c r="T435" s="185" t="s">
        <v>390</v>
      </c>
      <c r="U435" s="185" t="s">
        <v>859</v>
      </c>
      <c r="V435" s="185"/>
      <c r="W435" s="184"/>
      <c r="X435" s="184"/>
      <c r="Y435" s="184"/>
      <c r="Z435" s="96"/>
      <c r="AA435" s="96"/>
      <c r="AB435" s="96"/>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0"/>
      <c r="BX435" s="20"/>
      <c r="BY435" s="20"/>
      <c r="BZ435" s="20"/>
      <c r="CA435" s="20"/>
      <c r="CB435" s="20"/>
      <c r="CC435" s="20"/>
      <c r="CD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c r="EU435" s="20"/>
      <c r="EV435" s="20"/>
      <c r="EW435" s="20"/>
      <c r="EX435" s="20"/>
      <c r="EY435" s="20"/>
      <c r="EZ435" s="20"/>
      <c r="FA435" s="20"/>
      <c r="FB435" s="20"/>
      <c r="FC435" s="20"/>
      <c r="FD435" s="20"/>
      <c r="FE435" s="20"/>
      <c r="FF435" s="20"/>
      <c r="FG435" s="20"/>
      <c r="FH435" s="20"/>
      <c r="FI435" s="20"/>
      <c r="FJ435" s="20"/>
      <c r="FK435" s="20"/>
      <c r="FL435" s="20"/>
      <c r="FM435" s="20"/>
      <c r="FN435" s="20"/>
      <c r="FO435" s="20"/>
      <c r="FP435" s="20"/>
      <c r="FQ435" s="20"/>
      <c r="FR435" s="20"/>
      <c r="FS435" s="20"/>
      <c r="FT435" s="20"/>
      <c r="FU435" s="20"/>
      <c r="FV435" s="20"/>
      <c r="FW435" s="20"/>
      <c r="FX435" s="20"/>
      <c r="FY435" s="20"/>
      <c r="FZ435" s="20"/>
      <c r="GA435" s="20"/>
      <c r="GB435" s="20"/>
      <c r="GC435" s="20"/>
      <c r="GD435" s="20"/>
      <c r="GE435" s="20"/>
      <c r="GF435" s="20"/>
      <c r="GG435" s="20"/>
      <c r="GH435" s="20"/>
      <c r="GI435" s="20"/>
      <c r="GJ435" s="20"/>
      <c r="GK435" s="20"/>
      <c r="GL435" s="20"/>
      <c r="GM435" s="20"/>
      <c r="GN435" s="20"/>
      <c r="GO435" s="20"/>
      <c r="GP435" s="20"/>
      <c r="GQ435" s="20"/>
      <c r="GR435" s="20"/>
      <c r="GS435" s="20"/>
      <c r="GT435" s="20"/>
      <c r="GU435" s="20"/>
      <c r="GV435" s="20"/>
      <c r="GW435" s="20"/>
      <c r="GX435" s="20"/>
      <c r="GY435" s="20"/>
      <c r="GZ435" s="20"/>
      <c r="HA435" s="20"/>
      <c r="HB435" s="20"/>
      <c r="HC435" s="20"/>
      <c r="HD435" s="20"/>
      <c r="HE435" s="20"/>
      <c r="HF435" s="20"/>
      <c r="HG435" s="20"/>
      <c r="HH435" s="20"/>
      <c r="HI435" s="20"/>
      <c r="HJ435" s="20"/>
      <c r="HK435" s="20"/>
      <c r="HL435" s="20"/>
      <c r="HM435" s="20"/>
      <c r="HN435" s="20"/>
      <c r="HO435" s="20"/>
      <c r="HP435" s="20"/>
      <c r="HQ435" s="20"/>
      <c r="HR435" s="20"/>
      <c r="HS435" s="20"/>
      <c r="HT435" s="20"/>
      <c r="HU435" s="20"/>
      <c r="HV435" s="20"/>
      <c r="HW435" s="20"/>
      <c r="HX435" s="20"/>
      <c r="HY435" s="20"/>
      <c r="HZ435" s="20"/>
      <c r="IA435" s="20"/>
      <c r="IB435" s="20"/>
      <c r="IC435" s="20"/>
      <c r="ID435" s="20"/>
      <c r="IE435" s="20"/>
      <c r="IF435" s="20"/>
      <c r="IG435" s="20"/>
      <c r="IH435" s="20"/>
      <c r="II435" s="20"/>
      <c r="IJ435" s="20"/>
      <c r="IK435" s="20"/>
      <c r="IL435" s="20"/>
      <c r="IM435" s="20"/>
      <c r="IN435" s="20"/>
      <c r="IO435" s="20"/>
      <c r="IP435" s="20"/>
      <c r="IQ435" s="20"/>
      <c r="IR435" s="20"/>
      <c r="IS435" s="20"/>
      <c r="IT435" s="20"/>
      <c r="IU435" s="20"/>
      <c r="IV435" s="20"/>
      <c r="IW435" s="20"/>
      <c r="IX435" s="20"/>
      <c r="IY435" s="20"/>
      <c r="IZ435" s="20"/>
      <c r="JA435" s="20"/>
      <c r="JB435" s="20"/>
    </row>
    <row r="436" spans="1:262" x14ac:dyDescent="0.2">
      <c r="A436" s="185">
        <v>39990</v>
      </c>
      <c r="B436" s="198" t="s">
        <v>871</v>
      </c>
      <c r="C436" s="198" t="s">
        <v>200</v>
      </c>
      <c r="D436" s="198" t="s">
        <v>141</v>
      </c>
      <c r="E436" s="198" t="s">
        <v>144</v>
      </c>
      <c r="F436" s="199">
        <v>39753</v>
      </c>
      <c r="G436" s="191">
        <v>2008</v>
      </c>
      <c r="H436" s="185" t="s">
        <v>872</v>
      </c>
      <c r="I436" s="185" t="str">
        <f t="shared" si="21"/>
        <v>OH</v>
      </c>
      <c r="J436" s="185" t="str">
        <f t="shared" si="20"/>
        <v>NJ</v>
      </c>
      <c r="K436" s="185" t="str">
        <f t="shared" si="22"/>
        <v>Northeast</v>
      </c>
      <c r="L436" s="185" t="str">
        <f>INDEX('State '!$A$1:$C$62,MATCH($I436,'State '!$B:$B,0),3)</f>
        <v>Northeast</v>
      </c>
      <c r="M436" s="185" t="str">
        <f>INDEX('State '!$A$1:$C$62,MATCH($J436,'State '!$B:$B,0),3)</f>
        <v>Northeast</v>
      </c>
      <c r="N436" s="185"/>
      <c r="O436" s="192">
        <v>53.6</v>
      </c>
      <c r="P436" s="192">
        <v>10.27</v>
      </c>
      <c r="Q436" s="192">
        <v>150</v>
      </c>
      <c r="R436" s="191">
        <v>36</v>
      </c>
      <c r="S436" s="185" t="s">
        <v>135</v>
      </c>
      <c r="T436" s="185" t="s">
        <v>390</v>
      </c>
      <c r="U436" s="185" t="s">
        <v>873</v>
      </c>
      <c r="V436" s="185"/>
      <c r="W436" s="184"/>
      <c r="X436" s="184"/>
      <c r="Y436" s="184"/>
      <c r="Z436" s="96"/>
      <c r="AA436" s="96"/>
      <c r="AB436" s="96"/>
    </row>
    <row r="437" spans="1:262" x14ac:dyDescent="0.2">
      <c r="A437" s="185">
        <v>39990</v>
      </c>
      <c r="B437" s="198" t="s">
        <v>843</v>
      </c>
      <c r="C437" s="198" t="s">
        <v>2007</v>
      </c>
      <c r="D437" s="198" t="s">
        <v>137</v>
      </c>
      <c r="E437" s="198" t="s">
        <v>144</v>
      </c>
      <c r="F437" s="199">
        <v>39806</v>
      </c>
      <c r="G437" s="191">
        <v>2008</v>
      </c>
      <c r="H437" s="185" t="s">
        <v>32</v>
      </c>
      <c r="I437" s="185" t="str">
        <f t="shared" si="21"/>
        <v>AR</v>
      </c>
      <c r="J437" s="185" t="str">
        <f t="shared" si="20"/>
        <v>AR</v>
      </c>
      <c r="K437" s="185" t="str">
        <f t="shared" si="22"/>
        <v>South Central</v>
      </c>
      <c r="L437" s="185" t="str">
        <f>INDEX('State '!$A$1:$C$62,MATCH($I437,'State '!$B:$B,0),3)</f>
        <v>South Central</v>
      </c>
      <c r="M437" s="185" t="str">
        <f>INDEX('State '!$A$1:$C$62,MATCH($J437,'State '!$B:$B,0),3)</f>
        <v>South Central</v>
      </c>
      <c r="N437" s="185"/>
      <c r="O437" s="192">
        <v>205</v>
      </c>
      <c r="P437" s="192">
        <v>66</v>
      </c>
      <c r="Q437" s="192">
        <v>967</v>
      </c>
      <c r="R437" s="191" t="s">
        <v>844</v>
      </c>
      <c r="S437" s="185" t="s">
        <v>135</v>
      </c>
      <c r="T437" s="185" t="s">
        <v>390</v>
      </c>
      <c r="U437" s="185" t="s">
        <v>644</v>
      </c>
      <c r="V437" s="185"/>
      <c r="W437" s="184"/>
      <c r="X437" s="184"/>
      <c r="Y437" s="184"/>
      <c r="Z437" s="96"/>
      <c r="AA437" s="96"/>
      <c r="AB437" s="96"/>
    </row>
    <row r="438" spans="1:262" x14ac:dyDescent="0.2">
      <c r="A438" s="185">
        <v>39990</v>
      </c>
      <c r="B438" s="198" t="s">
        <v>841</v>
      </c>
      <c r="C438" s="198" t="s">
        <v>1941</v>
      </c>
      <c r="D438" s="198" t="s">
        <v>141</v>
      </c>
      <c r="E438" s="198" t="s">
        <v>144</v>
      </c>
      <c r="F438" s="199">
        <v>39797</v>
      </c>
      <c r="G438" s="191">
        <v>2008</v>
      </c>
      <c r="H438" s="185" t="s">
        <v>409</v>
      </c>
      <c r="I438" s="185" t="str">
        <f t="shared" si="21"/>
        <v>PA</v>
      </c>
      <c r="J438" s="185" t="str">
        <f t="shared" si="20"/>
        <v>NJ</v>
      </c>
      <c r="K438" s="185" t="str">
        <f t="shared" si="22"/>
        <v>Northeast</v>
      </c>
      <c r="L438" s="185" t="str">
        <f>INDEX('State '!$A$1:$C$62,MATCH($I438,'State '!$B:$B,0),3)</f>
        <v>Northeast</v>
      </c>
      <c r="M438" s="185" t="str">
        <f>INDEX('State '!$A$1:$C$62,MATCH($J438,'State '!$B:$B,0),3)</f>
        <v>Northeast</v>
      </c>
      <c r="N438" s="185"/>
      <c r="O438" s="192">
        <v>33</v>
      </c>
      <c r="P438" s="192">
        <v>3.87</v>
      </c>
      <c r="Q438" s="192">
        <v>40</v>
      </c>
      <c r="R438" s="191">
        <v>42</v>
      </c>
      <c r="S438" s="185" t="s">
        <v>135</v>
      </c>
      <c r="T438" s="185" t="s">
        <v>390</v>
      </c>
      <c r="U438" s="185" t="s">
        <v>740</v>
      </c>
      <c r="V438" s="185"/>
      <c r="W438" s="184"/>
      <c r="X438" s="184"/>
      <c r="Y438" s="184"/>
      <c r="Z438" s="96"/>
      <c r="AA438" s="96"/>
      <c r="AB438" s="96"/>
    </row>
    <row r="439" spans="1:262" x14ac:dyDescent="0.2">
      <c r="A439" s="185">
        <v>40381</v>
      </c>
      <c r="B439" s="198" t="s">
        <v>879</v>
      </c>
      <c r="C439" s="198" t="s">
        <v>298</v>
      </c>
      <c r="D439" s="198" t="s">
        <v>134</v>
      </c>
      <c r="E439" s="198" t="s">
        <v>144</v>
      </c>
      <c r="F439" s="199">
        <v>39722</v>
      </c>
      <c r="G439" s="191">
        <v>2008</v>
      </c>
      <c r="H439" s="185" t="s">
        <v>6</v>
      </c>
      <c r="I439" s="185" t="str">
        <f t="shared" si="21"/>
        <v>TX</v>
      </c>
      <c r="J439" s="185" t="str">
        <f t="shared" si="20"/>
        <v>TX</v>
      </c>
      <c r="K439" s="185" t="str">
        <f t="shared" si="22"/>
        <v>South Central</v>
      </c>
      <c r="L439" s="185" t="str">
        <f>INDEX('State '!$A$1:$C$62,MATCH($I439,'State '!$B:$B,0),3)</f>
        <v>South Central</v>
      </c>
      <c r="M439" s="185" t="str">
        <f>INDEX('State '!$A$1:$C$62,MATCH($J439,'State '!$B:$B,0),3)</f>
        <v>South Central</v>
      </c>
      <c r="N439" s="185"/>
      <c r="O439" s="192">
        <v>60</v>
      </c>
      <c r="P439" s="192">
        <v>41.72</v>
      </c>
      <c r="Q439" s="192">
        <v>2500</v>
      </c>
      <c r="R439" s="191">
        <v>36</v>
      </c>
      <c r="S439" s="185" t="s">
        <v>135</v>
      </c>
      <c r="T439" s="185" t="s">
        <v>390</v>
      </c>
      <c r="U439" s="185" t="s">
        <v>880</v>
      </c>
      <c r="V439" s="185"/>
      <c r="W439" s="184"/>
      <c r="X439" s="184"/>
      <c r="Y439" s="184"/>
      <c r="Z439" s="96"/>
      <c r="AA439" s="96"/>
      <c r="AB439" s="96"/>
    </row>
    <row r="440" spans="1:262" x14ac:dyDescent="0.2">
      <c r="A440" s="185">
        <v>39990</v>
      </c>
      <c r="B440" s="198" t="s">
        <v>853</v>
      </c>
      <c r="C440" s="198" t="s">
        <v>291</v>
      </c>
      <c r="D440" s="198" t="s">
        <v>141</v>
      </c>
      <c r="E440" s="198" t="s">
        <v>144</v>
      </c>
      <c r="F440" s="199">
        <v>39767</v>
      </c>
      <c r="G440" s="191">
        <v>2008</v>
      </c>
      <c r="H440" s="185" t="s">
        <v>6</v>
      </c>
      <c r="I440" s="185" t="str">
        <f t="shared" si="21"/>
        <v>TX</v>
      </c>
      <c r="J440" s="185" t="str">
        <f t="shared" si="20"/>
        <v>TX</v>
      </c>
      <c r="K440" s="185" t="str">
        <f t="shared" si="22"/>
        <v>South Central</v>
      </c>
      <c r="L440" s="185" t="str">
        <f>INDEX('State '!$A$1:$C$62,MATCH($I440,'State '!$B:$B,0),3)</f>
        <v>South Central</v>
      </c>
      <c r="M440" s="185" t="str">
        <f>INDEX('State '!$A$1:$C$62,MATCH($J440,'State '!$B:$B,0),3)</f>
        <v>South Central</v>
      </c>
      <c r="N440" s="185"/>
      <c r="O440" s="192">
        <v>23.1</v>
      </c>
      <c r="P440" s="192">
        <v>6.6</v>
      </c>
      <c r="Q440" s="192">
        <v>95</v>
      </c>
      <c r="R440" s="191">
        <v>36</v>
      </c>
      <c r="S440" s="185" t="s">
        <v>135</v>
      </c>
      <c r="T440" s="185" t="s">
        <v>390</v>
      </c>
      <c r="U440" s="185" t="s">
        <v>854</v>
      </c>
      <c r="V440" s="185"/>
      <c r="W440" s="184"/>
      <c r="X440" s="184"/>
      <c r="Y440" s="184"/>
      <c r="Z440" s="96"/>
      <c r="AA440" s="96"/>
      <c r="AB440" s="96"/>
    </row>
    <row r="441" spans="1:262" ht="25.5" x14ac:dyDescent="0.2">
      <c r="A441" s="185">
        <v>39990</v>
      </c>
      <c r="B441" s="198" t="s">
        <v>851</v>
      </c>
      <c r="C441" s="198" t="s">
        <v>291</v>
      </c>
      <c r="D441" s="198" t="s">
        <v>141</v>
      </c>
      <c r="E441" s="198" t="s">
        <v>144</v>
      </c>
      <c r="F441" s="199">
        <v>39479</v>
      </c>
      <c r="G441" s="191">
        <v>2008</v>
      </c>
      <c r="H441" s="185" t="s">
        <v>0</v>
      </c>
      <c r="I441" s="185" t="str">
        <f t="shared" si="21"/>
        <v>LA</v>
      </c>
      <c r="J441" s="185" t="str">
        <f t="shared" si="20"/>
        <v>LA</v>
      </c>
      <c r="K441" s="185" t="str">
        <f t="shared" si="22"/>
        <v>South Central</v>
      </c>
      <c r="L441" s="185" t="str">
        <f>INDEX('State '!$A$1:$C$62,MATCH($I441,'State '!$B:$B,0),3)</f>
        <v>South Central</v>
      </c>
      <c r="M441" s="185" t="str">
        <f>INDEX('State '!$A$1:$C$62,MATCH($J441,'State '!$B:$B,0),3)</f>
        <v>South Central</v>
      </c>
      <c r="N441" s="185"/>
      <c r="O441" s="192">
        <v>20</v>
      </c>
      <c r="P441" s="192">
        <v>13.5</v>
      </c>
      <c r="Q441" s="192">
        <v>625</v>
      </c>
      <c r="R441" s="191">
        <v>36</v>
      </c>
      <c r="S441" s="185" t="s">
        <v>135</v>
      </c>
      <c r="T441" s="185" t="s">
        <v>390</v>
      </c>
      <c r="U441" s="185" t="s">
        <v>852</v>
      </c>
      <c r="V441" s="185"/>
      <c r="W441" s="184"/>
      <c r="X441" s="184"/>
      <c r="Y441" s="184"/>
      <c r="Z441" s="96"/>
      <c r="AA441" s="96"/>
      <c r="AB441" s="96"/>
    </row>
    <row r="442" spans="1:262" x14ac:dyDescent="0.2">
      <c r="A442" s="185">
        <v>39990</v>
      </c>
      <c r="B442" s="198" t="s">
        <v>2139</v>
      </c>
      <c r="C442" s="198" t="s">
        <v>290</v>
      </c>
      <c r="D442" s="198" t="s">
        <v>134</v>
      </c>
      <c r="E442" s="198" t="s">
        <v>144</v>
      </c>
      <c r="F442" s="199">
        <v>39539</v>
      </c>
      <c r="G442" s="191">
        <v>2008</v>
      </c>
      <c r="H442" s="185" t="s">
        <v>845</v>
      </c>
      <c r="I442" s="185" t="str">
        <f t="shared" si="21"/>
        <v>NV</v>
      </c>
      <c r="J442" s="185" t="str">
        <f t="shared" si="20"/>
        <v>CA</v>
      </c>
      <c r="K442" s="185" t="str">
        <f t="shared" si="22"/>
        <v>Mountain, Pacific</v>
      </c>
      <c r="L442" s="185" t="str">
        <f>INDEX('State '!$A$1:$C$62,MATCH($I442,'State '!$B:$B,0),3)</f>
        <v>Mountain</v>
      </c>
      <c r="M442" s="185" t="str">
        <f>INDEX('State '!$A$1:$C$62,MATCH($J442,'State '!$B:$B,0),3)</f>
        <v>Pacific</v>
      </c>
      <c r="N442" s="185"/>
      <c r="O442" s="192">
        <v>17.420000000000002</v>
      </c>
      <c r="P442" s="192">
        <v>0.2</v>
      </c>
      <c r="Q442" s="192">
        <v>40</v>
      </c>
      <c r="R442" s="191"/>
      <c r="S442" s="185" t="s">
        <v>135</v>
      </c>
      <c r="T442" s="185" t="s">
        <v>390</v>
      </c>
      <c r="U442" s="185" t="s">
        <v>846</v>
      </c>
      <c r="V442" s="185"/>
      <c r="W442" s="184"/>
      <c r="X442" s="184"/>
      <c r="Y442" s="184"/>
      <c r="Z442" s="96"/>
      <c r="AA442" s="96"/>
      <c r="AB442" s="96"/>
    </row>
    <row r="443" spans="1:262" x14ac:dyDescent="0.2">
      <c r="A443" s="185">
        <v>39990</v>
      </c>
      <c r="B443" s="198" t="s">
        <v>828</v>
      </c>
      <c r="C443" s="198" t="s">
        <v>289</v>
      </c>
      <c r="D443" s="198" t="s">
        <v>141</v>
      </c>
      <c r="E443" s="198" t="s">
        <v>144</v>
      </c>
      <c r="F443" s="199">
        <v>39539</v>
      </c>
      <c r="G443" s="191">
        <v>2008</v>
      </c>
      <c r="H443" s="185" t="s">
        <v>829</v>
      </c>
      <c r="I443" s="185" t="str">
        <f t="shared" si="21"/>
        <v>IN</v>
      </c>
      <c r="J443" s="185" t="str">
        <f t="shared" si="20"/>
        <v>OH</v>
      </c>
      <c r="K443" s="185" t="str">
        <f t="shared" si="22"/>
        <v>Midwest, Northeast</v>
      </c>
      <c r="L443" s="185" t="str">
        <f>INDEX('State '!$A$1:$C$62,MATCH($I443,'State '!$B:$B,0),3)</f>
        <v>Midwest</v>
      </c>
      <c r="M443" s="185" t="str">
        <f>INDEX('State '!$A$1:$C$62,MATCH($J443,'State '!$B:$B,0),3)</f>
        <v>Northeast</v>
      </c>
      <c r="N443" s="185"/>
      <c r="O443" s="192">
        <v>55.8</v>
      </c>
      <c r="P443" s="192">
        <v>31</v>
      </c>
      <c r="Q443" s="192">
        <v>500</v>
      </c>
      <c r="R443" s="191">
        <v>30</v>
      </c>
      <c r="S443" s="185" t="s">
        <v>135</v>
      </c>
      <c r="T443" s="185" t="s">
        <v>390</v>
      </c>
      <c r="U443" s="185" t="s">
        <v>830</v>
      </c>
      <c r="V443" s="185"/>
      <c r="W443" s="184"/>
      <c r="X443" s="184"/>
      <c r="Y443" s="184"/>
      <c r="Z443" s="96"/>
      <c r="AA443" s="96"/>
      <c r="AB443" s="96"/>
    </row>
    <row r="444" spans="1:262" x14ac:dyDescent="0.2">
      <c r="A444" s="185">
        <v>39990</v>
      </c>
      <c r="B444" s="198" t="s">
        <v>855</v>
      </c>
      <c r="C444" s="198" t="s">
        <v>268</v>
      </c>
      <c r="D444" s="198" t="s">
        <v>141</v>
      </c>
      <c r="E444" s="198" t="s">
        <v>144</v>
      </c>
      <c r="F444" s="199">
        <v>39651</v>
      </c>
      <c r="G444" s="191">
        <v>2008</v>
      </c>
      <c r="H444" s="185" t="s">
        <v>43</v>
      </c>
      <c r="I444" s="185" t="str">
        <f t="shared" si="21"/>
        <v>NM</v>
      </c>
      <c r="J444" s="185" t="str">
        <f t="shared" ref="J444:J507" si="23">RIGHT($H444,2)</f>
        <v>NM</v>
      </c>
      <c r="K444" s="185" t="str">
        <f t="shared" si="22"/>
        <v>Mountain</v>
      </c>
      <c r="L444" s="185" t="str">
        <f>INDEX('State '!$A$1:$C$62,MATCH($I444,'State '!$B:$B,0),3)</f>
        <v>Mountain</v>
      </c>
      <c r="M444" s="185" t="str">
        <f>INDEX('State '!$A$1:$C$62,MATCH($J444,'State '!$B:$B,0),3)</f>
        <v>Mountain</v>
      </c>
      <c r="N444" s="185"/>
      <c r="O444" s="192">
        <v>107.2</v>
      </c>
      <c r="P444" s="192">
        <v>25</v>
      </c>
      <c r="Q444" s="192">
        <v>375</v>
      </c>
      <c r="R444" s="191">
        <v>36</v>
      </c>
      <c r="S444" s="185" t="s">
        <v>135</v>
      </c>
      <c r="T444" s="185" t="s">
        <v>390</v>
      </c>
      <c r="U444" s="185" t="s">
        <v>685</v>
      </c>
      <c r="V444" s="185"/>
      <c r="W444" s="184"/>
      <c r="X444" s="184"/>
      <c r="Y444" s="184"/>
      <c r="Z444" s="96"/>
      <c r="AA444" s="96"/>
      <c r="AB444" s="96"/>
    </row>
    <row r="445" spans="1:262" s="20" customFormat="1" x14ac:dyDescent="0.2">
      <c r="A445" s="185">
        <v>39990</v>
      </c>
      <c r="B445" s="198" t="s">
        <v>1979</v>
      </c>
      <c r="C445" s="198" t="s">
        <v>1980</v>
      </c>
      <c r="D445" s="198" t="s">
        <v>141</v>
      </c>
      <c r="E445" s="198" t="s">
        <v>144</v>
      </c>
      <c r="F445" s="199">
        <v>39767</v>
      </c>
      <c r="G445" s="191">
        <v>2008</v>
      </c>
      <c r="H445" s="185" t="s">
        <v>44</v>
      </c>
      <c r="I445" s="185" t="str">
        <f t="shared" si="21"/>
        <v>ON</v>
      </c>
      <c r="J445" s="185" t="str">
        <f t="shared" si="23"/>
        <v>ON</v>
      </c>
      <c r="K445" s="185" t="str">
        <f t="shared" si="22"/>
        <v>Canada</v>
      </c>
      <c r="L445" s="185" t="str">
        <f>INDEX('State '!$A$1:$C$62,MATCH($I445,'State '!$B:$B,0),3)</f>
        <v>Canada</v>
      </c>
      <c r="M445" s="185" t="str">
        <f>INDEX('State '!$A$1:$C$62,MATCH($J445,'State '!$B:$B,0),3)</f>
        <v>Canada</v>
      </c>
      <c r="N445" s="185"/>
      <c r="O445" s="192"/>
      <c r="P445" s="192"/>
      <c r="Q445" s="192">
        <v>485</v>
      </c>
      <c r="R445" s="191"/>
      <c r="S445" s="185" t="s">
        <v>1981</v>
      </c>
      <c r="T445" s="185" t="s">
        <v>842</v>
      </c>
      <c r="U445" s="185" t="s">
        <v>391</v>
      </c>
      <c r="V445" s="185"/>
      <c r="W445" s="184"/>
      <c r="X445" s="184"/>
      <c r="Y445" s="184"/>
      <c r="AC445" s="96"/>
      <c r="AD445" s="96"/>
      <c r="AE445" s="96"/>
      <c r="AF445" s="96"/>
      <c r="AG445" s="96"/>
      <c r="AH445" s="96"/>
      <c r="AI445" s="96"/>
      <c r="AJ445" s="96"/>
      <c r="AK445" s="96"/>
      <c r="AL445" s="96"/>
      <c r="AM445" s="96"/>
      <c r="AN445" s="96"/>
      <c r="AO445" s="96"/>
      <c r="AP445" s="96"/>
      <c r="AQ445" s="96"/>
      <c r="AR445" s="96"/>
      <c r="AS445" s="96"/>
      <c r="AT445" s="96"/>
      <c r="AU445" s="96"/>
      <c r="AV445" s="96"/>
      <c r="AW445" s="96"/>
      <c r="AX445" s="96"/>
      <c r="AY445" s="96"/>
      <c r="AZ445" s="96"/>
      <c r="BA445" s="96"/>
      <c r="BB445" s="96"/>
      <c r="BC445" s="96"/>
      <c r="BD445" s="96"/>
      <c r="BE445" s="96"/>
      <c r="BF445" s="96"/>
      <c r="BG445" s="96"/>
      <c r="BH445" s="96"/>
      <c r="BI445" s="96"/>
      <c r="BJ445" s="96"/>
      <c r="BK445" s="96"/>
      <c r="BL445" s="96"/>
      <c r="BM445" s="96"/>
      <c r="BN445" s="96"/>
      <c r="BO445" s="96"/>
      <c r="BP445" s="96"/>
      <c r="BQ445" s="96"/>
      <c r="BR445" s="96"/>
      <c r="BS445" s="96"/>
      <c r="BT445" s="96"/>
      <c r="BU445" s="96"/>
      <c r="BV445" s="96"/>
      <c r="BW445" s="96"/>
      <c r="BX445" s="96"/>
      <c r="BY445" s="96"/>
      <c r="BZ445" s="96"/>
      <c r="CA445" s="96"/>
      <c r="CB445" s="96"/>
      <c r="CC445" s="96"/>
      <c r="CD445" s="96"/>
      <c r="CE445" s="96"/>
      <c r="CF445" s="96"/>
      <c r="CG445" s="96"/>
      <c r="CH445" s="96"/>
      <c r="CI445" s="96"/>
      <c r="CJ445" s="96"/>
      <c r="CK445" s="96"/>
      <c r="CL445" s="96"/>
      <c r="CM445" s="96"/>
      <c r="CN445" s="96"/>
      <c r="CO445" s="96"/>
      <c r="CP445" s="96"/>
      <c r="CQ445" s="96"/>
      <c r="CR445" s="96"/>
      <c r="CS445" s="96"/>
      <c r="CT445" s="96"/>
      <c r="CU445" s="96"/>
      <c r="CV445" s="96"/>
      <c r="CW445" s="96"/>
      <c r="CX445" s="96"/>
      <c r="CY445" s="96"/>
      <c r="CZ445" s="96"/>
      <c r="DA445" s="96"/>
      <c r="DB445" s="96"/>
      <c r="DC445" s="96"/>
      <c r="DD445" s="96"/>
      <c r="DE445" s="96"/>
      <c r="DF445" s="96"/>
      <c r="DG445" s="96"/>
      <c r="DH445" s="96"/>
      <c r="DI445" s="96"/>
      <c r="DJ445" s="96"/>
      <c r="DK445" s="96"/>
      <c r="DL445" s="96"/>
      <c r="DM445" s="96"/>
      <c r="DN445" s="96"/>
      <c r="DO445" s="96"/>
      <c r="DP445" s="96"/>
      <c r="DQ445" s="96"/>
      <c r="DR445" s="96"/>
      <c r="DS445" s="96"/>
      <c r="DT445" s="96"/>
      <c r="DU445" s="96"/>
      <c r="DV445" s="96"/>
      <c r="DW445" s="96"/>
      <c r="DX445" s="96"/>
      <c r="DY445" s="96"/>
      <c r="DZ445" s="96"/>
      <c r="EA445" s="96"/>
      <c r="EB445" s="96"/>
      <c r="EC445" s="96"/>
      <c r="ED445" s="96"/>
      <c r="EE445" s="96"/>
      <c r="EF445" s="96"/>
      <c r="EG445" s="96"/>
      <c r="EH445" s="96"/>
      <c r="EI445" s="96"/>
      <c r="EJ445" s="96"/>
      <c r="EK445" s="96"/>
      <c r="EL445" s="96"/>
      <c r="EM445" s="96"/>
      <c r="EN445" s="96"/>
      <c r="EO445" s="96"/>
      <c r="EP445" s="96"/>
      <c r="EQ445" s="96"/>
      <c r="ER445" s="96"/>
      <c r="ES445" s="96"/>
      <c r="ET445" s="96"/>
      <c r="EU445" s="96"/>
      <c r="EV445" s="96"/>
      <c r="EW445" s="96"/>
      <c r="EX445" s="96"/>
      <c r="EY445" s="96"/>
      <c r="EZ445" s="96"/>
      <c r="FA445" s="96"/>
      <c r="FB445" s="96"/>
      <c r="FC445" s="96"/>
      <c r="FD445" s="96"/>
      <c r="FE445" s="96"/>
      <c r="FF445" s="96"/>
      <c r="FG445" s="96"/>
      <c r="FH445" s="96"/>
      <c r="FI445" s="96"/>
      <c r="FJ445" s="96"/>
      <c r="FK445" s="96"/>
      <c r="FL445" s="96"/>
      <c r="FM445" s="96"/>
      <c r="FN445" s="96"/>
      <c r="FO445" s="96"/>
      <c r="FP445" s="96"/>
      <c r="FQ445" s="96"/>
      <c r="FR445" s="96"/>
      <c r="FS445" s="96"/>
      <c r="FT445" s="96"/>
      <c r="FU445" s="96"/>
      <c r="FV445" s="96"/>
      <c r="FW445" s="96"/>
      <c r="FX445" s="96"/>
      <c r="FY445" s="96"/>
      <c r="FZ445" s="96"/>
      <c r="GA445" s="96"/>
      <c r="GB445" s="96"/>
      <c r="GC445" s="96"/>
      <c r="GD445" s="96"/>
      <c r="GE445" s="96"/>
      <c r="GF445" s="96"/>
      <c r="GG445" s="96"/>
      <c r="GH445" s="96"/>
      <c r="GI445" s="96"/>
      <c r="GJ445" s="96"/>
      <c r="GK445" s="96"/>
      <c r="GL445" s="96"/>
      <c r="GM445" s="96"/>
      <c r="GN445" s="96"/>
      <c r="GO445" s="96"/>
      <c r="GP445" s="96"/>
      <c r="GQ445" s="96"/>
      <c r="GR445" s="96"/>
      <c r="GS445" s="96"/>
      <c r="GT445" s="96"/>
      <c r="GU445" s="96"/>
      <c r="GV445" s="96"/>
      <c r="GW445" s="96"/>
      <c r="GX445" s="96"/>
      <c r="GY445" s="96"/>
      <c r="GZ445" s="96"/>
      <c r="HA445" s="96"/>
      <c r="HB445" s="96"/>
      <c r="HC445" s="96"/>
      <c r="HD445" s="96"/>
      <c r="HE445" s="96"/>
      <c r="HF445" s="96"/>
      <c r="HG445" s="96"/>
      <c r="HH445" s="96"/>
      <c r="HI445" s="96"/>
      <c r="HJ445" s="96"/>
      <c r="HK445" s="96"/>
      <c r="HL445" s="96"/>
      <c r="HM445" s="96"/>
      <c r="HN445" s="96"/>
      <c r="HO445" s="96"/>
      <c r="HP445" s="96"/>
      <c r="HQ445" s="96"/>
      <c r="HR445" s="96"/>
      <c r="HS445" s="96"/>
      <c r="HT445" s="96"/>
      <c r="HU445" s="96"/>
      <c r="HV445" s="96"/>
      <c r="HW445" s="96"/>
      <c r="HX445" s="96"/>
      <c r="HY445" s="96"/>
      <c r="HZ445" s="96"/>
      <c r="IA445" s="96"/>
      <c r="IB445" s="96"/>
      <c r="IC445" s="96"/>
      <c r="ID445" s="96"/>
      <c r="IE445" s="96"/>
      <c r="IF445" s="96"/>
      <c r="IG445" s="96"/>
      <c r="IH445" s="96"/>
      <c r="II445" s="96"/>
      <c r="IJ445" s="96"/>
      <c r="IK445" s="96"/>
      <c r="IL445" s="96"/>
      <c r="IM445" s="96"/>
      <c r="IN445" s="96"/>
      <c r="IO445" s="96"/>
      <c r="IP445" s="96"/>
      <c r="IQ445" s="96"/>
      <c r="IR445" s="96"/>
      <c r="IS445" s="96"/>
      <c r="IT445" s="96"/>
      <c r="IU445" s="96"/>
      <c r="IV445" s="96"/>
      <c r="IW445" s="96"/>
      <c r="IX445" s="96"/>
      <c r="IY445" s="96"/>
      <c r="IZ445" s="96"/>
      <c r="JA445" s="96"/>
      <c r="JB445" s="96"/>
    </row>
    <row r="446" spans="1:262" s="20" customFormat="1" ht="25.5" x14ac:dyDescent="0.2">
      <c r="A446" s="185">
        <v>39990</v>
      </c>
      <c r="B446" s="186" t="s">
        <v>898</v>
      </c>
      <c r="C446" s="186" t="s">
        <v>274</v>
      </c>
      <c r="D446" s="186" t="s">
        <v>141</v>
      </c>
      <c r="E446" s="187" t="s">
        <v>144</v>
      </c>
      <c r="F446" s="188">
        <v>39753</v>
      </c>
      <c r="G446" s="195">
        <v>2008</v>
      </c>
      <c r="H446" s="185" t="s">
        <v>899</v>
      </c>
      <c r="I446" s="185" t="str">
        <f t="shared" si="21"/>
        <v>WY</v>
      </c>
      <c r="J446" s="185" t="str">
        <f t="shared" si="23"/>
        <v>ND</v>
      </c>
      <c r="K446" s="185" t="str">
        <f t="shared" si="22"/>
        <v>Mountain</v>
      </c>
      <c r="L446" s="185" t="str">
        <f>INDEX('State '!$A$1:$C$62,MATCH($I446,'State '!$B:$B,0),3)</f>
        <v>Mountain</v>
      </c>
      <c r="M446" s="185" t="str">
        <f>INDEX('State '!$A$1:$C$62,MATCH($J446,'State '!$B:$B,0),3)</f>
        <v>Mountain</v>
      </c>
      <c r="N446" s="185"/>
      <c r="O446" s="191">
        <v>7.3</v>
      </c>
      <c r="P446" s="191"/>
      <c r="Q446" s="191">
        <v>40.799999999999997</v>
      </c>
      <c r="R446" s="192"/>
      <c r="S446" s="193" t="s">
        <v>135</v>
      </c>
      <c r="T446" s="190" t="s">
        <v>390</v>
      </c>
      <c r="U446" s="194" t="s">
        <v>900</v>
      </c>
      <c r="V446" s="185"/>
      <c r="W446" s="190"/>
      <c r="X446" s="190"/>
      <c r="Y446" s="190"/>
      <c r="AC446" s="96"/>
      <c r="AD446" s="96"/>
      <c r="AE446" s="96"/>
      <c r="AF446" s="96"/>
      <c r="AG446" s="96"/>
      <c r="AH446" s="96"/>
      <c r="AI446" s="96"/>
      <c r="AJ446" s="96"/>
      <c r="AK446" s="96"/>
      <c r="AL446" s="96"/>
      <c r="AM446" s="96"/>
      <c r="AN446" s="96"/>
      <c r="AO446" s="96"/>
      <c r="AP446" s="96"/>
      <c r="AQ446" s="96"/>
      <c r="AR446" s="96"/>
      <c r="AS446" s="96"/>
      <c r="AT446" s="96"/>
      <c r="AU446" s="96"/>
      <c r="AV446" s="96"/>
      <c r="AW446" s="96"/>
      <c r="AX446" s="96"/>
      <c r="AY446" s="96"/>
      <c r="AZ446" s="96"/>
      <c r="BA446" s="96"/>
      <c r="BB446" s="96"/>
      <c r="BC446" s="96"/>
      <c r="BD446" s="96"/>
      <c r="BE446" s="96"/>
      <c r="BF446" s="96"/>
      <c r="BG446" s="96"/>
      <c r="BH446" s="96"/>
      <c r="BI446" s="96"/>
      <c r="BJ446" s="96"/>
      <c r="BK446" s="96"/>
      <c r="BL446" s="96"/>
      <c r="BM446" s="96"/>
      <c r="BN446" s="96"/>
      <c r="BO446" s="96"/>
      <c r="BP446" s="96"/>
      <c r="BQ446" s="96"/>
      <c r="BR446" s="96"/>
      <c r="BS446" s="96"/>
      <c r="BT446" s="96"/>
      <c r="BU446" s="96"/>
      <c r="BV446" s="96"/>
      <c r="BW446" s="96"/>
      <c r="BX446" s="96"/>
      <c r="BY446" s="96"/>
      <c r="BZ446" s="96"/>
      <c r="CA446" s="96"/>
      <c r="CB446" s="96"/>
      <c r="CC446" s="96"/>
      <c r="CD446" s="96"/>
      <c r="CE446" s="96"/>
      <c r="CF446" s="96"/>
      <c r="CG446" s="96"/>
      <c r="CH446" s="96"/>
      <c r="CI446" s="96"/>
      <c r="CJ446" s="96"/>
      <c r="CK446" s="96"/>
      <c r="CL446" s="96"/>
      <c r="CM446" s="96"/>
      <c r="CN446" s="96"/>
      <c r="CO446" s="96"/>
      <c r="CP446" s="96"/>
      <c r="CQ446" s="96"/>
      <c r="CR446" s="96"/>
      <c r="CS446" s="96"/>
      <c r="CT446" s="96"/>
      <c r="CU446" s="96"/>
      <c r="CV446" s="96"/>
      <c r="CW446" s="96"/>
      <c r="CX446" s="96"/>
      <c r="CY446" s="96"/>
      <c r="CZ446" s="96"/>
      <c r="DA446" s="96"/>
      <c r="DB446" s="96"/>
      <c r="DC446" s="96"/>
      <c r="DD446" s="96"/>
      <c r="DE446" s="96"/>
      <c r="DF446" s="96"/>
      <c r="DG446" s="96"/>
      <c r="DH446" s="96"/>
      <c r="DI446" s="96"/>
      <c r="DJ446" s="96"/>
      <c r="DK446" s="96"/>
      <c r="DL446" s="96"/>
      <c r="DM446" s="96"/>
      <c r="DN446" s="96"/>
      <c r="DO446" s="96"/>
      <c r="DP446" s="96"/>
      <c r="DQ446" s="96"/>
      <c r="DR446" s="96"/>
      <c r="DS446" s="96"/>
      <c r="DT446" s="96"/>
      <c r="DU446" s="96"/>
      <c r="DV446" s="96"/>
      <c r="DW446" s="96"/>
      <c r="DX446" s="96"/>
      <c r="DY446" s="96"/>
      <c r="DZ446" s="96"/>
      <c r="EA446" s="96"/>
      <c r="EB446" s="96"/>
      <c r="EC446" s="96"/>
      <c r="ED446" s="96"/>
      <c r="EE446" s="96"/>
      <c r="EF446" s="96"/>
      <c r="EG446" s="96"/>
      <c r="EH446" s="96"/>
      <c r="EI446" s="96"/>
      <c r="EJ446" s="96"/>
      <c r="EK446" s="96"/>
      <c r="EL446" s="96"/>
      <c r="EM446" s="96"/>
      <c r="EN446" s="96"/>
      <c r="EO446" s="96"/>
      <c r="EP446" s="96"/>
      <c r="EQ446" s="96"/>
      <c r="ER446" s="96"/>
      <c r="ES446" s="96"/>
      <c r="ET446" s="96"/>
      <c r="EU446" s="96"/>
      <c r="EV446" s="96"/>
      <c r="EW446" s="96"/>
      <c r="EX446" s="96"/>
      <c r="EY446" s="96"/>
      <c r="EZ446" s="96"/>
      <c r="FA446" s="96"/>
      <c r="FB446" s="96"/>
      <c r="FC446" s="96"/>
      <c r="FD446" s="96"/>
      <c r="FE446" s="96"/>
      <c r="FF446" s="96"/>
      <c r="FG446" s="96"/>
      <c r="FH446" s="96"/>
      <c r="FI446" s="96"/>
      <c r="FJ446" s="96"/>
      <c r="FK446" s="96"/>
      <c r="FL446" s="96"/>
      <c r="FM446" s="96"/>
      <c r="FN446" s="96"/>
      <c r="FO446" s="96"/>
      <c r="FP446" s="96"/>
      <c r="FQ446" s="96"/>
      <c r="FR446" s="96"/>
      <c r="FS446" s="96"/>
      <c r="FT446" s="96"/>
      <c r="FU446" s="96"/>
      <c r="FV446" s="96"/>
      <c r="FW446" s="96"/>
      <c r="FX446" s="96"/>
      <c r="FY446" s="96"/>
      <c r="FZ446" s="96"/>
      <c r="GA446" s="96"/>
      <c r="GB446" s="96"/>
      <c r="GC446" s="96"/>
      <c r="GD446" s="96"/>
      <c r="GE446" s="96"/>
      <c r="GF446" s="96"/>
      <c r="GG446" s="96"/>
      <c r="GH446" s="96"/>
      <c r="GI446" s="96"/>
      <c r="GJ446" s="96"/>
      <c r="GK446" s="96"/>
      <c r="GL446" s="96"/>
      <c r="GM446" s="96"/>
      <c r="GN446" s="96"/>
      <c r="GO446" s="96"/>
      <c r="GP446" s="96"/>
      <c r="GQ446" s="96"/>
      <c r="GR446" s="96"/>
      <c r="GS446" s="96"/>
      <c r="GT446" s="96"/>
      <c r="GU446" s="96"/>
      <c r="GV446" s="96"/>
      <c r="GW446" s="96"/>
      <c r="GX446" s="96"/>
      <c r="GY446" s="96"/>
      <c r="GZ446" s="96"/>
      <c r="HA446" s="96"/>
      <c r="HB446" s="96"/>
      <c r="HC446" s="96"/>
      <c r="HD446" s="96"/>
      <c r="HE446" s="96"/>
      <c r="HF446" s="96"/>
      <c r="HG446" s="96"/>
      <c r="HH446" s="96"/>
      <c r="HI446" s="96"/>
      <c r="HJ446" s="96"/>
      <c r="HK446" s="96"/>
      <c r="HL446" s="96"/>
      <c r="HM446" s="96"/>
      <c r="HN446" s="96"/>
      <c r="HO446" s="96"/>
      <c r="HP446" s="96"/>
      <c r="HQ446" s="96"/>
      <c r="HR446" s="96"/>
      <c r="HS446" s="96"/>
      <c r="HT446" s="96"/>
      <c r="HU446" s="96"/>
      <c r="HV446" s="96"/>
      <c r="HW446" s="96"/>
      <c r="HX446" s="96"/>
      <c r="HY446" s="96"/>
      <c r="HZ446" s="96"/>
      <c r="IA446" s="96"/>
      <c r="IB446" s="96"/>
      <c r="IC446" s="96"/>
      <c r="ID446" s="96"/>
      <c r="IE446" s="96"/>
      <c r="IF446" s="96"/>
      <c r="IG446" s="96"/>
      <c r="IH446" s="96"/>
      <c r="II446" s="96"/>
      <c r="IJ446" s="96"/>
      <c r="IK446" s="96"/>
      <c r="IL446" s="96"/>
      <c r="IM446" s="96"/>
      <c r="IN446" s="96"/>
      <c r="IO446" s="96"/>
      <c r="IP446" s="96"/>
      <c r="IQ446" s="96"/>
      <c r="IR446" s="96"/>
      <c r="IS446" s="96"/>
      <c r="IT446" s="96"/>
      <c r="IU446" s="96"/>
      <c r="IV446" s="96"/>
      <c r="IW446" s="96"/>
      <c r="IX446" s="96"/>
      <c r="IY446" s="96"/>
      <c r="IZ446" s="96"/>
      <c r="JA446" s="96"/>
      <c r="JB446" s="96"/>
    </row>
    <row r="447" spans="1:262" s="20" customFormat="1" x14ac:dyDescent="0.2">
      <c r="A447" s="185">
        <v>39990</v>
      </c>
      <c r="B447" s="198" t="s">
        <v>907</v>
      </c>
      <c r="C447" s="198" t="s">
        <v>274</v>
      </c>
      <c r="D447" s="198" t="s">
        <v>141</v>
      </c>
      <c r="E447" s="198" t="s">
        <v>144</v>
      </c>
      <c r="F447" s="199">
        <v>39736</v>
      </c>
      <c r="G447" s="191">
        <v>2008</v>
      </c>
      <c r="H447" s="185" t="s">
        <v>11</v>
      </c>
      <c r="I447" s="185" t="str">
        <f t="shared" si="21"/>
        <v>ND</v>
      </c>
      <c r="J447" s="185" t="str">
        <f t="shared" si="23"/>
        <v>ND</v>
      </c>
      <c r="K447" s="185" t="str">
        <f t="shared" si="22"/>
        <v>Mountain</v>
      </c>
      <c r="L447" s="185" t="str">
        <f>INDEX('State '!$A$1:$C$62,MATCH($I447,'State '!$B:$B,0),3)</f>
        <v>Mountain</v>
      </c>
      <c r="M447" s="185" t="str">
        <f>INDEX('State '!$A$1:$C$62,MATCH($J447,'State '!$B:$B,0),3)</f>
        <v>Mountain</v>
      </c>
      <c r="N447" s="185"/>
      <c r="O447" s="192">
        <v>7.5</v>
      </c>
      <c r="P447" s="192">
        <v>1.1000000000000001</v>
      </c>
      <c r="Q447" s="192">
        <v>10.5</v>
      </c>
      <c r="R447" s="191">
        <v>8</v>
      </c>
      <c r="S447" s="185" t="s">
        <v>135</v>
      </c>
      <c r="T447" s="185" t="s">
        <v>390</v>
      </c>
      <c r="U447" s="185" t="s">
        <v>908</v>
      </c>
      <c r="V447" s="185"/>
      <c r="W447" s="184"/>
      <c r="X447" s="184"/>
      <c r="Y447" s="184"/>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c r="BM447" s="96"/>
      <c r="BN447" s="96"/>
      <c r="BO447" s="96"/>
      <c r="BP447" s="96"/>
      <c r="BQ447" s="96"/>
      <c r="BR447" s="96"/>
      <c r="BS447" s="96"/>
      <c r="BT447" s="96"/>
      <c r="BU447" s="96"/>
      <c r="BV447" s="96"/>
      <c r="BW447" s="96"/>
      <c r="BX447" s="96"/>
      <c r="BY447" s="96"/>
      <c r="BZ447" s="96"/>
      <c r="CA447" s="96"/>
      <c r="CB447" s="96"/>
      <c r="CC447" s="96"/>
      <c r="CD447" s="96"/>
      <c r="CE447" s="96"/>
      <c r="CF447" s="96"/>
      <c r="CG447" s="96"/>
      <c r="CH447" s="96"/>
      <c r="CI447" s="96"/>
      <c r="CJ447" s="96"/>
      <c r="CK447" s="96"/>
      <c r="CL447" s="96"/>
      <c r="CM447" s="96"/>
      <c r="CN447" s="96"/>
      <c r="CO447" s="96"/>
      <c r="CP447" s="96"/>
      <c r="CQ447" s="96"/>
      <c r="CR447" s="96"/>
      <c r="CS447" s="96"/>
      <c r="CT447" s="96"/>
      <c r="CU447" s="96"/>
      <c r="CV447" s="96"/>
      <c r="CW447" s="96"/>
      <c r="CX447" s="96"/>
      <c r="CY447" s="96"/>
      <c r="CZ447" s="96"/>
      <c r="DA447" s="96"/>
      <c r="DB447" s="96"/>
      <c r="DC447" s="96"/>
      <c r="DD447" s="96"/>
      <c r="DE447" s="96"/>
      <c r="DF447" s="96"/>
      <c r="DG447" s="96"/>
      <c r="DH447" s="96"/>
      <c r="DI447" s="96"/>
      <c r="DJ447" s="96"/>
      <c r="DK447" s="96"/>
      <c r="DL447" s="96"/>
      <c r="DM447" s="96"/>
      <c r="DN447" s="96"/>
      <c r="DO447" s="96"/>
      <c r="DP447" s="96"/>
      <c r="DQ447" s="96"/>
      <c r="DR447" s="96"/>
      <c r="DS447" s="96"/>
      <c r="DT447" s="96"/>
      <c r="DU447" s="96"/>
      <c r="DV447" s="96"/>
      <c r="DW447" s="96"/>
      <c r="DX447" s="96"/>
      <c r="DY447" s="96"/>
      <c r="DZ447" s="96"/>
      <c r="EA447" s="96"/>
      <c r="EB447" s="96"/>
      <c r="EC447" s="96"/>
      <c r="ED447" s="96"/>
      <c r="EE447" s="96"/>
      <c r="EF447" s="96"/>
      <c r="EG447" s="96"/>
      <c r="EH447" s="96"/>
      <c r="EI447" s="96"/>
      <c r="EJ447" s="96"/>
      <c r="EK447" s="96"/>
      <c r="EL447" s="96"/>
      <c r="EM447" s="96"/>
      <c r="EN447" s="96"/>
      <c r="EO447" s="96"/>
      <c r="EP447" s="96"/>
      <c r="EQ447" s="96"/>
      <c r="ER447" s="96"/>
      <c r="ES447" s="96"/>
      <c r="ET447" s="96"/>
      <c r="EU447" s="96"/>
      <c r="EV447" s="96"/>
      <c r="EW447" s="96"/>
      <c r="EX447" s="96"/>
      <c r="EY447" s="96"/>
      <c r="EZ447" s="96"/>
      <c r="FA447" s="96"/>
      <c r="FB447" s="96"/>
      <c r="FC447" s="96"/>
      <c r="FD447" s="96"/>
      <c r="FE447" s="96"/>
      <c r="FF447" s="96"/>
      <c r="FG447" s="96"/>
      <c r="FH447" s="96"/>
      <c r="FI447" s="96"/>
      <c r="FJ447" s="96"/>
      <c r="FK447" s="96"/>
      <c r="FL447" s="96"/>
      <c r="FM447" s="96"/>
      <c r="FN447" s="96"/>
      <c r="FO447" s="96"/>
      <c r="FP447" s="96"/>
      <c r="FQ447" s="96"/>
      <c r="FR447" s="96"/>
      <c r="FS447" s="96"/>
      <c r="FT447" s="96"/>
      <c r="FU447" s="96"/>
      <c r="FV447" s="96"/>
      <c r="FW447" s="96"/>
      <c r="FX447" s="96"/>
      <c r="FY447" s="96"/>
      <c r="FZ447" s="96"/>
      <c r="GA447" s="96"/>
      <c r="GB447" s="96"/>
      <c r="GC447" s="96"/>
      <c r="GD447" s="96"/>
      <c r="GE447" s="96"/>
      <c r="GF447" s="96"/>
      <c r="GG447" s="96"/>
      <c r="GH447" s="96"/>
      <c r="GI447" s="96"/>
      <c r="GJ447" s="96"/>
      <c r="GK447" s="96"/>
      <c r="GL447" s="96"/>
      <c r="GM447" s="96"/>
      <c r="GN447" s="96"/>
      <c r="GO447" s="96"/>
      <c r="GP447" s="96"/>
      <c r="GQ447" s="96"/>
      <c r="GR447" s="96"/>
      <c r="GS447" s="96"/>
      <c r="GT447" s="96"/>
      <c r="GU447" s="96"/>
      <c r="GV447" s="96"/>
      <c r="GW447" s="96"/>
      <c r="GX447" s="96"/>
      <c r="GY447" s="96"/>
      <c r="GZ447" s="96"/>
      <c r="HA447" s="96"/>
      <c r="HB447" s="96"/>
      <c r="HC447" s="96"/>
      <c r="HD447" s="96"/>
      <c r="HE447" s="96"/>
      <c r="HF447" s="96"/>
      <c r="HG447" s="96"/>
      <c r="HH447" s="96"/>
      <c r="HI447" s="96"/>
      <c r="HJ447" s="96"/>
      <c r="HK447" s="96"/>
      <c r="HL447" s="96"/>
      <c r="HM447" s="96"/>
      <c r="HN447" s="96"/>
      <c r="HO447" s="96"/>
      <c r="HP447" s="96"/>
      <c r="HQ447" s="96"/>
      <c r="HR447" s="96"/>
      <c r="HS447" s="96"/>
      <c r="HT447" s="96"/>
      <c r="HU447" s="96"/>
      <c r="HV447" s="96"/>
      <c r="HW447" s="96"/>
      <c r="HX447" s="96"/>
      <c r="HY447" s="96"/>
      <c r="HZ447" s="96"/>
      <c r="IA447" s="96"/>
      <c r="IB447" s="96"/>
      <c r="IC447" s="96"/>
      <c r="ID447" s="96"/>
      <c r="IE447" s="96"/>
      <c r="IF447" s="96"/>
      <c r="IG447" s="96"/>
      <c r="IH447" s="96"/>
      <c r="II447" s="96"/>
      <c r="IJ447" s="96"/>
      <c r="IK447" s="96"/>
      <c r="IL447" s="96"/>
      <c r="IM447" s="96"/>
      <c r="IN447" s="96"/>
      <c r="IO447" s="96"/>
      <c r="IP447" s="96"/>
      <c r="IQ447" s="96"/>
      <c r="IR447" s="96"/>
      <c r="IS447" s="96"/>
      <c r="IT447" s="96"/>
      <c r="IU447" s="96"/>
      <c r="IV447" s="96"/>
      <c r="IW447" s="96"/>
      <c r="IX447" s="96"/>
      <c r="IY447" s="96"/>
      <c r="IZ447" s="96"/>
      <c r="JA447" s="96"/>
      <c r="JB447" s="96"/>
    </row>
    <row r="448" spans="1:262" s="20" customFormat="1" x14ac:dyDescent="0.2">
      <c r="A448" s="185">
        <v>39990</v>
      </c>
      <c r="B448" s="198" t="s">
        <v>894</v>
      </c>
      <c r="C448" s="198" t="s">
        <v>300</v>
      </c>
      <c r="D448" s="198" t="s">
        <v>134</v>
      </c>
      <c r="E448" s="198" t="s">
        <v>144</v>
      </c>
      <c r="F448" s="199">
        <v>39772</v>
      </c>
      <c r="G448" s="191">
        <v>2008</v>
      </c>
      <c r="H448" s="185" t="s">
        <v>34</v>
      </c>
      <c r="I448" s="185" t="str">
        <f t="shared" si="21"/>
        <v>WI</v>
      </c>
      <c r="J448" s="185" t="str">
        <f t="shared" si="23"/>
        <v>WI</v>
      </c>
      <c r="K448" s="185" t="str">
        <f t="shared" si="22"/>
        <v>Midwest</v>
      </c>
      <c r="L448" s="185" t="str">
        <f>INDEX('State '!$A$1:$C$62,MATCH($I448,'State '!$B:$B,0),3)</f>
        <v>Midwest</v>
      </c>
      <c r="M448" s="185" t="str">
        <f>INDEX('State '!$A$1:$C$62,MATCH($J448,'State '!$B:$B,0),3)</f>
        <v>Midwest</v>
      </c>
      <c r="N448" s="185"/>
      <c r="O448" s="192">
        <v>15</v>
      </c>
      <c r="P448" s="192">
        <v>12.6</v>
      </c>
      <c r="Q448" s="192">
        <v>99.99</v>
      </c>
      <c r="R448" s="191" t="s">
        <v>753</v>
      </c>
      <c r="S448" s="185" t="s">
        <v>139</v>
      </c>
      <c r="T448" s="185" t="s">
        <v>188</v>
      </c>
      <c r="U448" s="185" t="s">
        <v>391</v>
      </c>
      <c r="V448" s="185"/>
      <c r="W448" s="184"/>
      <c r="X448" s="184"/>
      <c r="Y448" s="184"/>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c r="BM448" s="96"/>
      <c r="BN448" s="96"/>
      <c r="BO448" s="96"/>
      <c r="BP448" s="96"/>
      <c r="BQ448" s="96"/>
      <c r="BR448" s="96"/>
      <c r="BS448" s="96"/>
      <c r="BT448" s="96"/>
      <c r="BU448" s="96"/>
      <c r="BV448" s="96"/>
      <c r="BW448" s="96"/>
      <c r="BX448" s="96"/>
      <c r="BY448" s="96"/>
      <c r="BZ448" s="96"/>
      <c r="CA448" s="96"/>
      <c r="CB448" s="96"/>
      <c r="CC448" s="96"/>
      <c r="CD448" s="96"/>
      <c r="CE448" s="96"/>
      <c r="CF448" s="96"/>
      <c r="CG448" s="96"/>
      <c r="CH448" s="96"/>
      <c r="CI448" s="96"/>
      <c r="CJ448" s="96"/>
      <c r="CK448" s="96"/>
      <c r="CL448" s="96"/>
      <c r="CM448" s="96"/>
      <c r="CN448" s="96"/>
      <c r="CO448" s="96"/>
      <c r="CP448" s="96"/>
      <c r="CQ448" s="96"/>
      <c r="CR448" s="96"/>
      <c r="CS448" s="96"/>
      <c r="CT448" s="96"/>
      <c r="CU448" s="96"/>
      <c r="CV448" s="96"/>
      <c r="CW448" s="96"/>
      <c r="CX448" s="96"/>
      <c r="CY448" s="96"/>
      <c r="CZ448" s="96"/>
      <c r="DA448" s="96"/>
      <c r="DB448" s="96"/>
      <c r="DC448" s="96"/>
      <c r="DD448" s="96"/>
      <c r="DE448" s="96"/>
      <c r="DF448" s="96"/>
      <c r="DG448" s="96"/>
      <c r="DH448" s="96"/>
      <c r="DI448" s="96"/>
      <c r="DJ448" s="96"/>
      <c r="DK448" s="96"/>
      <c r="DL448" s="96"/>
      <c r="DM448" s="96"/>
      <c r="DN448" s="96"/>
      <c r="DO448" s="96"/>
      <c r="DP448" s="96"/>
      <c r="DQ448" s="96"/>
      <c r="DR448" s="96"/>
      <c r="DS448" s="96"/>
      <c r="DT448" s="96"/>
      <c r="DU448" s="96"/>
      <c r="DV448" s="96"/>
      <c r="DW448" s="96"/>
      <c r="DX448" s="96"/>
      <c r="DY448" s="96"/>
      <c r="DZ448" s="96"/>
      <c r="EA448" s="96"/>
      <c r="EB448" s="96"/>
      <c r="EC448" s="96"/>
      <c r="ED448" s="96"/>
      <c r="EE448" s="96"/>
      <c r="EF448" s="96"/>
      <c r="EG448" s="96"/>
      <c r="EH448" s="96"/>
      <c r="EI448" s="96"/>
      <c r="EJ448" s="96"/>
      <c r="EK448" s="96"/>
      <c r="EL448" s="96"/>
      <c r="EM448" s="96"/>
      <c r="EN448" s="96"/>
      <c r="EO448" s="96"/>
      <c r="EP448" s="96"/>
      <c r="EQ448" s="96"/>
      <c r="ER448" s="96"/>
      <c r="ES448" s="96"/>
      <c r="ET448" s="96"/>
      <c r="EU448" s="96"/>
      <c r="EV448" s="96"/>
      <c r="EW448" s="96"/>
      <c r="EX448" s="96"/>
      <c r="EY448" s="96"/>
      <c r="EZ448" s="96"/>
      <c r="FA448" s="96"/>
      <c r="FB448" s="96"/>
      <c r="FC448" s="96"/>
      <c r="FD448" s="96"/>
      <c r="FE448" s="96"/>
      <c r="FF448" s="96"/>
      <c r="FG448" s="96"/>
      <c r="FH448" s="96"/>
      <c r="FI448" s="96"/>
      <c r="FJ448" s="96"/>
      <c r="FK448" s="96"/>
      <c r="FL448" s="96"/>
      <c r="FM448" s="96"/>
      <c r="FN448" s="96"/>
      <c r="FO448" s="96"/>
      <c r="FP448" s="96"/>
      <c r="FQ448" s="96"/>
      <c r="FR448" s="96"/>
      <c r="FS448" s="96"/>
      <c r="FT448" s="96"/>
      <c r="FU448" s="96"/>
      <c r="FV448" s="96"/>
      <c r="FW448" s="96"/>
      <c r="FX448" s="96"/>
      <c r="FY448" s="96"/>
      <c r="FZ448" s="96"/>
      <c r="GA448" s="96"/>
      <c r="GB448" s="96"/>
      <c r="GC448" s="96"/>
      <c r="GD448" s="96"/>
      <c r="GE448" s="96"/>
      <c r="GF448" s="96"/>
      <c r="GG448" s="96"/>
      <c r="GH448" s="96"/>
      <c r="GI448" s="96"/>
      <c r="GJ448" s="96"/>
      <c r="GK448" s="96"/>
      <c r="GL448" s="96"/>
      <c r="GM448" s="96"/>
      <c r="GN448" s="96"/>
      <c r="GO448" s="96"/>
      <c r="GP448" s="96"/>
      <c r="GQ448" s="96"/>
      <c r="GR448" s="96"/>
      <c r="GS448" s="96"/>
      <c r="GT448" s="96"/>
      <c r="GU448" s="96"/>
      <c r="GV448" s="96"/>
      <c r="GW448" s="96"/>
      <c r="GX448" s="96"/>
      <c r="GY448" s="96"/>
      <c r="GZ448" s="96"/>
      <c r="HA448" s="96"/>
      <c r="HB448" s="96"/>
      <c r="HC448" s="96"/>
      <c r="HD448" s="96"/>
      <c r="HE448" s="96"/>
      <c r="HF448" s="96"/>
      <c r="HG448" s="96"/>
      <c r="HH448" s="96"/>
      <c r="HI448" s="96"/>
      <c r="HJ448" s="96"/>
      <c r="HK448" s="96"/>
      <c r="HL448" s="96"/>
      <c r="HM448" s="96"/>
      <c r="HN448" s="96"/>
      <c r="HO448" s="96"/>
      <c r="HP448" s="96"/>
      <c r="HQ448" s="96"/>
      <c r="HR448" s="96"/>
      <c r="HS448" s="96"/>
      <c r="HT448" s="96"/>
      <c r="HU448" s="96"/>
      <c r="HV448" s="96"/>
      <c r="HW448" s="96"/>
      <c r="HX448" s="96"/>
      <c r="HY448" s="96"/>
      <c r="HZ448" s="96"/>
      <c r="IA448" s="96"/>
      <c r="IB448" s="96"/>
      <c r="IC448" s="96"/>
      <c r="ID448" s="96"/>
      <c r="IE448" s="96"/>
      <c r="IF448" s="96"/>
      <c r="IG448" s="96"/>
      <c r="IH448" s="96"/>
      <c r="II448" s="96"/>
      <c r="IJ448" s="96"/>
      <c r="IK448" s="96"/>
      <c r="IL448" s="96"/>
      <c r="IM448" s="96"/>
      <c r="IN448" s="96"/>
      <c r="IO448" s="96"/>
      <c r="IP448" s="96"/>
      <c r="IQ448" s="96"/>
      <c r="IR448" s="96"/>
      <c r="IS448" s="96"/>
      <c r="IT448" s="96"/>
      <c r="IU448" s="96"/>
      <c r="IV448" s="96"/>
      <c r="IW448" s="96"/>
      <c r="IX448" s="96"/>
      <c r="IY448" s="96"/>
      <c r="IZ448" s="96"/>
      <c r="JA448" s="96"/>
      <c r="JB448" s="96"/>
    </row>
    <row r="449" spans="1:262" s="20" customFormat="1" x14ac:dyDescent="0.2">
      <c r="A449" s="185">
        <v>39990</v>
      </c>
      <c r="B449" s="198" t="s">
        <v>897</v>
      </c>
      <c r="C449" s="198" t="s">
        <v>300</v>
      </c>
      <c r="D449" s="198" t="s">
        <v>134</v>
      </c>
      <c r="E449" s="198" t="s">
        <v>144</v>
      </c>
      <c r="F449" s="199">
        <v>39772</v>
      </c>
      <c r="G449" s="191">
        <v>2008</v>
      </c>
      <c r="H449" s="185" t="s">
        <v>34</v>
      </c>
      <c r="I449" s="185" t="str">
        <f t="shared" si="21"/>
        <v>WI</v>
      </c>
      <c r="J449" s="185" t="str">
        <f t="shared" si="23"/>
        <v>WI</v>
      </c>
      <c r="K449" s="185" t="str">
        <f t="shared" si="22"/>
        <v>Midwest</v>
      </c>
      <c r="L449" s="185" t="str">
        <f>INDEX('State '!$A$1:$C$62,MATCH($I449,'State '!$B:$B,0),3)</f>
        <v>Midwest</v>
      </c>
      <c r="M449" s="185" t="str">
        <f>INDEX('State '!$A$1:$C$62,MATCH($J449,'State '!$B:$B,0),3)</f>
        <v>Midwest</v>
      </c>
      <c r="N449" s="185"/>
      <c r="O449" s="192">
        <v>14</v>
      </c>
      <c r="P449" s="192">
        <v>12.7</v>
      </c>
      <c r="Q449" s="192">
        <v>49.99</v>
      </c>
      <c r="R449" s="191">
        <v>8</v>
      </c>
      <c r="S449" s="185" t="s">
        <v>139</v>
      </c>
      <c r="T449" s="185" t="s">
        <v>188</v>
      </c>
      <c r="U449" s="185" t="s">
        <v>391</v>
      </c>
      <c r="V449" s="185"/>
      <c r="W449" s="184"/>
      <c r="X449" s="184"/>
      <c r="Y449" s="184"/>
    </row>
    <row r="450" spans="1:262" s="20" customFormat="1" x14ac:dyDescent="0.2">
      <c r="A450" s="185">
        <v>39990</v>
      </c>
      <c r="B450" s="198" t="s">
        <v>780</v>
      </c>
      <c r="C450" s="198" t="s">
        <v>265</v>
      </c>
      <c r="D450" s="198" t="s">
        <v>141</v>
      </c>
      <c r="E450" s="198" t="s">
        <v>144</v>
      </c>
      <c r="F450" s="199">
        <v>39767</v>
      </c>
      <c r="G450" s="191">
        <v>2008</v>
      </c>
      <c r="H450" s="185" t="s">
        <v>25</v>
      </c>
      <c r="I450" s="185" t="str">
        <f t="shared" si="21"/>
        <v>CO</v>
      </c>
      <c r="J450" s="185" t="str">
        <f t="shared" si="23"/>
        <v>CO</v>
      </c>
      <c r="K450" s="185" t="str">
        <f t="shared" si="22"/>
        <v>Mountain</v>
      </c>
      <c r="L450" s="185" t="str">
        <f>INDEX('State '!$A$1:$C$62,MATCH($I450,'State '!$B:$B,0),3)</f>
        <v>Mountain</v>
      </c>
      <c r="M450" s="185" t="str">
        <f>INDEX('State '!$A$1:$C$62,MATCH($J450,'State '!$B:$B,0),3)</f>
        <v>Mountain</v>
      </c>
      <c r="N450" s="185"/>
      <c r="O450" s="192">
        <v>58</v>
      </c>
      <c r="P450" s="192">
        <v>5.88</v>
      </c>
      <c r="Q450" s="192">
        <v>2565</v>
      </c>
      <c r="R450" s="191">
        <v>30</v>
      </c>
      <c r="S450" s="185" t="s">
        <v>135</v>
      </c>
      <c r="T450" s="185" t="s">
        <v>390</v>
      </c>
      <c r="U450" s="185" t="s">
        <v>781</v>
      </c>
      <c r="V450" s="185"/>
      <c r="W450" s="190"/>
      <c r="X450" s="184"/>
      <c r="Y450" s="184"/>
    </row>
    <row r="451" spans="1:262" s="20" customFormat="1" x14ac:dyDescent="0.2">
      <c r="A451" s="185">
        <v>39990</v>
      </c>
      <c r="B451" s="186" t="s">
        <v>886</v>
      </c>
      <c r="C451" s="186" t="s">
        <v>249</v>
      </c>
      <c r="D451" s="186" t="s">
        <v>141</v>
      </c>
      <c r="E451" s="187" t="s">
        <v>144</v>
      </c>
      <c r="F451" s="188">
        <v>39483</v>
      </c>
      <c r="G451" s="195">
        <v>2008</v>
      </c>
      <c r="H451" s="185" t="s">
        <v>29</v>
      </c>
      <c r="I451" s="185" t="str">
        <f t="shared" ref="I451:I514" si="24">LEFT($H451,2)</f>
        <v>WY</v>
      </c>
      <c r="J451" s="185" t="str">
        <f t="shared" si="23"/>
        <v>WY</v>
      </c>
      <c r="K451" s="185" t="str">
        <f t="shared" ref="K451:K514" si="25">IF($L451=$M451,L451,CONCATENATE($L451,", ",IF(ISBLANK(N451),"",CONCATENATE(N451,", ")),$M451))</f>
        <v>Mountain</v>
      </c>
      <c r="L451" s="185" t="str">
        <f>INDEX('State '!$A$1:$C$62,MATCH($I451,'State '!$B:$B,0),3)</f>
        <v>Mountain</v>
      </c>
      <c r="M451" s="185" t="str">
        <f>INDEX('State '!$A$1:$C$62,MATCH($J451,'State '!$B:$B,0),3)</f>
        <v>Mountain</v>
      </c>
      <c r="N451" s="185"/>
      <c r="O451" s="191">
        <v>22.2</v>
      </c>
      <c r="P451" s="191"/>
      <c r="Q451" s="191">
        <v>150</v>
      </c>
      <c r="R451" s="192"/>
      <c r="S451" s="193" t="s">
        <v>135</v>
      </c>
      <c r="T451" s="190" t="s">
        <v>390</v>
      </c>
      <c r="U451" s="194" t="s">
        <v>887</v>
      </c>
      <c r="V451" s="185"/>
      <c r="W451" s="184"/>
      <c r="X451" s="184"/>
      <c r="Y451" s="184" t="s">
        <v>2591</v>
      </c>
    </row>
    <row r="452" spans="1:262" x14ac:dyDescent="0.2">
      <c r="A452" s="185">
        <v>39990</v>
      </c>
      <c r="B452" s="186" t="s">
        <v>884</v>
      </c>
      <c r="C452" s="186" t="s">
        <v>249</v>
      </c>
      <c r="D452" s="186" t="s">
        <v>141</v>
      </c>
      <c r="E452" s="187" t="s">
        <v>144</v>
      </c>
      <c r="F452" s="188">
        <v>39750</v>
      </c>
      <c r="G452" s="195">
        <v>2008</v>
      </c>
      <c r="H452" s="185" t="s">
        <v>713</v>
      </c>
      <c r="I452" s="185" t="str">
        <f t="shared" si="24"/>
        <v>WY</v>
      </c>
      <c r="J452" s="185" t="str">
        <f t="shared" si="23"/>
        <v>CO</v>
      </c>
      <c r="K452" s="185" t="str">
        <f t="shared" si="25"/>
        <v>Mountain</v>
      </c>
      <c r="L452" s="185" t="str">
        <f>INDEX('State '!$A$1:$C$62,MATCH($I452,'State '!$B:$B,0),3)</f>
        <v>Mountain</v>
      </c>
      <c r="M452" s="185" t="str">
        <f>INDEX('State '!$A$1:$C$62,MATCH($J452,'State '!$B:$B,0),3)</f>
        <v>Mountain</v>
      </c>
      <c r="N452" s="185"/>
      <c r="O452" s="191">
        <v>32</v>
      </c>
      <c r="P452" s="191"/>
      <c r="Q452" s="191">
        <v>330</v>
      </c>
      <c r="R452" s="192"/>
      <c r="S452" s="193" t="s">
        <v>135</v>
      </c>
      <c r="T452" s="190" t="s">
        <v>390</v>
      </c>
      <c r="U452" s="194" t="s">
        <v>885</v>
      </c>
      <c r="V452" s="185"/>
      <c r="W452" s="195"/>
      <c r="X452" s="195"/>
      <c r="Y452" s="187"/>
      <c r="Z452" s="96"/>
      <c r="AA452" s="96"/>
      <c r="AB452" s="96"/>
    </row>
    <row r="453" spans="1:262" x14ac:dyDescent="0.2">
      <c r="A453" s="185">
        <v>40367</v>
      </c>
      <c r="B453" s="186" t="s">
        <v>1931</v>
      </c>
      <c r="C453" s="186" t="s">
        <v>249</v>
      </c>
      <c r="D453" s="186" t="s">
        <v>141</v>
      </c>
      <c r="E453" s="187" t="s">
        <v>144</v>
      </c>
      <c r="F453" s="188">
        <v>39806</v>
      </c>
      <c r="G453" s="195">
        <v>2008</v>
      </c>
      <c r="H453" s="185" t="s">
        <v>25</v>
      </c>
      <c r="I453" s="185" t="str">
        <f t="shared" si="24"/>
        <v>CO</v>
      </c>
      <c r="J453" s="185" t="str">
        <f t="shared" si="23"/>
        <v>CO</v>
      </c>
      <c r="K453" s="185" t="str">
        <f t="shared" si="25"/>
        <v>Mountain</v>
      </c>
      <c r="L453" s="185" t="str">
        <f>INDEX('State '!$A$1:$C$62,MATCH($I453,'State '!$B:$B,0),3)</f>
        <v>Mountain</v>
      </c>
      <c r="M453" s="185" t="str">
        <f>INDEX('State '!$A$1:$C$62,MATCH($J453,'State '!$B:$B,0),3)</f>
        <v>Mountain</v>
      </c>
      <c r="N453" s="185"/>
      <c r="O453" s="191">
        <v>45.6</v>
      </c>
      <c r="P453" s="191"/>
      <c r="Q453" s="191">
        <v>50</v>
      </c>
      <c r="R453" s="192"/>
      <c r="S453" s="193" t="s">
        <v>135</v>
      </c>
      <c r="T453" s="190" t="s">
        <v>390</v>
      </c>
      <c r="U453" s="194" t="s">
        <v>682</v>
      </c>
      <c r="V453" s="185"/>
      <c r="W453" s="184"/>
      <c r="X453" s="184"/>
      <c r="Y453" s="184"/>
      <c r="Z453" s="96"/>
      <c r="AA453" s="96"/>
      <c r="AB453" s="96"/>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20"/>
      <c r="BQ453" s="20"/>
      <c r="BR453" s="20"/>
      <c r="BS453" s="20"/>
      <c r="BT453" s="20"/>
      <c r="BU453" s="20"/>
      <c r="BV453" s="20"/>
      <c r="BW453" s="20"/>
      <c r="BX453" s="20"/>
      <c r="BY453" s="20"/>
      <c r="BZ453" s="20"/>
      <c r="CA453" s="20"/>
      <c r="CB453" s="20"/>
      <c r="CC453" s="20"/>
      <c r="CD453" s="20"/>
      <c r="CE453" s="20"/>
      <c r="CF453" s="20"/>
      <c r="CG453" s="20"/>
      <c r="CH453" s="20"/>
      <c r="CI453" s="20"/>
      <c r="CJ453" s="20"/>
      <c r="CK453" s="20"/>
      <c r="CL453" s="20"/>
      <c r="CM453" s="20"/>
      <c r="CN453" s="20"/>
      <c r="CO453" s="20"/>
      <c r="CP453" s="20"/>
      <c r="CQ453" s="20"/>
      <c r="CR453" s="20"/>
      <c r="CS453" s="20"/>
      <c r="CT453" s="20"/>
      <c r="CU453" s="20"/>
      <c r="CV453" s="20"/>
      <c r="CW453" s="20"/>
      <c r="CX453" s="20"/>
      <c r="CY453" s="20"/>
      <c r="CZ453" s="20"/>
      <c r="DA453" s="20"/>
      <c r="DB453" s="20"/>
      <c r="DC453" s="20"/>
      <c r="DD453" s="20"/>
      <c r="DE453" s="20"/>
      <c r="DF453" s="20"/>
      <c r="DG453" s="20"/>
      <c r="DH453" s="20"/>
      <c r="DI453" s="20"/>
      <c r="DJ453" s="20"/>
      <c r="DK453" s="20"/>
      <c r="DL453" s="20"/>
      <c r="DM453" s="20"/>
      <c r="DN453" s="20"/>
      <c r="DO453" s="20"/>
      <c r="DP453" s="20"/>
      <c r="DQ453" s="20"/>
      <c r="DR453" s="20"/>
      <c r="DS453" s="20"/>
      <c r="DT453" s="20"/>
      <c r="DU453" s="20"/>
      <c r="DV453" s="20"/>
      <c r="DW453" s="20"/>
      <c r="DX453" s="20"/>
      <c r="DY453" s="20"/>
      <c r="DZ453" s="20"/>
      <c r="EA453" s="20"/>
      <c r="EB453" s="20"/>
      <c r="EC453" s="20"/>
      <c r="ED453" s="20"/>
      <c r="EE453" s="20"/>
      <c r="EF453" s="20"/>
      <c r="EG453" s="20"/>
      <c r="EH453" s="20"/>
      <c r="EI453" s="20"/>
      <c r="EJ453" s="20"/>
      <c r="EK453" s="20"/>
      <c r="EL453" s="20"/>
      <c r="EM453" s="20"/>
      <c r="EN453" s="20"/>
      <c r="EO453" s="20"/>
      <c r="EP453" s="20"/>
      <c r="EQ453" s="20"/>
      <c r="ER453" s="20"/>
      <c r="ES453" s="20"/>
      <c r="ET453" s="20"/>
      <c r="EU453" s="20"/>
      <c r="EV453" s="20"/>
      <c r="EW453" s="20"/>
      <c r="EX453" s="20"/>
      <c r="EY453" s="20"/>
      <c r="EZ453" s="20"/>
      <c r="FA453" s="20"/>
      <c r="FB453" s="20"/>
      <c r="FC453" s="20"/>
      <c r="FD453" s="20"/>
      <c r="FE453" s="20"/>
      <c r="FF453" s="20"/>
      <c r="FG453" s="20"/>
      <c r="FH453" s="20"/>
      <c r="FI453" s="20"/>
      <c r="FJ453" s="20"/>
      <c r="FK453" s="20"/>
      <c r="FL453" s="20"/>
      <c r="FM453" s="20"/>
      <c r="FN453" s="20"/>
      <c r="FO453" s="20"/>
      <c r="FP453" s="20"/>
      <c r="FQ453" s="20"/>
      <c r="FR453" s="20"/>
      <c r="FS453" s="20"/>
      <c r="FT453" s="20"/>
      <c r="FU453" s="20"/>
      <c r="FV453" s="20"/>
      <c r="FW453" s="20"/>
      <c r="FX453" s="20"/>
      <c r="FY453" s="20"/>
      <c r="FZ453" s="20"/>
      <c r="GA453" s="20"/>
      <c r="GB453" s="20"/>
      <c r="GC453" s="20"/>
      <c r="GD453" s="20"/>
      <c r="GE453" s="20"/>
      <c r="GF453" s="20"/>
      <c r="GG453" s="20"/>
      <c r="GH453" s="20"/>
      <c r="GI453" s="20"/>
      <c r="GJ453" s="20"/>
      <c r="GK453" s="20"/>
      <c r="GL453" s="20"/>
      <c r="GM453" s="20"/>
      <c r="GN453" s="20"/>
      <c r="GO453" s="20"/>
      <c r="GP453" s="20"/>
      <c r="GQ453" s="20"/>
      <c r="GR453" s="20"/>
      <c r="GS453" s="20"/>
      <c r="GT453" s="20"/>
      <c r="GU453" s="20"/>
      <c r="GV453" s="20"/>
      <c r="GW453" s="20"/>
      <c r="GX453" s="20"/>
      <c r="GY453" s="20"/>
      <c r="GZ453" s="20"/>
      <c r="HA453" s="20"/>
      <c r="HB453" s="20"/>
      <c r="HC453" s="20"/>
      <c r="HD453" s="20"/>
      <c r="HE453" s="20"/>
      <c r="HF453" s="20"/>
      <c r="HG453" s="20"/>
      <c r="HH453" s="20"/>
      <c r="HI453" s="20"/>
      <c r="HJ453" s="20"/>
      <c r="HK453" s="20"/>
      <c r="HL453" s="20"/>
      <c r="HM453" s="20"/>
      <c r="HN453" s="20"/>
      <c r="HO453" s="20"/>
      <c r="HP453" s="20"/>
      <c r="HQ453" s="20"/>
      <c r="HR453" s="20"/>
      <c r="HS453" s="20"/>
      <c r="HT453" s="20"/>
      <c r="HU453" s="20"/>
      <c r="HV453" s="20"/>
      <c r="HW453" s="20"/>
      <c r="HX453" s="20"/>
      <c r="HY453" s="20"/>
      <c r="HZ453" s="20"/>
      <c r="IA453" s="20"/>
      <c r="IB453" s="20"/>
      <c r="IC453" s="20"/>
      <c r="ID453" s="20"/>
      <c r="IE453" s="20"/>
      <c r="IF453" s="20"/>
      <c r="IG453" s="20"/>
      <c r="IH453" s="20"/>
      <c r="II453" s="20"/>
      <c r="IJ453" s="20"/>
      <c r="IK453" s="20"/>
      <c r="IL453" s="20"/>
      <c r="IM453" s="20"/>
      <c r="IN453" s="20"/>
      <c r="IO453" s="20"/>
      <c r="IP453" s="20"/>
      <c r="IQ453" s="20"/>
      <c r="IR453" s="20"/>
      <c r="IS453" s="20"/>
      <c r="IT453" s="20"/>
      <c r="IU453" s="20"/>
      <c r="IV453" s="20"/>
      <c r="IW453" s="20"/>
      <c r="IX453" s="20"/>
      <c r="IY453" s="20"/>
      <c r="IZ453" s="20"/>
      <c r="JA453" s="20"/>
      <c r="JB453" s="20"/>
    </row>
    <row r="454" spans="1:262" x14ac:dyDescent="0.2">
      <c r="A454" s="185">
        <v>40246</v>
      </c>
      <c r="B454" s="186" t="s">
        <v>896</v>
      </c>
      <c r="C454" s="186" t="s">
        <v>299</v>
      </c>
      <c r="D454" s="186" t="s">
        <v>134</v>
      </c>
      <c r="E454" s="187" t="s">
        <v>144</v>
      </c>
      <c r="F454" s="188">
        <v>39753</v>
      </c>
      <c r="G454" s="195">
        <v>2008</v>
      </c>
      <c r="H454" s="185" t="s">
        <v>34</v>
      </c>
      <c r="I454" s="185" t="str">
        <f t="shared" si="24"/>
        <v>WI</v>
      </c>
      <c r="J454" s="185" t="str">
        <f t="shared" si="23"/>
        <v>WI</v>
      </c>
      <c r="K454" s="185" t="str">
        <f t="shared" si="25"/>
        <v>Midwest</v>
      </c>
      <c r="L454" s="185" t="str">
        <f>INDEX('State '!$A$1:$C$62,MATCH($I454,'State '!$B:$B,0),3)</f>
        <v>Midwest</v>
      </c>
      <c r="M454" s="185" t="str">
        <f>INDEX('State '!$A$1:$C$62,MATCH($J454,'State '!$B:$B,0),3)</f>
        <v>Midwest</v>
      </c>
      <c r="N454" s="185"/>
      <c r="O454" s="191">
        <v>1</v>
      </c>
      <c r="P454" s="191">
        <v>1</v>
      </c>
      <c r="Q454" s="191">
        <v>49.99</v>
      </c>
      <c r="R454" s="192">
        <v>4</v>
      </c>
      <c r="S454" s="193" t="s">
        <v>139</v>
      </c>
      <c r="T454" s="190" t="s">
        <v>188</v>
      </c>
      <c r="U454" s="194" t="s">
        <v>391</v>
      </c>
      <c r="V454" s="185"/>
      <c r="W454" s="184"/>
      <c r="X454" s="184"/>
      <c r="Y454" s="184"/>
      <c r="Z454" s="96"/>
      <c r="AA454" s="96"/>
      <c r="AB454" s="96"/>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0"/>
      <c r="FH454" s="20"/>
      <c r="FI454" s="20"/>
      <c r="FJ454" s="20"/>
      <c r="FK454" s="20"/>
      <c r="FL454" s="20"/>
      <c r="FM454" s="20"/>
      <c r="FN454" s="20"/>
      <c r="FO454" s="20"/>
      <c r="FP454" s="20"/>
      <c r="FQ454" s="20"/>
      <c r="FR454" s="20"/>
      <c r="FS454" s="20"/>
      <c r="FT454" s="20"/>
      <c r="FU454" s="20"/>
      <c r="FV454" s="20"/>
      <c r="FW454" s="20"/>
      <c r="FX454" s="20"/>
      <c r="FY454" s="20"/>
      <c r="FZ454" s="20"/>
      <c r="GA454" s="20"/>
      <c r="GB454" s="20"/>
      <c r="GC454" s="20"/>
      <c r="GD454" s="20"/>
      <c r="GE454" s="20"/>
      <c r="GF454" s="20"/>
      <c r="GG454" s="20"/>
      <c r="GH454" s="20"/>
      <c r="GI454" s="20"/>
      <c r="GJ454" s="20"/>
      <c r="GK454" s="20"/>
      <c r="GL454" s="20"/>
      <c r="GM454" s="20"/>
      <c r="GN454" s="20"/>
      <c r="GO454" s="20"/>
      <c r="GP454" s="20"/>
      <c r="GQ454" s="20"/>
      <c r="GR454" s="20"/>
      <c r="GS454" s="20"/>
      <c r="GT454" s="20"/>
      <c r="GU454" s="20"/>
      <c r="GV454" s="20"/>
      <c r="GW454" s="20"/>
      <c r="GX454" s="20"/>
      <c r="GY454" s="20"/>
      <c r="GZ454" s="20"/>
      <c r="HA454" s="20"/>
      <c r="HB454" s="20"/>
      <c r="HC454" s="20"/>
      <c r="HD454" s="20"/>
      <c r="HE454" s="20"/>
      <c r="HF454" s="20"/>
      <c r="HG454" s="20"/>
      <c r="HH454" s="20"/>
      <c r="HI454" s="20"/>
      <c r="HJ454" s="20"/>
      <c r="HK454" s="20"/>
      <c r="HL454" s="20"/>
      <c r="HM454" s="20"/>
      <c r="HN454" s="20"/>
      <c r="HO454" s="20"/>
      <c r="HP454" s="20"/>
      <c r="HQ454" s="20"/>
      <c r="HR454" s="20"/>
      <c r="HS454" s="20"/>
      <c r="HT454" s="20"/>
      <c r="HU454" s="20"/>
      <c r="HV454" s="20"/>
      <c r="HW454" s="20"/>
      <c r="HX454" s="20"/>
      <c r="HY454" s="20"/>
      <c r="HZ454" s="20"/>
      <c r="IA454" s="20"/>
      <c r="IB454" s="20"/>
      <c r="IC454" s="20"/>
      <c r="ID454" s="20"/>
      <c r="IE454" s="20"/>
      <c r="IF454" s="20"/>
      <c r="IG454" s="20"/>
      <c r="IH454" s="20"/>
      <c r="II454" s="20"/>
      <c r="IJ454" s="20"/>
      <c r="IK454" s="20"/>
      <c r="IL454" s="20"/>
      <c r="IM454" s="20"/>
      <c r="IN454" s="20"/>
      <c r="IO454" s="20"/>
      <c r="IP454" s="20"/>
      <c r="IQ454" s="20"/>
      <c r="IR454" s="20"/>
      <c r="IS454" s="20"/>
      <c r="IT454" s="20"/>
      <c r="IU454" s="20"/>
      <c r="IV454" s="20"/>
      <c r="IW454" s="20"/>
      <c r="IX454" s="20"/>
      <c r="IY454" s="20"/>
      <c r="IZ454" s="20"/>
      <c r="JA454" s="20"/>
      <c r="JB454" s="20"/>
    </row>
    <row r="455" spans="1:262" x14ac:dyDescent="0.2">
      <c r="A455" s="185">
        <v>39990</v>
      </c>
      <c r="B455" s="186" t="s">
        <v>895</v>
      </c>
      <c r="C455" s="186" t="s">
        <v>299</v>
      </c>
      <c r="D455" s="186" t="s">
        <v>134</v>
      </c>
      <c r="E455" s="187" t="s">
        <v>144</v>
      </c>
      <c r="F455" s="188">
        <v>39753</v>
      </c>
      <c r="G455" s="195">
        <v>2008</v>
      </c>
      <c r="H455" s="185" t="s">
        <v>34</v>
      </c>
      <c r="I455" s="185" t="str">
        <f t="shared" si="24"/>
        <v>WI</v>
      </c>
      <c r="J455" s="185" t="str">
        <f t="shared" si="23"/>
        <v>WI</v>
      </c>
      <c r="K455" s="185" t="str">
        <f t="shared" si="25"/>
        <v>Midwest</v>
      </c>
      <c r="L455" s="185" t="str">
        <f>INDEX('State '!$A$1:$C$62,MATCH($I455,'State '!$B:$B,0),3)</f>
        <v>Midwest</v>
      </c>
      <c r="M455" s="185" t="str">
        <f>INDEX('State '!$A$1:$C$62,MATCH($J455,'State '!$B:$B,0),3)</f>
        <v>Midwest</v>
      </c>
      <c r="N455" s="185"/>
      <c r="O455" s="191">
        <v>15</v>
      </c>
      <c r="P455" s="191">
        <v>14</v>
      </c>
      <c r="Q455" s="191">
        <v>99.99</v>
      </c>
      <c r="R455" s="192">
        <v>12</v>
      </c>
      <c r="S455" s="193" t="s">
        <v>139</v>
      </c>
      <c r="T455" s="190" t="s">
        <v>188</v>
      </c>
      <c r="U455" s="194" t="s">
        <v>391</v>
      </c>
      <c r="V455" s="185"/>
      <c r="W455" s="195"/>
      <c r="X455" s="184"/>
      <c r="Y455" s="184"/>
      <c r="Z455" s="96"/>
      <c r="AA455" s="96"/>
      <c r="AB455" s="96"/>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20"/>
      <c r="BQ455" s="20"/>
      <c r="BR455" s="20"/>
      <c r="BS455" s="20"/>
      <c r="BT455" s="20"/>
      <c r="BU455" s="20"/>
      <c r="BV455" s="20"/>
      <c r="BW455" s="20"/>
      <c r="BX455" s="20"/>
      <c r="BY455" s="20"/>
      <c r="BZ455" s="20"/>
      <c r="CA455" s="20"/>
      <c r="CB455" s="20"/>
      <c r="CC455" s="20"/>
      <c r="CD455" s="20"/>
      <c r="CE455" s="20"/>
      <c r="CF455" s="20"/>
      <c r="CG455" s="20"/>
      <c r="CH455" s="20"/>
      <c r="CI455" s="20"/>
      <c r="CJ455" s="20"/>
      <c r="CK455" s="20"/>
      <c r="CL455" s="20"/>
      <c r="CM455" s="20"/>
      <c r="CN455" s="20"/>
      <c r="CO455" s="20"/>
      <c r="CP455" s="20"/>
      <c r="CQ455" s="20"/>
      <c r="CR455" s="20"/>
      <c r="CS455" s="20"/>
      <c r="CT455" s="20"/>
      <c r="CU455" s="20"/>
      <c r="CV455" s="20"/>
      <c r="CW455" s="20"/>
      <c r="CX455" s="20"/>
      <c r="CY455" s="20"/>
      <c r="CZ455" s="20"/>
      <c r="DA455" s="20"/>
      <c r="DB455" s="20"/>
      <c r="DC455" s="20"/>
      <c r="DD455" s="20"/>
      <c r="DE455" s="20"/>
      <c r="DF455" s="20"/>
      <c r="DG455" s="20"/>
      <c r="DH455" s="20"/>
      <c r="DI455" s="20"/>
      <c r="DJ455" s="20"/>
      <c r="DK455" s="20"/>
      <c r="DL455" s="20"/>
      <c r="DM455" s="20"/>
      <c r="DN455" s="20"/>
      <c r="DO455" s="20"/>
      <c r="DP455" s="20"/>
      <c r="DQ455" s="20"/>
      <c r="DR455" s="20"/>
      <c r="DS455" s="20"/>
      <c r="DT455" s="20"/>
      <c r="DU455" s="20"/>
      <c r="DV455" s="20"/>
      <c r="DW455" s="20"/>
      <c r="DX455" s="20"/>
      <c r="DY455" s="20"/>
      <c r="DZ455" s="20"/>
      <c r="EA455" s="20"/>
      <c r="EB455" s="20"/>
      <c r="EC455" s="20"/>
      <c r="ED455" s="20"/>
      <c r="EE455" s="20"/>
      <c r="EF455" s="20"/>
      <c r="EG455" s="20"/>
      <c r="EH455" s="20"/>
      <c r="EI455" s="20"/>
      <c r="EJ455" s="20"/>
      <c r="EK455" s="20"/>
      <c r="EL455" s="20"/>
      <c r="EM455" s="20"/>
      <c r="EN455" s="20"/>
      <c r="EO455" s="20"/>
      <c r="EP455" s="20"/>
      <c r="EQ455" s="20"/>
      <c r="ER455" s="20"/>
      <c r="ES455" s="20"/>
      <c r="ET455" s="20"/>
      <c r="EU455" s="20"/>
      <c r="EV455" s="20"/>
      <c r="EW455" s="20"/>
      <c r="EX455" s="20"/>
      <c r="EY455" s="20"/>
      <c r="EZ455" s="20"/>
      <c r="FA455" s="20"/>
      <c r="FB455" s="20"/>
      <c r="FC455" s="20"/>
      <c r="FD455" s="20"/>
      <c r="FE455" s="20"/>
      <c r="FF455" s="20"/>
      <c r="FG455" s="20"/>
      <c r="FH455" s="20"/>
      <c r="FI455" s="20"/>
      <c r="FJ455" s="20"/>
      <c r="FK455" s="20"/>
      <c r="FL455" s="20"/>
      <c r="FM455" s="20"/>
      <c r="FN455" s="20"/>
      <c r="FO455" s="20"/>
      <c r="FP455" s="20"/>
      <c r="FQ455" s="20"/>
      <c r="FR455" s="20"/>
      <c r="FS455" s="20"/>
      <c r="FT455" s="20"/>
      <c r="FU455" s="20"/>
      <c r="FV455" s="20"/>
      <c r="FW455" s="20"/>
      <c r="FX455" s="20"/>
      <c r="FY455" s="20"/>
      <c r="FZ455" s="20"/>
      <c r="GA455" s="20"/>
      <c r="GB455" s="20"/>
      <c r="GC455" s="20"/>
      <c r="GD455" s="20"/>
      <c r="GE455" s="20"/>
      <c r="GF455" s="20"/>
      <c r="GG455" s="20"/>
      <c r="GH455" s="20"/>
      <c r="GI455" s="20"/>
      <c r="GJ455" s="20"/>
      <c r="GK455" s="20"/>
      <c r="GL455" s="20"/>
      <c r="GM455" s="20"/>
      <c r="GN455" s="20"/>
      <c r="GO455" s="20"/>
      <c r="GP455" s="20"/>
      <c r="GQ455" s="20"/>
      <c r="GR455" s="20"/>
      <c r="GS455" s="20"/>
      <c r="GT455" s="20"/>
      <c r="GU455" s="20"/>
      <c r="GV455" s="20"/>
      <c r="GW455" s="20"/>
      <c r="GX455" s="20"/>
      <c r="GY455" s="20"/>
      <c r="GZ455" s="20"/>
      <c r="HA455" s="20"/>
      <c r="HB455" s="20"/>
      <c r="HC455" s="20"/>
      <c r="HD455" s="20"/>
      <c r="HE455" s="20"/>
      <c r="HF455" s="20"/>
      <c r="HG455" s="20"/>
      <c r="HH455" s="20"/>
      <c r="HI455" s="20"/>
      <c r="HJ455" s="20"/>
      <c r="HK455" s="20"/>
      <c r="HL455" s="20"/>
      <c r="HM455" s="20"/>
      <c r="HN455" s="20"/>
      <c r="HO455" s="20"/>
      <c r="HP455" s="20"/>
      <c r="HQ455" s="20"/>
      <c r="HR455" s="20"/>
      <c r="HS455" s="20"/>
      <c r="HT455" s="20"/>
      <c r="HU455" s="20"/>
      <c r="HV455" s="20"/>
      <c r="HW455" s="20"/>
      <c r="HX455" s="20"/>
      <c r="HY455" s="20"/>
      <c r="HZ455" s="20"/>
      <c r="IA455" s="20"/>
      <c r="IB455" s="20"/>
      <c r="IC455" s="20"/>
      <c r="ID455" s="20"/>
      <c r="IE455" s="20"/>
      <c r="IF455" s="20"/>
      <c r="IG455" s="20"/>
      <c r="IH455" s="20"/>
      <c r="II455" s="20"/>
      <c r="IJ455" s="20"/>
      <c r="IK455" s="20"/>
      <c r="IL455" s="20"/>
      <c r="IM455" s="20"/>
      <c r="IN455" s="20"/>
      <c r="IO455" s="20"/>
      <c r="IP455" s="20"/>
      <c r="IQ455" s="20"/>
      <c r="IR455" s="20"/>
      <c r="IS455" s="20"/>
      <c r="IT455" s="20"/>
      <c r="IU455" s="20"/>
      <c r="IV455" s="20"/>
      <c r="IW455" s="20"/>
      <c r="IX455" s="20"/>
      <c r="IY455" s="20"/>
      <c r="IZ455" s="20"/>
      <c r="JA455" s="20"/>
      <c r="JB455" s="20"/>
    </row>
    <row r="456" spans="1:262" x14ac:dyDescent="0.2">
      <c r="A456" s="185">
        <v>40381</v>
      </c>
      <c r="B456" s="198" t="s">
        <v>881</v>
      </c>
      <c r="C456" s="198" t="s">
        <v>299</v>
      </c>
      <c r="D456" s="198" t="s">
        <v>134</v>
      </c>
      <c r="E456" s="198" t="s">
        <v>144</v>
      </c>
      <c r="F456" s="199">
        <v>39722</v>
      </c>
      <c r="G456" s="191">
        <v>2008</v>
      </c>
      <c r="H456" s="185" t="s">
        <v>34</v>
      </c>
      <c r="I456" s="185" t="str">
        <f t="shared" si="24"/>
        <v>WI</v>
      </c>
      <c r="J456" s="185" t="str">
        <f t="shared" si="23"/>
        <v>WI</v>
      </c>
      <c r="K456" s="185" t="str">
        <f t="shared" si="25"/>
        <v>Midwest</v>
      </c>
      <c r="L456" s="185" t="str">
        <f>INDEX('State '!$A$1:$C$62,MATCH($I456,'State '!$B:$B,0),3)</f>
        <v>Midwest</v>
      </c>
      <c r="M456" s="185" t="str">
        <f>INDEX('State '!$A$1:$C$62,MATCH($J456,'State '!$B:$B,0),3)</f>
        <v>Midwest</v>
      </c>
      <c r="N456" s="185"/>
      <c r="O456" s="192">
        <v>30</v>
      </c>
      <c r="P456" s="192">
        <v>32</v>
      </c>
      <c r="Q456" s="192">
        <v>99.99</v>
      </c>
      <c r="R456" s="191" t="s">
        <v>732</v>
      </c>
      <c r="S456" s="185" t="s">
        <v>139</v>
      </c>
      <c r="T456" s="185" t="s">
        <v>188</v>
      </c>
      <c r="U456" s="185" t="s">
        <v>391</v>
      </c>
      <c r="V456" s="185"/>
      <c r="W456" s="184"/>
      <c r="X456" s="184"/>
      <c r="Y456" s="184"/>
      <c r="Z456" s="96"/>
      <c r="AA456" s="96"/>
      <c r="AB456" s="96"/>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20"/>
      <c r="BQ456" s="20"/>
      <c r="BR456" s="20"/>
      <c r="BS456" s="20"/>
      <c r="BT456" s="20"/>
      <c r="BU456" s="20"/>
      <c r="BV456" s="20"/>
      <c r="BW456" s="20"/>
      <c r="BX456" s="20"/>
      <c r="BY456" s="20"/>
      <c r="BZ456" s="20"/>
      <c r="CA456" s="20"/>
      <c r="CB456" s="20"/>
      <c r="CC456" s="20"/>
      <c r="CD456" s="20"/>
      <c r="CE456" s="20"/>
      <c r="CF456" s="20"/>
      <c r="CG456" s="20"/>
      <c r="CH456" s="20"/>
      <c r="CI456" s="20"/>
      <c r="CJ456" s="20"/>
      <c r="CK456" s="20"/>
      <c r="CL456" s="20"/>
      <c r="CM456" s="20"/>
      <c r="CN456" s="20"/>
      <c r="CO456" s="20"/>
      <c r="CP456" s="20"/>
      <c r="CQ456" s="20"/>
      <c r="CR456" s="20"/>
      <c r="CS456" s="20"/>
      <c r="CT456" s="20"/>
      <c r="CU456" s="20"/>
      <c r="CV456" s="20"/>
      <c r="CW456" s="20"/>
      <c r="CX456" s="20"/>
      <c r="CY456" s="20"/>
      <c r="CZ456" s="20"/>
      <c r="DA456" s="20"/>
      <c r="DB456" s="20"/>
      <c r="DC456" s="20"/>
      <c r="DD456" s="20"/>
      <c r="DE456" s="20"/>
      <c r="DF456" s="20"/>
      <c r="DG456" s="20"/>
      <c r="DH456" s="20"/>
      <c r="DI456" s="20"/>
      <c r="DJ456" s="20"/>
      <c r="DK456" s="20"/>
      <c r="DL456" s="20"/>
      <c r="DM456" s="20"/>
      <c r="DN456" s="20"/>
      <c r="DO456" s="20"/>
      <c r="DP456" s="20"/>
      <c r="DQ456" s="20"/>
      <c r="DR456" s="20"/>
      <c r="DS456" s="20"/>
      <c r="DT456" s="20"/>
      <c r="DU456" s="20"/>
      <c r="DV456" s="20"/>
      <c r="DW456" s="20"/>
      <c r="DX456" s="20"/>
      <c r="DY456" s="20"/>
      <c r="DZ456" s="20"/>
      <c r="EA456" s="20"/>
      <c r="EB456" s="20"/>
      <c r="EC456" s="20"/>
      <c r="ED456" s="20"/>
      <c r="EE456" s="20"/>
      <c r="EF456" s="20"/>
      <c r="EG456" s="20"/>
      <c r="EH456" s="20"/>
      <c r="EI456" s="20"/>
      <c r="EJ456" s="20"/>
      <c r="EK456" s="20"/>
      <c r="EL456" s="20"/>
      <c r="EM456" s="20"/>
      <c r="EN456" s="20"/>
      <c r="EO456" s="20"/>
      <c r="EP456" s="20"/>
      <c r="EQ456" s="20"/>
      <c r="ER456" s="20"/>
      <c r="ES456" s="20"/>
      <c r="ET456" s="20"/>
      <c r="EU456" s="20"/>
      <c r="EV456" s="20"/>
      <c r="EW456" s="20"/>
      <c r="EX456" s="20"/>
      <c r="EY456" s="20"/>
      <c r="EZ456" s="20"/>
      <c r="FA456" s="20"/>
      <c r="FB456" s="20"/>
      <c r="FC456" s="20"/>
      <c r="FD456" s="20"/>
      <c r="FE456" s="20"/>
      <c r="FF456" s="20"/>
      <c r="FG456" s="20"/>
      <c r="FH456" s="20"/>
      <c r="FI456" s="20"/>
      <c r="FJ456" s="20"/>
      <c r="FK456" s="20"/>
      <c r="FL456" s="20"/>
      <c r="FM456" s="20"/>
      <c r="FN456" s="20"/>
      <c r="FO456" s="20"/>
      <c r="FP456" s="20"/>
      <c r="FQ456" s="20"/>
      <c r="FR456" s="20"/>
      <c r="FS456" s="20"/>
      <c r="FT456" s="20"/>
      <c r="FU456" s="20"/>
      <c r="FV456" s="20"/>
      <c r="FW456" s="20"/>
      <c r="FX456" s="20"/>
      <c r="FY456" s="20"/>
      <c r="FZ456" s="20"/>
      <c r="GA456" s="20"/>
      <c r="GB456" s="20"/>
      <c r="GC456" s="20"/>
      <c r="GD456" s="20"/>
      <c r="GE456" s="20"/>
      <c r="GF456" s="20"/>
      <c r="GG456" s="20"/>
      <c r="GH456" s="20"/>
      <c r="GI456" s="20"/>
      <c r="GJ456" s="20"/>
      <c r="GK456" s="20"/>
      <c r="GL456" s="20"/>
      <c r="GM456" s="20"/>
      <c r="GN456" s="20"/>
      <c r="GO456" s="20"/>
      <c r="GP456" s="20"/>
      <c r="GQ456" s="20"/>
      <c r="GR456" s="20"/>
      <c r="GS456" s="20"/>
      <c r="GT456" s="20"/>
      <c r="GU456" s="20"/>
      <c r="GV456" s="20"/>
      <c r="GW456" s="20"/>
      <c r="GX456" s="20"/>
      <c r="GY456" s="20"/>
      <c r="GZ456" s="20"/>
      <c r="HA456" s="20"/>
      <c r="HB456" s="20"/>
      <c r="HC456" s="20"/>
      <c r="HD456" s="20"/>
      <c r="HE456" s="20"/>
      <c r="HF456" s="20"/>
      <c r="HG456" s="20"/>
      <c r="HH456" s="20"/>
      <c r="HI456" s="20"/>
      <c r="HJ456" s="20"/>
      <c r="HK456" s="20"/>
      <c r="HL456" s="20"/>
      <c r="HM456" s="20"/>
      <c r="HN456" s="20"/>
      <c r="HO456" s="20"/>
      <c r="HP456" s="20"/>
      <c r="HQ456" s="20"/>
      <c r="HR456" s="20"/>
      <c r="HS456" s="20"/>
      <c r="HT456" s="20"/>
      <c r="HU456" s="20"/>
      <c r="HV456" s="20"/>
      <c r="HW456" s="20"/>
      <c r="HX456" s="20"/>
      <c r="HY456" s="20"/>
      <c r="HZ456" s="20"/>
      <c r="IA456" s="20"/>
      <c r="IB456" s="20"/>
      <c r="IC456" s="20"/>
      <c r="ID456" s="20"/>
      <c r="IE456" s="20"/>
      <c r="IF456" s="20"/>
      <c r="IG456" s="20"/>
      <c r="IH456" s="20"/>
      <c r="II456" s="20"/>
      <c r="IJ456" s="20"/>
      <c r="IK456" s="20"/>
      <c r="IL456" s="20"/>
      <c r="IM456" s="20"/>
      <c r="IN456" s="20"/>
      <c r="IO456" s="20"/>
      <c r="IP456" s="20"/>
      <c r="IQ456" s="20"/>
      <c r="IR456" s="20"/>
      <c r="IS456" s="20"/>
      <c r="IT456" s="20"/>
      <c r="IU456" s="20"/>
      <c r="IV456" s="20"/>
      <c r="IW456" s="20"/>
      <c r="IX456" s="20"/>
      <c r="IY456" s="20"/>
      <c r="IZ456" s="20"/>
      <c r="JA456" s="20"/>
      <c r="JB456" s="20"/>
    </row>
    <row r="457" spans="1:262" x14ac:dyDescent="0.2">
      <c r="A457" s="185">
        <v>39990</v>
      </c>
      <c r="B457" s="186" t="s">
        <v>937</v>
      </c>
      <c r="C457" s="186" t="s">
        <v>201</v>
      </c>
      <c r="D457" s="186" t="s">
        <v>134</v>
      </c>
      <c r="E457" s="187" t="s">
        <v>144</v>
      </c>
      <c r="F457" s="188">
        <v>39417</v>
      </c>
      <c r="G457" s="189">
        <v>2007</v>
      </c>
      <c r="H457" s="185" t="s">
        <v>36</v>
      </c>
      <c r="I457" s="185" t="str">
        <f t="shared" si="24"/>
        <v>MA</v>
      </c>
      <c r="J457" s="185" t="str">
        <f t="shared" si="23"/>
        <v>MA</v>
      </c>
      <c r="K457" s="185" t="str">
        <f t="shared" si="25"/>
        <v>Northeast</v>
      </c>
      <c r="L457" s="185" t="str">
        <f>INDEX('State '!$A$1:$C$62,MATCH($I457,'State '!$B:$B,0),3)</f>
        <v>Northeast</v>
      </c>
      <c r="M457" s="185" t="str">
        <f>INDEX('State '!$A$1:$C$62,MATCH($J457,'State '!$B:$B,0),3)</f>
        <v>Northeast</v>
      </c>
      <c r="N457" s="185"/>
      <c r="O457" s="191">
        <v>15</v>
      </c>
      <c r="P457" s="191">
        <v>3.8</v>
      </c>
      <c r="Q457" s="191">
        <v>38</v>
      </c>
      <c r="R457" s="192">
        <v>18</v>
      </c>
      <c r="S457" s="193" t="s">
        <v>135</v>
      </c>
      <c r="T457" s="190" t="s">
        <v>390</v>
      </c>
      <c r="U457" s="194" t="s">
        <v>938</v>
      </c>
      <c r="V457" s="185"/>
      <c r="W457" s="184"/>
      <c r="X457" s="184"/>
      <c r="Y457" s="184"/>
      <c r="Z457" s="96"/>
      <c r="AA457" s="96"/>
      <c r="AB457" s="96"/>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20"/>
      <c r="BQ457" s="20"/>
      <c r="BR457" s="20"/>
      <c r="BS457" s="20"/>
      <c r="BT457" s="20"/>
      <c r="BU457" s="20"/>
      <c r="BV457" s="20"/>
      <c r="BW457" s="20"/>
      <c r="BX457" s="20"/>
      <c r="BY457" s="20"/>
      <c r="BZ457" s="20"/>
      <c r="CA457" s="20"/>
      <c r="CB457" s="20"/>
      <c r="CC457" s="20"/>
      <c r="CD457" s="20"/>
      <c r="CE457" s="20"/>
      <c r="CF457" s="20"/>
      <c r="CG457" s="20"/>
      <c r="CH457" s="20"/>
      <c r="CI457" s="20"/>
      <c r="CJ457" s="20"/>
      <c r="CK457" s="20"/>
      <c r="CL457" s="20"/>
      <c r="CM457" s="20"/>
      <c r="CN457" s="20"/>
      <c r="CO457" s="20"/>
      <c r="CP457" s="20"/>
      <c r="CQ457" s="20"/>
      <c r="CR457" s="20"/>
      <c r="CS457" s="20"/>
      <c r="CT457" s="20"/>
      <c r="CU457" s="20"/>
      <c r="CV457" s="20"/>
      <c r="CW457" s="20"/>
      <c r="CX457" s="20"/>
      <c r="CY457" s="20"/>
      <c r="CZ457" s="20"/>
      <c r="DA457" s="20"/>
      <c r="DB457" s="20"/>
      <c r="DC457" s="20"/>
      <c r="DD457" s="20"/>
      <c r="DE457" s="20"/>
      <c r="DF457" s="20"/>
      <c r="DG457" s="20"/>
      <c r="DH457" s="20"/>
      <c r="DI457" s="20"/>
      <c r="DJ457" s="20"/>
      <c r="DK457" s="20"/>
      <c r="DL457" s="20"/>
      <c r="DM457" s="20"/>
      <c r="DN457" s="20"/>
      <c r="DO457" s="20"/>
      <c r="DP457" s="20"/>
      <c r="DQ457" s="20"/>
      <c r="DR457" s="20"/>
      <c r="DS457" s="20"/>
      <c r="DT457" s="20"/>
      <c r="DU457" s="20"/>
      <c r="DV457" s="20"/>
      <c r="DW457" s="20"/>
      <c r="DX457" s="20"/>
      <c r="DY457" s="20"/>
      <c r="DZ457" s="20"/>
      <c r="EA457" s="20"/>
      <c r="EB457" s="20"/>
      <c r="EC457" s="20"/>
      <c r="ED457" s="20"/>
      <c r="EE457" s="20"/>
      <c r="EF457" s="20"/>
      <c r="EG457" s="20"/>
      <c r="EH457" s="20"/>
      <c r="EI457" s="20"/>
      <c r="EJ457" s="20"/>
      <c r="EK457" s="20"/>
      <c r="EL457" s="20"/>
      <c r="EM457" s="20"/>
      <c r="EN457" s="20"/>
      <c r="EO457" s="20"/>
      <c r="EP457" s="20"/>
      <c r="EQ457" s="20"/>
      <c r="ER457" s="20"/>
      <c r="ES457" s="20"/>
      <c r="ET457" s="20"/>
      <c r="EU457" s="20"/>
      <c r="EV457" s="20"/>
      <c r="EW457" s="20"/>
      <c r="EX457" s="20"/>
      <c r="EY457" s="20"/>
      <c r="EZ457" s="20"/>
      <c r="FA457" s="20"/>
      <c r="FB457" s="20"/>
      <c r="FC457" s="20"/>
      <c r="FD457" s="20"/>
      <c r="FE457" s="20"/>
      <c r="FF457" s="20"/>
      <c r="FG457" s="20"/>
      <c r="FH457" s="20"/>
      <c r="FI457" s="20"/>
      <c r="FJ457" s="20"/>
      <c r="FK457" s="20"/>
      <c r="FL457" s="20"/>
      <c r="FM457" s="20"/>
      <c r="FN457" s="20"/>
      <c r="FO457" s="20"/>
      <c r="FP457" s="20"/>
      <c r="FQ457" s="20"/>
      <c r="FR457" s="20"/>
      <c r="FS457" s="20"/>
      <c r="FT457" s="20"/>
      <c r="FU457" s="20"/>
      <c r="FV457" s="20"/>
      <c r="FW457" s="20"/>
      <c r="FX457" s="20"/>
      <c r="FY457" s="20"/>
      <c r="FZ457" s="20"/>
      <c r="GA457" s="20"/>
      <c r="GB457" s="20"/>
      <c r="GC457" s="20"/>
      <c r="GD457" s="20"/>
      <c r="GE457" s="20"/>
      <c r="GF457" s="20"/>
      <c r="GG457" s="20"/>
      <c r="GH457" s="20"/>
      <c r="GI457" s="20"/>
      <c r="GJ457" s="20"/>
      <c r="GK457" s="20"/>
      <c r="GL457" s="20"/>
      <c r="GM457" s="20"/>
      <c r="GN457" s="20"/>
      <c r="GO457" s="20"/>
      <c r="GP457" s="20"/>
      <c r="GQ457" s="20"/>
      <c r="GR457" s="20"/>
      <c r="GS457" s="20"/>
      <c r="GT457" s="20"/>
      <c r="GU457" s="20"/>
      <c r="GV457" s="20"/>
      <c r="GW457" s="20"/>
      <c r="GX457" s="20"/>
      <c r="GY457" s="20"/>
      <c r="GZ457" s="20"/>
      <c r="HA457" s="20"/>
      <c r="HB457" s="20"/>
      <c r="HC457" s="20"/>
      <c r="HD457" s="20"/>
      <c r="HE457" s="20"/>
      <c r="HF457" s="20"/>
      <c r="HG457" s="20"/>
      <c r="HH457" s="20"/>
      <c r="HI457" s="20"/>
      <c r="HJ457" s="20"/>
      <c r="HK457" s="20"/>
      <c r="HL457" s="20"/>
      <c r="HM457" s="20"/>
      <c r="HN457" s="20"/>
      <c r="HO457" s="20"/>
      <c r="HP457" s="20"/>
      <c r="HQ457" s="20"/>
      <c r="HR457" s="20"/>
      <c r="HS457" s="20"/>
      <c r="HT457" s="20"/>
      <c r="HU457" s="20"/>
      <c r="HV457" s="20"/>
      <c r="HW457" s="20"/>
      <c r="HX457" s="20"/>
      <c r="HY457" s="20"/>
      <c r="HZ457" s="20"/>
      <c r="IA457" s="20"/>
      <c r="IB457" s="20"/>
      <c r="IC457" s="20"/>
      <c r="ID457" s="20"/>
      <c r="IE457" s="20"/>
      <c r="IF457" s="20"/>
      <c r="IG457" s="20"/>
      <c r="IH457" s="20"/>
      <c r="II457" s="20"/>
      <c r="IJ457" s="20"/>
      <c r="IK457" s="20"/>
      <c r="IL457" s="20"/>
      <c r="IM457" s="20"/>
      <c r="IN457" s="20"/>
      <c r="IO457" s="20"/>
      <c r="IP457" s="20"/>
      <c r="IQ457" s="20"/>
      <c r="IR457" s="20"/>
      <c r="IS457" s="20"/>
      <c r="IT457" s="20"/>
      <c r="IU457" s="20"/>
      <c r="IV457" s="20"/>
      <c r="IW457" s="20"/>
      <c r="IX457" s="20"/>
      <c r="IY457" s="20"/>
      <c r="IZ457" s="20"/>
      <c r="JA457" s="20"/>
      <c r="JB457" s="20"/>
    </row>
    <row r="458" spans="1:262" x14ac:dyDescent="0.2">
      <c r="A458" s="185">
        <v>39990</v>
      </c>
      <c r="B458" s="186" t="s">
        <v>943</v>
      </c>
      <c r="C458" s="186" t="s">
        <v>201</v>
      </c>
      <c r="D458" s="186" t="s">
        <v>141</v>
      </c>
      <c r="E458" s="187" t="s">
        <v>144</v>
      </c>
      <c r="F458" s="188">
        <v>39431</v>
      </c>
      <c r="G458" s="189">
        <v>2007</v>
      </c>
      <c r="H458" s="185" t="s">
        <v>36</v>
      </c>
      <c r="I458" s="185" t="str">
        <f t="shared" si="24"/>
        <v>MA</v>
      </c>
      <c r="J458" s="185" t="str">
        <f t="shared" si="23"/>
        <v>MA</v>
      </c>
      <c r="K458" s="185" t="str">
        <f t="shared" si="25"/>
        <v>Northeast</v>
      </c>
      <c r="L458" s="185" t="str">
        <f>INDEX('State '!$A$1:$C$62,MATCH($I458,'State '!$B:$B,0),3)</f>
        <v>Northeast</v>
      </c>
      <c r="M458" s="185" t="str">
        <f>INDEX('State '!$A$1:$C$62,MATCH($J458,'State '!$B:$B,0),3)</f>
        <v>Northeast</v>
      </c>
      <c r="N458" s="185"/>
      <c r="O458" s="191">
        <v>179.7</v>
      </c>
      <c r="P458" s="191">
        <v>16.399999999999999</v>
      </c>
      <c r="Q458" s="191">
        <v>800</v>
      </c>
      <c r="R458" s="192">
        <v>24</v>
      </c>
      <c r="S458" s="193" t="s">
        <v>135</v>
      </c>
      <c r="T458" s="190" t="s">
        <v>390</v>
      </c>
      <c r="U458" s="194" t="s">
        <v>944</v>
      </c>
      <c r="V458" s="185"/>
      <c r="W458" s="184"/>
      <c r="X458" s="184"/>
      <c r="Y458" s="184"/>
      <c r="Z458" s="96"/>
      <c r="AA458" s="96"/>
      <c r="AB458" s="96"/>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20"/>
      <c r="BQ458" s="20"/>
      <c r="BR458" s="20"/>
      <c r="BS458" s="20"/>
      <c r="BT458" s="20"/>
      <c r="BU458" s="20"/>
      <c r="BV458" s="20"/>
      <c r="BW458" s="20"/>
      <c r="BX458" s="20"/>
      <c r="BY458" s="20"/>
      <c r="BZ458" s="20"/>
      <c r="CA458" s="20"/>
      <c r="CB458" s="20"/>
      <c r="CC458" s="20"/>
      <c r="CD458" s="20"/>
      <c r="CE458" s="20"/>
      <c r="CF458" s="20"/>
      <c r="CG458" s="20"/>
      <c r="CH458" s="20"/>
      <c r="CI458" s="20"/>
      <c r="CJ458" s="20"/>
      <c r="CK458" s="20"/>
      <c r="CL458" s="20"/>
      <c r="CM458" s="20"/>
      <c r="CN458" s="20"/>
      <c r="CO458" s="20"/>
      <c r="CP458" s="20"/>
      <c r="CQ458" s="20"/>
      <c r="CR458" s="20"/>
      <c r="CS458" s="20"/>
      <c r="CT458" s="20"/>
      <c r="CU458" s="20"/>
      <c r="CV458" s="20"/>
      <c r="CW458" s="20"/>
      <c r="CX458" s="20"/>
      <c r="CY458" s="20"/>
      <c r="CZ458" s="20"/>
      <c r="DA458" s="20"/>
      <c r="DB458" s="20"/>
      <c r="DC458" s="20"/>
      <c r="DD458" s="20"/>
      <c r="DE458" s="20"/>
      <c r="DF458" s="20"/>
      <c r="DG458" s="20"/>
      <c r="DH458" s="20"/>
      <c r="DI458" s="20"/>
      <c r="DJ458" s="20"/>
      <c r="DK458" s="20"/>
      <c r="DL458" s="20"/>
      <c r="DM458" s="20"/>
      <c r="DN458" s="20"/>
      <c r="DO458" s="20"/>
      <c r="DP458" s="20"/>
      <c r="DQ458" s="20"/>
      <c r="DR458" s="20"/>
      <c r="DS458" s="20"/>
      <c r="DT458" s="20"/>
      <c r="DU458" s="20"/>
      <c r="DV458" s="20"/>
      <c r="DW458" s="20"/>
      <c r="DX458" s="20"/>
      <c r="DY458" s="20"/>
      <c r="DZ458" s="20"/>
      <c r="EA458" s="20"/>
      <c r="EB458" s="20"/>
      <c r="EC458" s="20"/>
      <c r="ED458" s="20"/>
      <c r="EE458" s="20"/>
      <c r="EF458" s="20"/>
      <c r="EG458" s="20"/>
      <c r="EH458" s="20"/>
      <c r="EI458" s="20"/>
      <c r="EJ458" s="20"/>
      <c r="EK458" s="20"/>
      <c r="EL458" s="20"/>
      <c r="EM458" s="20"/>
      <c r="EN458" s="20"/>
      <c r="EO458" s="20"/>
      <c r="EP458" s="20"/>
      <c r="EQ458" s="20"/>
      <c r="ER458" s="20"/>
      <c r="ES458" s="20"/>
      <c r="ET458" s="20"/>
      <c r="EU458" s="20"/>
      <c r="EV458" s="20"/>
      <c r="EW458" s="20"/>
      <c r="EX458" s="20"/>
      <c r="EY458" s="20"/>
      <c r="EZ458" s="20"/>
      <c r="FA458" s="20"/>
      <c r="FB458" s="20"/>
      <c r="FC458" s="20"/>
      <c r="FD458" s="20"/>
      <c r="FE458" s="20"/>
      <c r="FF458" s="20"/>
      <c r="FG458" s="20"/>
      <c r="FH458" s="20"/>
      <c r="FI458" s="20"/>
      <c r="FJ458" s="20"/>
      <c r="FK458" s="20"/>
      <c r="FL458" s="20"/>
      <c r="FM458" s="20"/>
      <c r="FN458" s="20"/>
      <c r="FO458" s="20"/>
      <c r="FP458" s="20"/>
      <c r="FQ458" s="20"/>
      <c r="FR458" s="20"/>
      <c r="FS458" s="20"/>
      <c r="FT458" s="20"/>
      <c r="FU458" s="20"/>
      <c r="FV458" s="20"/>
      <c r="FW458" s="20"/>
      <c r="FX458" s="20"/>
      <c r="FY458" s="20"/>
      <c r="FZ458" s="20"/>
      <c r="GA458" s="20"/>
      <c r="GB458" s="20"/>
      <c r="GC458" s="20"/>
      <c r="GD458" s="20"/>
      <c r="GE458" s="20"/>
      <c r="GF458" s="20"/>
      <c r="GG458" s="20"/>
      <c r="GH458" s="20"/>
      <c r="GI458" s="20"/>
      <c r="GJ458" s="20"/>
      <c r="GK458" s="20"/>
      <c r="GL458" s="20"/>
      <c r="GM458" s="20"/>
      <c r="GN458" s="20"/>
      <c r="GO458" s="20"/>
      <c r="GP458" s="20"/>
      <c r="GQ458" s="20"/>
      <c r="GR458" s="20"/>
      <c r="GS458" s="20"/>
      <c r="GT458" s="20"/>
      <c r="GU458" s="20"/>
      <c r="GV458" s="20"/>
      <c r="GW458" s="20"/>
      <c r="GX458" s="20"/>
      <c r="GY458" s="20"/>
      <c r="GZ458" s="20"/>
      <c r="HA458" s="20"/>
      <c r="HB458" s="20"/>
      <c r="HC458" s="20"/>
      <c r="HD458" s="20"/>
      <c r="HE458" s="20"/>
      <c r="HF458" s="20"/>
      <c r="HG458" s="20"/>
      <c r="HH458" s="20"/>
      <c r="HI458" s="20"/>
      <c r="HJ458" s="20"/>
      <c r="HK458" s="20"/>
      <c r="HL458" s="20"/>
      <c r="HM458" s="20"/>
      <c r="HN458" s="20"/>
      <c r="HO458" s="20"/>
      <c r="HP458" s="20"/>
      <c r="HQ458" s="20"/>
      <c r="HR458" s="20"/>
      <c r="HS458" s="20"/>
      <c r="HT458" s="20"/>
      <c r="HU458" s="20"/>
      <c r="HV458" s="20"/>
      <c r="HW458" s="20"/>
      <c r="HX458" s="20"/>
      <c r="HY458" s="20"/>
      <c r="HZ458" s="20"/>
      <c r="IA458" s="20"/>
      <c r="IB458" s="20"/>
      <c r="IC458" s="20"/>
      <c r="ID458" s="20"/>
      <c r="IE458" s="20"/>
      <c r="IF458" s="20"/>
      <c r="IG458" s="20"/>
      <c r="IH458" s="20"/>
      <c r="II458" s="20"/>
      <c r="IJ458" s="20"/>
      <c r="IK458" s="20"/>
      <c r="IL458" s="20"/>
      <c r="IM458" s="20"/>
      <c r="IN458" s="20"/>
      <c r="IO458" s="20"/>
      <c r="IP458" s="20"/>
      <c r="IQ458" s="20"/>
      <c r="IR458" s="20"/>
      <c r="IS458" s="20"/>
      <c r="IT458" s="20"/>
      <c r="IU458" s="20"/>
      <c r="IV458" s="20"/>
      <c r="IW458" s="20"/>
      <c r="IX458" s="20"/>
      <c r="IY458" s="20"/>
      <c r="IZ458" s="20"/>
      <c r="JA458" s="20"/>
      <c r="JB458" s="20"/>
    </row>
    <row r="459" spans="1:262" s="20" customFormat="1" x14ac:dyDescent="0.2">
      <c r="A459" s="185">
        <v>39990</v>
      </c>
      <c r="B459" s="186" t="s">
        <v>995</v>
      </c>
      <c r="C459" s="186" t="s">
        <v>285</v>
      </c>
      <c r="D459" s="186" t="s">
        <v>141</v>
      </c>
      <c r="E459" s="187" t="s">
        <v>144</v>
      </c>
      <c r="F459" s="188">
        <v>39142</v>
      </c>
      <c r="G459" s="189">
        <v>2007</v>
      </c>
      <c r="H459" s="185" t="s">
        <v>0</v>
      </c>
      <c r="I459" s="185" t="str">
        <f t="shared" si="24"/>
        <v>LA</v>
      </c>
      <c r="J459" s="185" t="str">
        <f t="shared" si="23"/>
        <v>LA</v>
      </c>
      <c r="K459" s="185" t="str">
        <f t="shared" si="25"/>
        <v>South Central</v>
      </c>
      <c r="L459" s="185" t="str">
        <f>INDEX('State '!$A$1:$C$62,MATCH($I459,'State '!$B:$B,0),3)</f>
        <v>South Central</v>
      </c>
      <c r="M459" s="185" t="str">
        <f>INDEX('State '!$A$1:$C$62,MATCH($J459,'State '!$B:$B,0),3)</f>
        <v>South Central</v>
      </c>
      <c r="N459" s="185"/>
      <c r="O459" s="191">
        <v>5</v>
      </c>
      <c r="P459" s="191"/>
      <c r="Q459" s="191">
        <v>100</v>
      </c>
      <c r="R459" s="192"/>
      <c r="S459" s="193" t="s">
        <v>139</v>
      </c>
      <c r="T459" s="190" t="s">
        <v>188</v>
      </c>
      <c r="U459" s="194" t="s">
        <v>391</v>
      </c>
      <c r="V459" s="185"/>
      <c r="W459" s="184"/>
      <c r="X459" s="184"/>
      <c r="Y459" s="184"/>
      <c r="AC459" s="96"/>
      <c r="AD459" s="96"/>
      <c r="AE459" s="96"/>
      <c r="AF459" s="96"/>
      <c r="AG459" s="96"/>
      <c r="AH459" s="96"/>
      <c r="AI459" s="96"/>
      <c r="AJ459" s="96"/>
      <c r="AK459" s="96"/>
      <c r="AL459" s="96"/>
      <c r="AM459" s="96"/>
      <c r="AN459" s="96"/>
      <c r="AO459" s="96"/>
      <c r="AP459" s="96"/>
      <c r="AQ459" s="96"/>
      <c r="AR459" s="96"/>
      <c r="AS459" s="96"/>
      <c r="AT459" s="96"/>
      <c r="AU459" s="96"/>
      <c r="AV459" s="96"/>
      <c r="AW459" s="96"/>
      <c r="AX459" s="96"/>
      <c r="AY459" s="96"/>
      <c r="AZ459" s="96"/>
      <c r="BA459" s="96"/>
      <c r="BB459" s="96"/>
      <c r="BC459" s="96"/>
      <c r="BD459" s="96"/>
      <c r="BE459" s="96"/>
      <c r="BF459" s="96"/>
      <c r="BG459" s="96"/>
      <c r="BH459" s="96"/>
      <c r="BI459" s="96"/>
      <c r="BJ459" s="96"/>
      <c r="BK459" s="96"/>
      <c r="BL459" s="96"/>
      <c r="BM459" s="96"/>
      <c r="BN459" s="96"/>
      <c r="BO459" s="96"/>
      <c r="BP459" s="96"/>
      <c r="BQ459" s="96"/>
      <c r="BR459" s="96"/>
      <c r="BS459" s="96"/>
      <c r="BT459" s="96"/>
      <c r="BU459" s="96"/>
      <c r="BV459" s="96"/>
      <c r="BW459" s="96"/>
      <c r="BX459" s="96"/>
      <c r="BY459" s="96"/>
      <c r="BZ459" s="96"/>
      <c r="CA459" s="96"/>
      <c r="CB459" s="96"/>
      <c r="CC459" s="96"/>
      <c r="CD459" s="96"/>
      <c r="CE459" s="96"/>
      <c r="CF459" s="96"/>
      <c r="CG459" s="96"/>
      <c r="CH459" s="96"/>
      <c r="CI459" s="96"/>
      <c r="CJ459" s="96"/>
      <c r="CK459" s="96"/>
      <c r="CL459" s="96"/>
      <c r="CM459" s="96"/>
      <c r="CN459" s="96"/>
      <c r="CO459" s="96"/>
      <c r="CP459" s="96"/>
      <c r="CQ459" s="96"/>
      <c r="CR459" s="96"/>
      <c r="CS459" s="96"/>
      <c r="CT459" s="96"/>
      <c r="CU459" s="96"/>
      <c r="CV459" s="96"/>
      <c r="CW459" s="96"/>
      <c r="CX459" s="96"/>
      <c r="CY459" s="96"/>
      <c r="CZ459" s="96"/>
      <c r="DA459" s="96"/>
      <c r="DB459" s="96"/>
      <c r="DC459" s="96"/>
      <c r="DD459" s="96"/>
      <c r="DE459" s="96"/>
      <c r="DF459" s="96"/>
      <c r="DG459" s="96"/>
      <c r="DH459" s="96"/>
      <c r="DI459" s="96"/>
      <c r="DJ459" s="96"/>
      <c r="DK459" s="96"/>
      <c r="DL459" s="96"/>
      <c r="DM459" s="96"/>
      <c r="DN459" s="96"/>
      <c r="DO459" s="96"/>
      <c r="DP459" s="96"/>
      <c r="DQ459" s="96"/>
      <c r="DR459" s="96"/>
      <c r="DS459" s="96"/>
      <c r="DT459" s="96"/>
      <c r="DU459" s="96"/>
      <c r="DV459" s="96"/>
      <c r="DW459" s="96"/>
      <c r="DX459" s="96"/>
      <c r="DY459" s="96"/>
      <c r="DZ459" s="96"/>
      <c r="EA459" s="96"/>
      <c r="EB459" s="96"/>
      <c r="EC459" s="96"/>
      <c r="ED459" s="96"/>
      <c r="EE459" s="96"/>
      <c r="EF459" s="96"/>
      <c r="EG459" s="96"/>
      <c r="EH459" s="96"/>
      <c r="EI459" s="96"/>
      <c r="EJ459" s="96"/>
      <c r="EK459" s="96"/>
      <c r="EL459" s="96"/>
      <c r="EM459" s="96"/>
      <c r="EN459" s="96"/>
      <c r="EO459" s="96"/>
      <c r="EP459" s="96"/>
      <c r="EQ459" s="96"/>
      <c r="ER459" s="96"/>
      <c r="ES459" s="96"/>
      <c r="ET459" s="96"/>
      <c r="EU459" s="96"/>
      <c r="EV459" s="96"/>
      <c r="EW459" s="96"/>
      <c r="EX459" s="96"/>
      <c r="EY459" s="96"/>
      <c r="EZ459" s="96"/>
      <c r="FA459" s="96"/>
      <c r="FB459" s="96"/>
      <c r="FC459" s="96"/>
      <c r="FD459" s="96"/>
      <c r="FE459" s="96"/>
      <c r="FF459" s="96"/>
      <c r="FG459" s="96"/>
      <c r="FH459" s="96"/>
      <c r="FI459" s="96"/>
      <c r="FJ459" s="96"/>
      <c r="FK459" s="96"/>
      <c r="FL459" s="96"/>
      <c r="FM459" s="96"/>
      <c r="FN459" s="96"/>
      <c r="FO459" s="96"/>
      <c r="FP459" s="96"/>
      <c r="FQ459" s="96"/>
      <c r="FR459" s="96"/>
      <c r="FS459" s="96"/>
      <c r="FT459" s="96"/>
      <c r="FU459" s="96"/>
      <c r="FV459" s="96"/>
      <c r="FW459" s="96"/>
      <c r="FX459" s="96"/>
      <c r="FY459" s="96"/>
      <c r="FZ459" s="96"/>
      <c r="GA459" s="96"/>
      <c r="GB459" s="96"/>
      <c r="GC459" s="96"/>
      <c r="GD459" s="96"/>
      <c r="GE459" s="96"/>
      <c r="GF459" s="96"/>
      <c r="GG459" s="96"/>
      <c r="GH459" s="96"/>
      <c r="GI459" s="96"/>
      <c r="GJ459" s="96"/>
      <c r="GK459" s="96"/>
      <c r="GL459" s="96"/>
      <c r="GM459" s="96"/>
      <c r="GN459" s="96"/>
      <c r="GO459" s="96"/>
      <c r="GP459" s="96"/>
      <c r="GQ459" s="96"/>
      <c r="GR459" s="96"/>
      <c r="GS459" s="96"/>
      <c r="GT459" s="96"/>
      <c r="GU459" s="96"/>
      <c r="GV459" s="96"/>
      <c r="GW459" s="96"/>
      <c r="GX459" s="96"/>
      <c r="GY459" s="96"/>
      <c r="GZ459" s="96"/>
      <c r="HA459" s="96"/>
      <c r="HB459" s="96"/>
      <c r="HC459" s="96"/>
      <c r="HD459" s="96"/>
      <c r="HE459" s="96"/>
      <c r="HF459" s="96"/>
      <c r="HG459" s="96"/>
      <c r="HH459" s="96"/>
      <c r="HI459" s="96"/>
      <c r="HJ459" s="96"/>
      <c r="HK459" s="96"/>
      <c r="HL459" s="96"/>
      <c r="HM459" s="96"/>
      <c r="HN459" s="96"/>
      <c r="HO459" s="96"/>
      <c r="HP459" s="96"/>
      <c r="HQ459" s="96"/>
      <c r="HR459" s="96"/>
      <c r="HS459" s="96"/>
      <c r="HT459" s="96"/>
      <c r="HU459" s="96"/>
      <c r="HV459" s="96"/>
      <c r="HW459" s="96"/>
      <c r="HX459" s="96"/>
      <c r="HY459" s="96"/>
      <c r="HZ459" s="96"/>
      <c r="IA459" s="96"/>
      <c r="IB459" s="96"/>
      <c r="IC459" s="96"/>
      <c r="ID459" s="96"/>
      <c r="IE459" s="96"/>
      <c r="IF459" s="96"/>
      <c r="IG459" s="96"/>
      <c r="IH459" s="96"/>
      <c r="II459" s="96"/>
      <c r="IJ459" s="96"/>
      <c r="IK459" s="96"/>
      <c r="IL459" s="96"/>
      <c r="IM459" s="96"/>
      <c r="IN459" s="96"/>
      <c r="IO459" s="96"/>
      <c r="IP459" s="96"/>
      <c r="IQ459" s="96"/>
      <c r="IR459" s="96"/>
      <c r="IS459" s="96"/>
      <c r="IT459" s="96"/>
      <c r="IU459" s="96"/>
      <c r="IV459" s="96"/>
      <c r="IW459" s="96"/>
      <c r="IX459" s="96"/>
      <c r="IY459" s="96"/>
      <c r="IZ459" s="96"/>
      <c r="JA459" s="96"/>
      <c r="JB459" s="96"/>
    </row>
    <row r="460" spans="1:262" s="20" customFormat="1" ht="25.5" x14ac:dyDescent="0.2">
      <c r="A460" s="185">
        <v>39990</v>
      </c>
      <c r="B460" s="186" t="s">
        <v>911</v>
      </c>
      <c r="C460" s="186" t="s">
        <v>259</v>
      </c>
      <c r="D460" s="186" t="s">
        <v>141</v>
      </c>
      <c r="E460" s="187" t="s">
        <v>144</v>
      </c>
      <c r="F460" s="188">
        <v>39128</v>
      </c>
      <c r="G460" s="189">
        <v>2007</v>
      </c>
      <c r="H460" s="185" t="s">
        <v>0</v>
      </c>
      <c r="I460" s="185" t="str">
        <f t="shared" si="24"/>
        <v>LA</v>
      </c>
      <c r="J460" s="185" t="str">
        <f t="shared" si="23"/>
        <v>LA</v>
      </c>
      <c r="K460" s="185" t="str">
        <f t="shared" si="25"/>
        <v>South Central</v>
      </c>
      <c r="L460" s="185" t="str">
        <f>INDEX('State '!$A$1:$C$62,MATCH($I460,'State '!$B:$B,0),3)</f>
        <v>South Central</v>
      </c>
      <c r="M460" s="185" t="str">
        <f>INDEX('State '!$A$1:$C$62,MATCH($J460,'State '!$B:$B,0),3)</f>
        <v>South Central</v>
      </c>
      <c r="N460" s="185"/>
      <c r="O460" s="191">
        <v>18.079999999999998</v>
      </c>
      <c r="P460" s="191">
        <v>17.5</v>
      </c>
      <c r="Q460" s="191">
        <v>140</v>
      </c>
      <c r="R460" s="192">
        <v>12</v>
      </c>
      <c r="S460" s="193" t="s">
        <v>135</v>
      </c>
      <c r="T460" s="190" t="s">
        <v>390</v>
      </c>
      <c r="U460" s="194" t="s">
        <v>912</v>
      </c>
      <c r="V460" s="185"/>
      <c r="W460" s="184"/>
      <c r="X460" s="184"/>
      <c r="Y460" s="184"/>
      <c r="AC460" s="96"/>
      <c r="AD460" s="96"/>
      <c r="AE460" s="96"/>
      <c r="AF460" s="96"/>
      <c r="AG460" s="96"/>
      <c r="AH460" s="96"/>
      <c r="AI460" s="96"/>
      <c r="AJ460" s="96"/>
      <c r="AK460" s="96"/>
      <c r="AL460" s="96"/>
      <c r="AM460" s="96"/>
      <c r="AN460" s="96"/>
      <c r="AO460" s="96"/>
      <c r="AP460" s="96"/>
      <c r="AQ460" s="96"/>
      <c r="AR460" s="96"/>
      <c r="AS460" s="96"/>
      <c r="AT460" s="96"/>
      <c r="AU460" s="96"/>
      <c r="AV460" s="96"/>
      <c r="AW460" s="96"/>
      <c r="AX460" s="96"/>
      <c r="AY460" s="96"/>
      <c r="AZ460" s="96"/>
      <c r="BA460" s="96"/>
      <c r="BB460" s="96"/>
      <c r="BC460" s="96"/>
      <c r="BD460" s="96"/>
      <c r="BE460" s="96"/>
      <c r="BF460" s="96"/>
      <c r="BG460" s="96"/>
      <c r="BH460" s="96"/>
      <c r="BI460" s="96"/>
      <c r="BJ460" s="96"/>
      <c r="BK460" s="96"/>
      <c r="BL460" s="96"/>
      <c r="BM460" s="96"/>
      <c r="BN460" s="96"/>
      <c r="BO460" s="96"/>
      <c r="BP460" s="96"/>
      <c r="BQ460" s="96"/>
      <c r="BR460" s="96"/>
      <c r="BS460" s="96"/>
      <c r="BT460" s="96"/>
      <c r="BU460" s="96"/>
      <c r="BV460" s="96"/>
      <c r="BW460" s="96"/>
      <c r="BX460" s="96"/>
      <c r="BY460" s="96"/>
      <c r="BZ460" s="96"/>
      <c r="CA460" s="96"/>
      <c r="CB460" s="96"/>
      <c r="CC460" s="96"/>
      <c r="CD460" s="96"/>
      <c r="CE460" s="96"/>
      <c r="CF460" s="96"/>
      <c r="CG460" s="96"/>
      <c r="CH460" s="96"/>
      <c r="CI460" s="96"/>
      <c r="CJ460" s="96"/>
      <c r="CK460" s="96"/>
      <c r="CL460" s="96"/>
      <c r="CM460" s="96"/>
      <c r="CN460" s="96"/>
      <c r="CO460" s="96"/>
      <c r="CP460" s="96"/>
      <c r="CQ460" s="96"/>
      <c r="CR460" s="96"/>
      <c r="CS460" s="96"/>
      <c r="CT460" s="96"/>
      <c r="CU460" s="96"/>
      <c r="CV460" s="96"/>
      <c r="CW460" s="96"/>
      <c r="CX460" s="96"/>
      <c r="CY460" s="96"/>
      <c r="CZ460" s="96"/>
      <c r="DA460" s="96"/>
      <c r="DB460" s="96"/>
      <c r="DC460" s="96"/>
      <c r="DD460" s="96"/>
      <c r="DE460" s="96"/>
      <c r="DF460" s="96"/>
      <c r="DG460" s="96"/>
      <c r="DH460" s="96"/>
      <c r="DI460" s="96"/>
      <c r="DJ460" s="96"/>
      <c r="DK460" s="96"/>
      <c r="DL460" s="96"/>
      <c r="DM460" s="96"/>
      <c r="DN460" s="96"/>
      <c r="DO460" s="96"/>
      <c r="DP460" s="96"/>
      <c r="DQ460" s="96"/>
      <c r="DR460" s="96"/>
      <c r="DS460" s="96"/>
      <c r="DT460" s="96"/>
      <c r="DU460" s="96"/>
      <c r="DV460" s="96"/>
      <c r="DW460" s="96"/>
      <c r="DX460" s="96"/>
      <c r="DY460" s="96"/>
      <c r="DZ460" s="96"/>
      <c r="EA460" s="96"/>
      <c r="EB460" s="96"/>
      <c r="EC460" s="96"/>
      <c r="ED460" s="96"/>
      <c r="EE460" s="96"/>
      <c r="EF460" s="96"/>
      <c r="EG460" s="96"/>
      <c r="EH460" s="96"/>
      <c r="EI460" s="96"/>
      <c r="EJ460" s="96"/>
      <c r="EK460" s="96"/>
      <c r="EL460" s="96"/>
      <c r="EM460" s="96"/>
      <c r="EN460" s="96"/>
      <c r="EO460" s="96"/>
      <c r="EP460" s="96"/>
      <c r="EQ460" s="96"/>
      <c r="ER460" s="96"/>
      <c r="ES460" s="96"/>
      <c r="ET460" s="96"/>
      <c r="EU460" s="96"/>
      <c r="EV460" s="96"/>
      <c r="EW460" s="96"/>
      <c r="EX460" s="96"/>
      <c r="EY460" s="96"/>
      <c r="EZ460" s="96"/>
      <c r="FA460" s="96"/>
      <c r="FB460" s="96"/>
      <c r="FC460" s="96"/>
      <c r="FD460" s="96"/>
      <c r="FE460" s="96"/>
      <c r="FF460" s="96"/>
      <c r="FG460" s="96"/>
      <c r="FH460" s="96"/>
      <c r="FI460" s="96"/>
      <c r="FJ460" s="96"/>
      <c r="FK460" s="96"/>
      <c r="FL460" s="96"/>
      <c r="FM460" s="96"/>
      <c r="FN460" s="96"/>
      <c r="FO460" s="96"/>
      <c r="FP460" s="96"/>
      <c r="FQ460" s="96"/>
      <c r="FR460" s="96"/>
      <c r="FS460" s="96"/>
      <c r="FT460" s="96"/>
      <c r="FU460" s="96"/>
      <c r="FV460" s="96"/>
      <c r="FW460" s="96"/>
      <c r="FX460" s="96"/>
      <c r="FY460" s="96"/>
      <c r="FZ460" s="96"/>
      <c r="GA460" s="96"/>
      <c r="GB460" s="96"/>
      <c r="GC460" s="96"/>
      <c r="GD460" s="96"/>
      <c r="GE460" s="96"/>
      <c r="GF460" s="96"/>
      <c r="GG460" s="96"/>
      <c r="GH460" s="96"/>
      <c r="GI460" s="96"/>
      <c r="GJ460" s="96"/>
      <c r="GK460" s="96"/>
      <c r="GL460" s="96"/>
      <c r="GM460" s="96"/>
      <c r="GN460" s="96"/>
      <c r="GO460" s="96"/>
      <c r="GP460" s="96"/>
      <c r="GQ460" s="96"/>
      <c r="GR460" s="96"/>
      <c r="GS460" s="96"/>
      <c r="GT460" s="96"/>
      <c r="GU460" s="96"/>
      <c r="GV460" s="96"/>
      <c r="GW460" s="96"/>
      <c r="GX460" s="96"/>
      <c r="GY460" s="96"/>
      <c r="GZ460" s="96"/>
      <c r="HA460" s="96"/>
      <c r="HB460" s="96"/>
      <c r="HC460" s="96"/>
      <c r="HD460" s="96"/>
      <c r="HE460" s="96"/>
      <c r="HF460" s="96"/>
      <c r="HG460" s="96"/>
      <c r="HH460" s="96"/>
      <c r="HI460" s="96"/>
      <c r="HJ460" s="96"/>
      <c r="HK460" s="96"/>
      <c r="HL460" s="96"/>
      <c r="HM460" s="96"/>
      <c r="HN460" s="96"/>
      <c r="HO460" s="96"/>
      <c r="HP460" s="96"/>
      <c r="HQ460" s="96"/>
      <c r="HR460" s="96"/>
      <c r="HS460" s="96"/>
      <c r="HT460" s="96"/>
      <c r="HU460" s="96"/>
      <c r="HV460" s="96"/>
      <c r="HW460" s="96"/>
      <c r="HX460" s="96"/>
      <c r="HY460" s="96"/>
      <c r="HZ460" s="96"/>
      <c r="IA460" s="96"/>
      <c r="IB460" s="96"/>
      <c r="IC460" s="96"/>
      <c r="ID460" s="96"/>
      <c r="IE460" s="96"/>
      <c r="IF460" s="96"/>
      <c r="IG460" s="96"/>
      <c r="IH460" s="96"/>
      <c r="II460" s="96"/>
      <c r="IJ460" s="96"/>
      <c r="IK460" s="96"/>
      <c r="IL460" s="96"/>
      <c r="IM460" s="96"/>
      <c r="IN460" s="96"/>
      <c r="IO460" s="96"/>
      <c r="IP460" s="96"/>
      <c r="IQ460" s="96"/>
      <c r="IR460" s="96"/>
      <c r="IS460" s="96"/>
      <c r="IT460" s="96"/>
      <c r="IU460" s="96"/>
      <c r="IV460" s="96"/>
      <c r="IW460" s="96"/>
      <c r="IX460" s="96"/>
      <c r="IY460" s="96"/>
      <c r="IZ460" s="96"/>
      <c r="JA460" s="96"/>
      <c r="JB460" s="96"/>
    </row>
    <row r="461" spans="1:262" s="20" customFormat="1" ht="25.5" x14ac:dyDescent="0.2">
      <c r="A461" s="185">
        <v>39990</v>
      </c>
      <c r="B461" s="186" t="s">
        <v>1909</v>
      </c>
      <c r="C461" s="186" t="s">
        <v>259</v>
      </c>
      <c r="D461" s="186" t="s">
        <v>134</v>
      </c>
      <c r="E461" s="187" t="s">
        <v>144</v>
      </c>
      <c r="F461" s="188">
        <v>39156</v>
      </c>
      <c r="G461" s="189">
        <v>2007</v>
      </c>
      <c r="H461" s="185" t="s">
        <v>6</v>
      </c>
      <c r="I461" s="185" t="str">
        <f t="shared" si="24"/>
        <v>TX</v>
      </c>
      <c r="J461" s="185" t="str">
        <f t="shared" si="23"/>
        <v>TX</v>
      </c>
      <c r="K461" s="185" t="str">
        <f t="shared" si="25"/>
        <v>South Central</v>
      </c>
      <c r="L461" s="185" t="str">
        <f>INDEX('State '!$A$1:$C$62,MATCH($I461,'State '!$B:$B,0),3)</f>
        <v>South Central</v>
      </c>
      <c r="M461" s="185" t="str">
        <f>INDEX('State '!$A$1:$C$62,MATCH($J461,'State '!$B:$B,0),3)</f>
        <v>South Central</v>
      </c>
      <c r="N461" s="185"/>
      <c r="O461" s="191">
        <v>12.7</v>
      </c>
      <c r="P461" s="191">
        <v>14.4</v>
      </c>
      <c r="Q461" s="191">
        <v>60</v>
      </c>
      <c r="R461" s="192">
        <v>16</v>
      </c>
      <c r="S461" s="193" t="s">
        <v>135</v>
      </c>
      <c r="T461" s="190" t="s">
        <v>390</v>
      </c>
      <c r="U461" s="194" t="s">
        <v>925</v>
      </c>
      <c r="V461" s="185"/>
      <c r="W461" s="184"/>
      <c r="X461" s="184"/>
      <c r="Y461" s="184"/>
      <c r="AC461" s="96"/>
      <c r="AD461" s="96"/>
      <c r="AE461" s="96"/>
      <c r="AF461" s="96"/>
      <c r="AG461" s="96"/>
      <c r="AH461" s="96"/>
      <c r="AI461" s="96"/>
      <c r="AJ461" s="96"/>
      <c r="AK461" s="96"/>
      <c r="AL461" s="96"/>
      <c r="AM461" s="96"/>
      <c r="AN461" s="96"/>
      <c r="AO461" s="96"/>
      <c r="AP461" s="96"/>
      <c r="AQ461" s="96"/>
      <c r="AR461" s="96"/>
      <c r="AS461" s="96"/>
      <c r="AT461" s="96"/>
      <c r="AU461" s="96"/>
      <c r="AV461" s="96"/>
      <c r="AW461" s="96"/>
      <c r="AX461" s="96"/>
      <c r="AY461" s="96"/>
      <c r="AZ461" s="96"/>
      <c r="BA461" s="96"/>
      <c r="BB461" s="96"/>
      <c r="BC461" s="96"/>
      <c r="BD461" s="96"/>
      <c r="BE461" s="96"/>
      <c r="BF461" s="96"/>
      <c r="BG461" s="96"/>
      <c r="BH461" s="96"/>
      <c r="BI461" s="96"/>
      <c r="BJ461" s="96"/>
      <c r="BK461" s="96"/>
      <c r="BL461" s="96"/>
      <c r="BM461" s="96"/>
      <c r="BN461" s="96"/>
      <c r="BO461" s="96"/>
      <c r="BP461" s="96"/>
      <c r="BQ461" s="96"/>
      <c r="BR461" s="96"/>
      <c r="BS461" s="96"/>
      <c r="BT461" s="96"/>
      <c r="BU461" s="96"/>
      <c r="BV461" s="96"/>
      <c r="BW461" s="96"/>
      <c r="BX461" s="96"/>
      <c r="BY461" s="96"/>
      <c r="BZ461" s="96"/>
      <c r="CA461" s="96"/>
      <c r="CB461" s="96"/>
      <c r="CC461" s="96"/>
      <c r="CD461" s="96"/>
      <c r="CE461" s="96"/>
      <c r="CF461" s="96"/>
      <c r="CG461" s="96"/>
      <c r="CH461" s="96"/>
      <c r="CI461" s="96"/>
      <c r="CJ461" s="96"/>
      <c r="CK461" s="96"/>
      <c r="CL461" s="96"/>
      <c r="CM461" s="96"/>
      <c r="CN461" s="96"/>
      <c r="CO461" s="96"/>
      <c r="CP461" s="96"/>
      <c r="CQ461" s="96"/>
      <c r="CR461" s="96"/>
      <c r="CS461" s="96"/>
      <c r="CT461" s="96"/>
      <c r="CU461" s="96"/>
      <c r="CV461" s="96"/>
      <c r="CW461" s="96"/>
      <c r="CX461" s="96"/>
      <c r="CY461" s="96"/>
      <c r="CZ461" s="96"/>
      <c r="DA461" s="96"/>
      <c r="DB461" s="96"/>
      <c r="DC461" s="96"/>
      <c r="DD461" s="96"/>
      <c r="DE461" s="96"/>
      <c r="DF461" s="96"/>
      <c r="DG461" s="96"/>
      <c r="DH461" s="96"/>
      <c r="DI461" s="96"/>
      <c r="DJ461" s="96"/>
      <c r="DK461" s="96"/>
      <c r="DL461" s="96"/>
      <c r="DM461" s="96"/>
      <c r="DN461" s="96"/>
      <c r="DO461" s="96"/>
      <c r="DP461" s="96"/>
      <c r="DQ461" s="96"/>
      <c r="DR461" s="96"/>
      <c r="DS461" s="96"/>
      <c r="DT461" s="96"/>
      <c r="DU461" s="96"/>
      <c r="DV461" s="96"/>
      <c r="DW461" s="96"/>
      <c r="DX461" s="96"/>
      <c r="DY461" s="96"/>
      <c r="DZ461" s="96"/>
      <c r="EA461" s="96"/>
      <c r="EB461" s="96"/>
      <c r="EC461" s="96"/>
      <c r="ED461" s="96"/>
      <c r="EE461" s="96"/>
      <c r="EF461" s="96"/>
      <c r="EG461" s="96"/>
      <c r="EH461" s="96"/>
      <c r="EI461" s="96"/>
      <c r="EJ461" s="96"/>
      <c r="EK461" s="96"/>
      <c r="EL461" s="96"/>
      <c r="EM461" s="96"/>
      <c r="EN461" s="96"/>
      <c r="EO461" s="96"/>
      <c r="EP461" s="96"/>
      <c r="EQ461" s="96"/>
      <c r="ER461" s="96"/>
      <c r="ES461" s="96"/>
      <c r="ET461" s="96"/>
      <c r="EU461" s="96"/>
      <c r="EV461" s="96"/>
      <c r="EW461" s="96"/>
      <c r="EX461" s="96"/>
      <c r="EY461" s="96"/>
      <c r="EZ461" s="96"/>
      <c r="FA461" s="96"/>
      <c r="FB461" s="96"/>
      <c r="FC461" s="96"/>
      <c r="FD461" s="96"/>
      <c r="FE461" s="96"/>
      <c r="FF461" s="96"/>
      <c r="FG461" s="96"/>
      <c r="FH461" s="96"/>
      <c r="FI461" s="96"/>
      <c r="FJ461" s="96"/>
      <c r="FK461" s="96"/>
      <c r="FL461" s="96"/>
      <c r="FM461" s="96"/>
      <c r="FN461" s="96"/>
      <c r="FO461" s="96"/>
      <c r="FP461" s="96"/>
      <c r="FQ461" s="96"/>
      <c r="FR461" s="96"/>
      <c r="FS461" s="96"/>
      <c r="FT461" s="96"/>
      <c r="FU461" s="96"/>
      <c r="FV461" s="96"/>
      <c r="FW461" s="96"/>
      <c r="FX461" s="96"/>
      <c r="FY461" s="96"/>
      <c r="FZ461" s="96"/>
      <c r="GA461" s="96"/>
      <c r="GB461" s="96"/>
      <c r="GC461" s="96"/>
      <c r="GD461" s="96"/>
      <c r="GE461" s="96"/>
      <c r="GF461" s="96"/>
      <c r="GG461" s="96"/>
      <c r="GH461" s="96"/>
      <c r="GI461" s="96"/>
      <c r="GJ461" s="96"/>
      <c r="GK461" s="96"/>
      <c r="GL461" s="96"/>
      <c r="GM461" s="96"/>
      <c r="GN461" s="96"/>
      <c r="GO461" s="96"/>
      <c r="GP461" s="96"/>
      <c r="GQ461" s="96"/>
      <c r="GR461" s="96"/>
      <c r="GS461" s="96"/>
      <c r="GT461" s="96"/>
      <c r="GU461" s="96"/>
      <c r="GV461" s="96"/>
      <c r="GW461" s="96"/>
      <c r="GX461" s="96"/>
      <c r="GY461" s="96"/>
      <c r="GZ461" s="96"/>
      <c r="HA461" s="96"/>
      <c r="HB461" s="96"/>
      <c r="HC461" s="96"/>
      <c r="HD461" s="96"/>
      <c r="HE461" s="96"/>
      <c r="HF461" s="96"/>
      <c r="HG461" s="96"/>
      <c r="HH461" s="96"/>
      <c r="HI461" s="96"/>
      <c r="HJ461" s="96"/>
      <c r="HK461" s="96"/>
      <c r="HL461" s="96"/>
      <c r="HM461" s="96"/>
      <c r="HN461" s="96"/>
      <c r="HO461" s="96"/>
      <c r="HP461" s="96"/>
      <c r="HQ461" s="96"/>
      <c r="HR461" s="96"/>
      <c r="HS461" s="96"/>
      <c r="HT461" s="96"/>
      <c r="HU461" s="96"/>
      <c r="HV461" s="96"/>
      <c r="HW461" s="96"/>
      <c r="HX461" s="96"/>
      <c r="HY461" s="96"/>
      <c r="HZ461" s="96"/>
      <c r="IA461" s="96"/>
      <c r="IB461" s="96"/>
      <c r="IC461" s="96"/>
      <c r="ID461" s="96"/>
      <c r="IE461" s="96"/>
      <c r="IF461" s="96"/>
      <c r="IG461" s="96"/>
      <c r="IH461" s="96"/>
      <c r="II461" s="96"/>
      <c r="IJ461" s="96"/>
      <c r="IK461" s="96"/>
      <c r="IL461" s="96"/>
      <c r="IM461" s="96"/>
      <c r="IN461" s="96"/>
      <c r="IO461" s="96"/>
      <c r="IP461" s="96"/>
      <c r="IQ461" s="96"/>
      <c r="IR461" s="96"/>
      <c r="IS461" s="96"/>
      <c r="IT461" s="96"/>
      <c r="IU461" s="96"/>
      <c r="IV461" s="96"/>
      <c r="IW461" s="96"/>
      <c r="IX461" s="96"/>
      <c r="IY461" s="96"/>
      <c r="IZ461" s="96"/>
      <c r="JA461" s="96"/>
      <c r="JB461" s="96"/>
    </row>
    <row r="462" spans="1:262" s="20" customFormat="1" ht="25.5" x14ac:dyDescent="0.2">
      <c r="A462" s="185">
        <v>39990</v>
      </c>
      <c r="B462" s="186" t="s">
        <v>916</v>
      </c>
      <c r="C462" s="186" t="s">
        <v>259</v>
      </c>
      <c r="D462" s="186" t="s">
        <v>137</v>
      </c>
      <c r="E462" s="187" t="s">
        <v>144</v>
      </c>
      <c r="F462" s="188">
        <v>39483</v>
      </c>
      <c r="G462" s="189">
        <v>2007</v>
      </c>
      <c r="H462" s="185" t="s">
        <v>442</v>
      </c>
      <c r="I462" s="185" t="str">
        <f t="shared" si="24"/>
        <v>TX</v>
      </c>
      <c r="J462" s="185" t="str">
        <f t="shared" si="23"/>
        <v>LA</v>
      </c>
      <c r="K462" s="185" t="str">
        <f t="shared" si="25"/>
        <v>South Central</v>
      </c>
      <c r="L462" s="185" t="str">
        <f>INDEX('State '!$A$1:$C$62,MATCH($I462,'State '!$B:$B,0),3)</f>
        <v>South Central</v>
      </c>
      <c r="M462" s="185" t="str">
        <f>INDEX('State '!$A$1:$C$62,MATCH($J462,'State '!$B:$B,0),3)</f>
        <v>South Central</v>
      </c>
      <c r="N462" s="185"/>
      <c r="O462" s="191">
        <v>425</v>
      </c>
      <c r="P462" s="191">
        <v>172</v>
      </c>
      <c r="Q462" s="191">
        <v>1237</v>
      </c>
      <c r="R462" s="192">
        <v>42</v>
      </c>
      <c r="S462" s="193" t="s">
        <v>135</v>
      </c>
      <c r="T462" s="190" t="s">
        <v>390</v>
      </c>
      <c r="U462" s="194" t="s">
        <v>917</v>
      </c>
      <c r="V462" s="185"/>
      <c r="W462" s="184"/>
      <c r="X462" s="184"/>
      <c r="Y462" s="184"/>
      <c r="AC462" s="96"/>
      <c r="AD462" s="96"/>
      <c r="AE462" s="96"/>
      <c r="AF462" s="96"/>
      <c r="AG462" s="96"/>
      <c r="AH462" s="96"/>
      <c r="AI462" s="96"/>
      <c r="AJ462" s="96"/>
      <c r="AK462" s="96"/>
      <c r="AL462" s="96"/>
      <c r="AM462" s="96"/>
      <c r="AN462" s="96"/>
      <c r="AO462" s="96"/>
      <c r="AP462" s="96"/>
      <c r="AQ462" s="96"/>
      <c r="AR462" s="96"/>
      <c r="AS462" s="96"/>
      <c r="AT462" s="96"/>
      <c r="AU462" s="96"/>
      <c r="AV462" s="96"/>
      <c r="AW462" s="96"/>
      <c r="AX462" s="96"/>
      <c r="AY462" s="96"/>
      <c r="AZ462" s="96"/>
      <c r="BA462" s="96"/>
      <c r="BB462" s="96"/>
      <c r="BC462" s="96"/>
      <c r="BD462" s="96"/>
      <c r="BE462" s="96"/>
      <c r="BF462" s="96"/>
      <c r="BG462" s="96"/>
      <c r="BH462" s="96"/>
      <c r="BI462" s="96"/>
      <c r="BJ462" s="96"/>
      <c r="BK462" s="96"/>
      <c r="BL462" s="96"/>
      <c r="BM462" s="96"/>
      <c r="BN462" s="96"/>
      <c r="BO462" s="96"/>
      <c r="BP462" s="96"/>
      <c r="BQ462" s="96"/>
      <c r="BR462" s="96"/>
      <c r="BS462" s="96"/>
      <c r="BT462" s="96"/>
      <c r="BU462" s="96"/>
      <c r="BV462" s="96"/>
      <c r="BW462" s="96"/>
      <c r="BX462" s="96"/>
      <c r="BY462" s="96"/>
      <c r="BZ462" s="96"/>
      <c r="CA462" s="96"/>
      <c r="CB462" s="96"/>
      <c r="CC462" s="96"/>
      <c r="CD462" s="96"/>
      <c r="CE462" s="96"/>
      <c r="CF462" s="96"/>
      <c r="CG462" s="96"/>
      <c r="CH462" s="96"/>
      <c r="CI462" s="96"/>
      <c r="CJ462" s="96"/>
      <c r="CK462" s="96"/>
      <c r="CL462" s="96"/>
      <c r="CM462" s="96"/>
      <c r="CN462" s="96"/>
      <c r="CO462" s="96"/>
      <c r="CP462" s="96"/>
      <c r="CQ462" s="96"/>
      <c r="CR462" s="96"/>
      <c r="CS462" s="96"/>
      <c r="CT462" s="96"/>
      <c r="CU462" s="96"/>
      <c r="CV462" s="96"/>
      <c r="CW462" s="96"/>
      <c r="CX462" s="96"/>
      <c r="CY462" s="96"/>
      <c r="CZ462" s="96"/>
      <c r="DA462" s="96"/>
      <c r="DB462" s="96"/>
      <c r="DC462" s="96"/>
      <c r="DD462" s="96"/>
      <c r="DE462" s="96"/>
      <c r="DF462" s="96"/>
      <c r="DG462" s="96"/>
      <c r="DH462" s="96"/>
      <c r="DI462" s="96"/>
      <c r="DJ462" s="96"/>
      <c r="DK462" s="96"/>
      <c r="DL462" s="96"/>
      <c r="DM462" s="96"/>
      <c r="DN462" s="96"/>
      <c r="DO462" s="96"/>
      <c r="DP462" s="96"/>
      <c r="DQ462" s="96"/>
      <c r="DR462" s="96"/>
      <c r="DS462" s="96"/>
      <c r="DT462" s="96"/>
      <c r="DU462" s="96"/>
      <c r="DV462" s="96"/>
      <c r="DW462" s="96"/>
      <c r="DX462" s="96"/>
      <c r="DY462" s="96"/>
      <c r="DZ462" s="96"/>
      <c r="EA462" s="96"/>
      <c r="EB462" s="96"/>
      <c r="EC462" s="96"/>
      <c r="ED462" s="96"/>
      <c r="EE462" s="96"/>
      <c r="EF462" s="96"/>
      <c r="EG462" s="96"/>
      <c r="EH462" s="96"/>
      <c r="EI462" s="96"/>
      <c r="EJ462" s="96"/>
      <c r="EK462" s="96"/>
      <c r="EL462" s="96"/>
      <c r="EM462" s="96"/>
      <c r="EN462" s="96"/>
      <c r="EO462" s="96"/>
      <c r="EP462" s="96"/>
      <c r="EQ462" s="96"/>
      <c r="ER462" s="96"/>
      <c r="ES462" s="96"/>
      <c r="ET462" s="96"/>
      <c r="EU462" s="96"/>
      <c r="EV462" s="96"/>
      <c r="EW462" s="96"/>
      <c r="EX462" s="96"/>
      <c r="EY462" s="96"/>
      <c r="EZ462" s="96"/>
      <c r="FA462" s="96"/>
      <c r="FB462" s="96"/>
      <c r="FC462" s="96"/>
      <c r="FD462" s="96"/>
      <c r="FE462" s="96"/>
      <c r="FF462" s="96"/>
      <c r="FG462" s="96"/>
      <c r="FH462" s="96"/>
      <c r="FI462" s="96"/>
      <c r="FJ462" s="96"/>
      <c r="FK462" s="96"/>
      <c r="FL462" s="96"/>
      <c r="FM462" s="96"/>
      <c r="FN462" s="96"/>
      <c r="FO462" s="96"/>
      <c r="FP462" s="96"/>
      <c r="FQ462" s="96"/>
      <c r="FR462" s="96"/>
      <c r="FS462" s="96"/>
      <c r="FT462" s="96"/>
      <c r="FU462" s="96"/>
      <c r="FV462" s="96"/>
      <c r="FW462" s="96"/>
      <c r="FX462" s="96"/>
      <c r="FY462" s="96"/>
      <c r="FZ462" s="96"/>
      <c r="GA462" s="96"/>
      <c r="GB462" s="96"/>
      <c r="GC462" s="96"/>
      <c r="GD462" s="96"/>
      <c r="GE462" s="96"/>
      <c r="GF462" s="96"/>
      <c r="GG462" s="96"/>
      <c r="GH462" s="96"/>
      <c r="GI462" s="96"/>
      <c r="GJ462" s="96"/>
      <c r="GK462" s="96"/>
      <c r="GL462" s="96"/>
      <c r="GM462" s="96"/>
      <c r="GN462" s="96"/>
      <c r="GO462" s="96"/>
      <c r="GP462" s="96"/>
      <c r="GQ462" s="96"/>
      <c r="GR462" s="96"/>
      <c r="GS462" s="96"/>
      <c r="GT462" s="96"/>
      <c r="GU462" s="96"/>
      <c r="GV462" s="96"/>
      <c r="GW462" s="96"/>
      <c r="GX462" s="96"/>
      <c r="GY462" s="96"/>
      <c r="GZ462" s="96"/>
      <c r="HA462" s="96"/>
      <c r="HB462" s="96"/>
      <c r="HC462" s="96"/>
      <c r="HD462" s="96"/>
      <c r="HE462" s="96"/>
      <c r="HF462" s="96"/>
      <c r="HG462" s="96"/>
      <c r="HH462" s="96"/>
      <c r="HI462" s="96"/>
      <c r="HJ462" s="96"/>
      <c r="HK462" s="96"/>
      <c r="HL462" s="96"/>
      <c r="HM462" s="96"/>
      <c r="HN462" s="96"/>
      <c r="HO462" s="96"/>
      <c r="HP462" s="96"/>
      <c r="HQ462" s="96"/>
      <c r="HR462" s="96"/>
      <c r="HS462" s="96"/>
      <c r="HT462" s="96"/>
      <c r="HU462" s="96"/>
      <c r="HV462" s="96"/>
      <c r="HW462" s="96"/>
      <c r="HX462" s="96"/>
      <c r="HY462" s="96"/>
      <c r="HZ462" s="96"/>
      <c r="IA462" s="96"/>
      <c r="IB462" s="96"/>
      <c r="IC462" s="96"/>
      <c r="ID462" s="96"/>
      <c r="IE462" s="96"/>
      <c r="IF462" s="96"/>
      <c r="IG462" s="96"/>
      <c r="IH462" s="96"/>
      <c r="II462" s="96"/>
      <c r="IJ462" s="96"/>
      <c r="IK462" s="96"/>
      <c r="IL462" s="96"/>
      <c r="IM462" s="96"/>
      <c r="IN462" s="96"/>
      <c r="IO462" s="96"/>
      <c r="IP462" s="96"/>
      <c r="IQ462" s="96"/>
      <c r="IR462" s="96"/>
      <c r="IS462" s="96"/>
      <c r="IT462" s="96"/>
      <c r="IU462" s="96"/>
      <c r="IV462" s="96"/>
      <c r="IW462" s="96"/>
      <c r="IX462" s="96"/>
      <c r="IY462" s="96"/>
      <c r="IZ462" s="96"/>
      <c r="JA462" s="96"/>
      <c r="JB462" s="96"/>
    </row>
    <row r="463" spans="1:262" s="20" customFormat="1" x14ac:dyDescent="0.2">
      <c r="A463" s="185">
        <v>39990</v>
      </c>
      <c r="B463" s="186" t="s">
        <v>997</v>
      </c>
      <c r="C463" s="186" t="s">
        <v>263</v>
      </c>
      <c r="D463" s="186" t="s">
        <v>134</v>
      </c>
      <c r="E463" s="187" t="s">
        <v>144</v>
      </c>
      <c r="F463" s="188">
        <v>39142</v>
      </c>
      <c r="G463" s="189">
        <v>2007</v>
      </c>
      <c r="H463" s="185" t="s">
        <v>33</v>
      </c>
      <c r="I463" s="185" t="str">
        <f t="shared" si="24"/>
        <v>WV</v>
      </c>
      <c r="J463" s="185" t="str">
        <f t="shared" si="23"/>
        <v>WV</v>
      </c>
      <c r="K463" s="185" t="str">
        <f t="shared" si="25"/>
        <v>Northeast</v>
      </c>
      <c r="L463" s="185" t="str">
        <f>INDEX('State '!$A$1:$C$62,MATCH($I463,'State '!$B:$B,0),3)</f>
        <v>Northeast</v>
      </c>
      <c r="M463" s="185" t="str">
        <f>INDEX('State '!$A$1:$C$62,MATCH($J463,'State '!$B:$B,0),3)</f>
        <v>Northeast</v>
      </c>
      <c r="N463" s="185"/>
      <c r="O463" s="191">
        <v>48.6</v>
      </c>
      <c r="P463" s="191">
        <v>13</v>
      </c>
      <c r="Q463" s="191">
        <v>175</v>
      </c>
      <c r="R463" s="192">
        <v>20</v>
      </c>
      <c r="S463" s="193" t="s">
        <v>135</v>
      </c>
      <c r="T463" s="190" t="s">
        <v>390</v>
      </c>
      <c r="U463" s="194" t="s">
        <v>998</v>
      </c>
      <c r="V463" s="185"/>
      <c r="W463" s="184"/>
      <c r="X463" s="184"/>
      <c r="Y463" s="184"/>
      <c r="AC463" s="96"/>
      <c r="AD463" s="96"/>
      <c r="AE463" s="96"/>
      <c r="AF463" s="96"/>
      <c r="AG463" s="96"/>
      <c r="AH463" s="96"/>
      <c r="AI463" s="96"/>
      <c r="AJ463" s="96"/>
      <c r="AK463" s="96"/>
      <c r="AL463" s="96"/>
      <c r="AM463" s="96"/>
      <c r="AN463" s="96"/>
      <c r="AO463" s="96"/>
      <c r="AP463" s="96"/>
      <c r="AQ463" s="96"/>
      <c r="AR463" s="96"/>
      <c r="AS463" s="96"/>
      <c r="AT463" s="96"/>
      <c r="AU463" s="96"/>
      <c r="AV463" s="96"/>
      <c r="AW463" s="96"/>
      <c r="AX463" s="96"/>
      <c r="AY463" s="96"/>
      <c r="AZ463" s="96"/>
      <c r="BA463" s="96"/>
      <c r="BB463" s="96"/>
      <c r="BC463" s="96"/>
      <c r="BD463" s="96"/>
      <c r="BE463" s="96"/>
      <c r="BF463" s="96"/>
      <c r="BG463" s="96"/>
      <c r="BH463" s="96"/>
      <c r="BI463" s="96"/>
      <c r="BJ463" s="96"/>
      <c r="BK463" s="96"/>
      <c r="BL463" s="96"/>
      <c r="BM463" s="96"/>
      <c r="BN463" s="96"/>
      <c r="BO463" s="96"/>
      <c r="BP463" s="96"/>
      <c r="BQ463" s="96"/>
      <c r="BR463" s="96"/>
      <c r="BS463" s="96"/>
      <c r="BT463" s="96"/>
      <c r="BU463" s="96"/>
      <c r="BV463" s="96"/>
      <c r="BW463" s="96"/>
      <c r="BX463" s="96"/>
      <c r="BY463" s="96"/>
      <c r="BZ463" s="96"/>
      <c r="CA463" s="96"/>
      <c r="CB463" s="96"/>
      <c r="CC463" s="96"/>
      <c r="CD463" s="96"/>
      <c r="CE463" s="96"/>
      <c r="CF463" s="96"/>
      <c r="CG463" s="96"/>
      <c r="CH463" s="96"/>
      <c r="CI463" s="96"/>
      <c r="CJ463" s="96"/>
      <c r="CK463" s="96"/>
      <c r="CL463" s="96"/>
      <c r="CM463" s="96"/>
      <c r="CN463" s="96"/>
      <c r="CO463" s="96"/>
      <c r="CP463" s="96"/>
      <c r="CQ463" s="96"/>
      <c r="CR463" s="96"/>
      <c r="CS463" s="96"/>
      <c r="CT463" s="96"/>
      <c r="CU463" s="96"/>
      <c r="CV463" s="96"/>
      <c r="CW463" s="96"/>
      <c r="CX463" s="96"/>
      <c r="CY463" s="96"/>
      <c r="CZ463" s="96"/>
      <c r="DA463" s="96"/>
      <c r="DB463" s="96"/>
      <c r="DC463" s="96"/>
      <c r="DD463" s="96"/>
      <c r="DE463" s="96"/>
      <c r="DF463" s="96"/>
      <c r="DG463" s="96"/>
      <c r="DH463" s="96"/>
      <c r="DI463" s="96"/>
      <c r="DJ463" s="96"/>
      <c r="DK463" s="96"/>
      <c r="DL463" s="96"/>
      <c r="DM463" s="96"/>
      <c r="DN463" s="96"/>
      <c r="DO463" s="96"/>
      <c r="DP463" s="96"/>
      <c r="DQ463" s="96"/>
      <c r="DR463" s="96"/>
      <c r="DS463" s="96"/>
      <c r="DT463" s="96"/>
      <c r="DU463" s="96"/>
      <c r="DV463" s="96"/>
      <c r="DW463" s="96"/>
      <c r="DX463" s="96"/>
      <c r="DY463" s="96"/>
      <c r="DZ463" s="96"/>
      <c r="EA463" s="96"/>
      <c r="EB463" s="96"/>
      <c r="EC463" s="96"/>
      <c r="ED463" s="96"/>
      <c r="EE463" s="96"/>
      <c r="EF463" s="96"/>
      <c r="EG463" s="96"/>
      <c r="EH463" s="96"/>
      <c r="EI463" s="96"/>
      <c r="EJ463" s="96"/>
      <c r="EK463" s="96"/>
      <c r="EL463" s="96"/>
      <c r="EM463" s="96"/>
      <c r="EN463" s="96"/>
      <c r="EO463" s="96"/>
      <c r="EP463" s="96"/>
      <c r="EQ463" s="96"/>
      <c r="ER463" s="96"/>
      <c r="ES463" s="96"/>
      <c r="ET463" s="96"/>
      <c r="EU463" s="96"/>
      <c r="EV463" s="96"/>
      <c r="EW463" s="96"/>
      <c r="EX463" s="96"/>
      <c r="EY463" s="96"/>
      <c r="EZ463" s="96"/>
      <c r="FA463" s="96"/>
      <c r="FB463" s="96"/>
      <c r="FC463" s="96"/>
      <c r="FD463" s="96"/>
      <c r="FE463" s="96"/>
      <c r="FF463" s="96"/>
      <c r="FG463" s="96"/>
      <c r="FH463" s="96"/>
      <c r="FI463" s="96"/>
      <c r="FJ463" s="96"/>
      <c r="FK463" s="96"/>
      <c r="FL463" s="96"/>
      <c r="FM463" s="96"/>
      <c r="FN463" s="96"/>
      <c r="FO463" s="96"/>
      <c r="FP463" s="96"/>
      <c r="FQ463" s="96"/>
      <c r="FR463" s="96"/>
      <c r="FS463" s="96"/>
      <c r="FT463" s="96"/>
      <c r="FU463" s="96"/>
      <c r="FV463" s="96"/>
      <c r="FW463" s="96"/>
      <c r="FX463" s="96"/>
      <c r="FY463" s="96"/>
      <c r="FZ463" s="96"/>
      <c r="GA463" s="96"/>
      <c r="GB463" s="96"/>
      <c r="GC463" s="96"/>
      <c r="GD463" s="96"/>
      <c r="GE463" s="96"/>
      <c r="GF463" s="96"/>
      <c r="GG463" s="96"/>
      <c r="GH463" s="96"/>
      <c r="GI463" s="96"/>
      <c r="GJ463" s="96"/>
      <c r="GK463" s="96"/>
      <c r="GL463" s="96"/>
      <c r="GM463" s="96"/>
      <c r="GN463" s="96"/>
      <c r="GO463" s="96"/>
      <c r="GP463" s="96"/>
      <c r="GQ463" s="96"/>
      <c r="GR463" s="96"/>
      <c r="GS463" s="96"/>
      <c r="GT463" s="96"/>
      <c r="GU463" s="96"/>
      <c r="GV463" s="96"/>
      <c r="GW463" s="96"/>
      <c r="GX463" s="96"/>
      <c r="GY463" s="96"/>
      <c r="GZ463" s="96"/>
      <c r="HA463" s="96"/>
      <c r="HB463" s="96"/>
      <c r="HC463" s="96"/>
      <c r="HD463" s="96"/>
      <c r="HE463" s="96"/>
      <c r="HF463" s="96"/>
      <c r="HG463" s="96"/>
      <c r="HH463" s="96"/>
      <c r="HI463" s="96"/>
      <c r="HJ463" s="96"/>
      <c r="HK463" s="96"/>
      <c r="HL463" s="96"/>
      <c r="HM463" s="96"/>
      <c r="HN463" s="96"/>
      <c r="HO463" s="96"/>
      <c r="HP463" s="96"/>
      <c r="HQ463" s="96"/>
      <c r="HR463" s="96"/>
      <c r="HS463" s="96"/>
      <c r="HT463" s="96"/>
      <c r="HU463" s="96"/>
      <c r="HV463" s="96"/>
      <c r="HW463" s="96"/>
      <c r="HX463" s="96"/>
      <c r="HY463" s="96"/>
      <c r="HZ463" s="96"/>
      <c r="IA463" s="96"/>
      <c r="IB463" s="96"/>
      <c r="IC463" s="96"/>
      <c r="ID463" s="96"/>
      <c r="IE463" s="96"/>
      <c r="IF463" s="96"/>
      <c r="IG463" s="96"/>
      <c r="IH463" s="96"/>
      <c r="II463" s="96"/>
      <c r="IJ463" s="96"/>
      <c r="IK463" s="96"/>
      <c r="IL463" s="96"/>
      <c r="IM463" s="96"/>
      <c r="IN463" s="96"/>
      <c r="IO463" s="96"/>
      <c r="IP463" s="96"/>
      <c r="IQ463" s="96"/>
      <c r="IR463" s="96"/>
      <c r="IS463" s="96"/>
      <c r="IT463" s="96"/>
      <c r="IU463" s="96"/>
      <c r="IV463" s="96"/>
      <c r="IW463" s="96"/>
      <c r="IX463" s="96"/>
      <c r="IY463" s="96"/>
      <c r="IZ463" s="96"/>
      <c r="JA463" s="96"/>
      <c r="JB463" s="96"/>
    </row>
    <row r="464" spans="1:262" s="20" customFormat="1" x14ac:dyDescent="0.2">
      <c r="A464" s="185">
        <v>39990</v>
      </c>
      <c r="B464" s="186" t="s">
        <v>992</v>
      </c>
      <c r="C464" s="186" t="s">
        <v>263</v>
      </c>
      <c r="D464" s="186" t="s">
        <v>134</v>
      </c>
      <c r="E464" s="187" t="s">
        <v>144</v>
      </c>
      <c r="F464" s="188">
        <v>39173</v>
      </c>
      <c r="G464" s="189">
        <v>2007</v>
      </c>
      <c r="H464" s="185" t="s">
        <v>993</v>
      </c>
      <c r="I464" s="185" t="str">
        <f t="shared" si="24"/>
        <v>VA</v>
      </c>
      <c r="J464" s="185" t="str">
        <f t="shared" si="23"/>
        <v>MD</v>
      </c>
      <c r="K464" s="185" t="str">
        <f t="shared" si="25"/>
        <v>Northeast</v>
      </c>
      <c r="L464" s="185" t="str">
        <f>INDEX('State '!$A$1:$C$62,MATCH($I464,'State '!$B:$B,0),3)</f>
        <v>Northeast</v>
      </c>
      <c r="M464" s="185" t="str">
        <f>INDEX('State '!$A$1:$C$62,MATCH($J464,'State '!$B:$B,0),3)</f>
        <v>Northeast</v>
      </c>
      <c r="N464" s="185"/>
      <c r="O464" s="191">
        <v>55</v>
      </c>
      <c r="P464" s="191">
        <v>33.5</v>
      </c>
      <c r="Q464" s="191">
        <v>175</v>
      </c>
      <c r="R464" s="192">
        <v>24</v>
      </c>
      <c r="S464" s="193" t="s">
        <v>135</v>
      </c>
      <c r="T464" s="190" t="s">
        <v>390</v>
      </c>
      <c r="U464" s="194" t="s">
        <v>994</v>
      </c>
      <c r="V464" s="185"/>
      <c r="W464" s="184"/>
      <c r="X464" s="184"/>
      <c r="Y464" s="184"/>
      <c r="AC464" s="96"/>
      <c r="AD464" s="96"/>
      <c r="AE464" s="96"/>
      <c r="AF464" s="96"/>
      <c r="AG464" s="96"/>
      <c r="AH464" s="96"/>
      <c r="AI464" s="96"/>
      <c r="AJ464" s="96"/>
      <c r="AK464" s="96"/>
      <c r="AL464" s="96"/>
      <c r="AM464" s="96"/>
      <c r="AN464" s="96"/>
      <c r="AO464" s="96"/>
      <c r="AP464" s="96"/>
      <c r="AQ464" s="96"/>
      <c r="AR464" s="96"/>
      <c r="AS464" s="96"/>
      <c r="AT464" s="96"/>
      <c r="AU464" s="96"/>
      <c r="AV464" s="96"/>
      <c r="AW464" s="96"/>
      <c r="AX464" s="96"/>
      <c r="AY464" s="96"/>
      <c r="AZ464" s="96"/>
      <c r="BA464" s="96"/>
      <c r="BB464" s="96"/>
      <c r="BC464" s="96"/>
      <c r="BD464" s="96"/>
      <c r="BE464" s="96"/>
      <c r="BF464" s="96"/>
      <c r="BG464" s="96"/>
      <c r="BH464" s="96"/>
      <c r="BI464" s="96"/>
      <c r="BJ464" s="96"/>
      <c r="BK464" s="96"/>
      <c r="BL464" s="96"/>
      <c r="BM464" s="96"/>
      <c r="BN464" s="96"/>
      <c r="BO464" s="96"/>
      <c r="BP464" s="96"/>
      <c r="BQ464" s="96"/>
      <c r="BR464" s="96"/>
      <c r="BS464" s="96"/>
      <c r="BT464" s="96"/>
      <c r="BU464" s="96"/>
      <c r="BV464" s="96"/>
      <c r="BW464" s="96"/>
      <c r="BX464" s="96"/>
      <c r="BY464" s="96"/>
      <c r="BZ464" s="96"/>
      <c r="CA464" s="96"/>
      <c r="CB464" s="96"/>
      <c r="CC464" s="96"/>
      <c r="CD464" s="96"/>
      <c r="CE464" s="96"/>
      <c r="CF464" s="96"/>
      <c r="CG464" s="96"/>
      <c r="CH464" s="96"/>
      <c r="CI464" s="96"/>
      <c r="CJ464" s="96"/>
      <c r="CK464" s="96"/>
      <c r="CL464" s="96"/>
      <c r="CM464" s="96"/>
      <c r="CN464" s="96"/>
      <c r="CO464" s="96"/>
      <c r="CP464" s="96"/>
      <c r="CQ464" s="96"/>
      <c r="CR464" s="96"/>
      <c r="CS464" s="96"/>
      <c r="CT464" s="96"/>
      <c r="CU464" s="96"/>
      <c r="CV464" s="96"/>
      <c r="CW464" s="96"/>
      <c r="CX464" s="96"/>
      <c r="CY464" s="96"/>
      <c r="CZ464" s="96"/>
      <c r="DA464" s="96"/>
      <c r="DB464" s="96"/>
      <c r="DC464" s="96"/>
      <c r="DD464" s="96"/>
      <c r="DE464" s="96"/>
      <c r="DF464" s="96"/>
      <c r="DG464" s="96"/>
      <c r="DH464" s="96"/>
      <c r="DI464" s="96"/>
      <c r="DJ464" s="96"/>
      <c r="DK464" s="96"/>
      <c r="DL464" s="96"/>
      <c r="DM464" s="96"/>
      <c r="DN464" s="96"/>
      <c r="DO464" s="96"/>
      <c r="DP464" s="96"/>
      <c r="DQ464" s="96"/>
      <c r="DR464" s="96"/>
      <c r="DS464" s="96"/>
      <c r="DT464" s="96"/>
      <c r="DU464" s="96"/>
      <c r="DV464" s="96"/>
      <c r="DW464" s="96"/>
      <c r="DX464" s="96"/>
      <c r="DY464" s="96"/>
      <c r="DZ464" s="96"/>
      <c r="EA464" s="96"/>
      <c r="EB464" s="96"/>
      <c r="EC464" s="96"/>
      <c r="ED464" s="96"/>
      <c r="EE464" s="96"/>
      <c r="EF464" s="96"/>
      <c r="EG464" s="96"/>
      <c r="EH464" s="96"/>
      <c r="EI464" s="96"/>
      <c r="EJ464" s="96"/>
      <c r="EK464" s="96"/>
      <c r="EL464" s="96"/>
      <c r="EM464" s="96"/>
      <c r="EN464" s="96"/>
      <c r="EO464" s="96"/>
      <c r="EP464" s="96"/>
      <c r="EQ464" s="96"/>
      <c r="ER464" s="96"/>
      <c r="ES464" s="96"/>
      <c r="ET464" s="96"/>
      <c r="EU464" s="96"/>
      <c r="EV464" s="96"/>
      <c r="EW464" s="96"/>
      <c r="EX464" s="96"/>
      <c r="EY464" s="96"/>
      <c r="EZ464" s="96"/>
      <c r="FA464" s="96"/>
      <c r="FB464" s="96"/>
      <c r="FC464" s="96"/>
      <c r="FD464" s="96"/>
      <c r="FE464" s="96"/>
      <c r="FF464" s="96"/>
      <c r="FG464" s="96"/>
      <c r="FH464" s="96"/>
      <c r="FI464" s="96"/>
      <c r="FJ464" s="96"/>
      <c r="FK464" s="96"/>
      <c r="FL464" s="96"/>
      <c r="FM464" s="96"/>
      <c r="FN464" s="96"/>
      <c r="FO464" s="96"/>
      <c r="FP464" s="96"/>
      <c r="FQ464" s="96"/>
      <c r="FR464" s="96"/>
      <c r="FS464" s="96"/>
      <c r="FT464" s="96"/>
      <c r="FU464" s="96"/>
      <c r="FV464" s="96"/>
      <c r="FW464" s="96"/>
      <c r="FX464" s="96"/>
      <c r="FY464" s="96"/>
      <c r="FZ464" s="96"/>
      <c r="GA464" s="96"/>
      <c r="GB464" s="96"/>
      <c r="GC464" s="96"/>
      <c r="GD464" s="96"/>
      <c r="GE464" s="96"/>
      <c r="GF464" s="96"/>
      <c r="GG464" s="96"/>
      <c r="GH464" s="96"/>
      <c r="GI464" s="96"/>
      <c r="GJ464" s="96"/>
      <c r="GK464" s="96"/>
      <c r="GL464" s="96"/>
      <c r="GM464" s="96"/>
      <c r="GN464" s="96"/>
      <c r="GO464" s="96"/>
      <c r="GP464" s="96"/>
      <c r="GQ464" s="96"/>
      <c r="GR464" s="96"/>
      <c r="GS464" s="96"/>
      <c r="GT464" s="96"/>
      <c r="GU464" s="96"/>
      <c r="GV464" s="96"/>
      <c r="GW464" s="96"/>
      <c r="GX464" s="96"/>
      <c r="GY464" s="96"/>
      <c r="GZ464" s="96"/>
      <c r="HA464" s="96"/>
      <c r="HB464" s="96"/>
      <c r="HC464" s="96"/>
      <c r="HD464" s="96"/>
      <c r="HE464" s="96"/>
      <c r="HF464" s="96"/>
      <c r="HG464" s="96"/>
      <c r="HH464" s="96"/>
      <c r="HI464" s="96"/>
      <c r="HJ464" s="96"/>
      <c r="HK464" s="96"/>
      <c r="HL464" s="96"/>
      <c r="HM464" s="96"/>
      <c r="HN464" s="96"/>
      <c r="HO464" s="96"/>
      <c r="HP464" s="96"/>
      <c r="HQ464" s="96"/>
      <c r="HR464" s="96"/>
      <c r="HS464" s="96"/>
      <c r="HT464" s="96"/>
      <c r="HU464" s="96"/>
      <c r="HV464" s="96"/>
      <c r="HW464" s="96"/>
      <c r="HX464" s="96"/>
      <c r="HY464" s="96"/>
      <c r="HZ464" s="96"/>
      <c r="IA464" s="96"/>
      <c r="IB464" s="96"/>
      <c r="IC464" s="96"/>
      <c r="ID464" s="96"/>
      <c r="IE464" s="96"/>
      <c r="IF464" s="96"/>
      <c r="IG464" s="96"/>
      <c r="IH464" s="96"/>
      <c r="II464" s="96"/>
      <c r="IJ464" s="96"/>
      <c r="IK464" s="96"/>
      <c r="IL464" s="96"/>
      <c r="IM464" s="96"/>
      <c r="IN464" s="96"/>
      <c r="IO464" s="96"/>
      <c r="IP464" s="96"/>
      <c r="IQ464" s="96"/>
      <c r="IR464" s="96"/>
      <c r="IS464" s="96"/>
      <c r="IT464" s="96"/>
      <c r="IU464" s="96"/>
      <c r="IV464" s="96"/>
      <c r="IW464" s="96"/>
      <c r="IX464" s="96"/>
      <c r="IY464" s="96"/>
      <c r="IZ464" s="96"/>
      <c r="JA464" s="96"/>
      <c r="JB464" s="96"/>
    </row>
    <row r="465" spans="1:262" x14ac:dyDescent="0.2">
      <c r="A465" s="185">
        <v>39990</v>
      </c>
      <c r="B465" s="186" t="s">
        <v>1001</v>
      </c>
      <c r="C465" s="186" t="s">
        <v>260</v>
      </c>
      <c r="D465" s="186" t="s">
        <v>141</v>
      </c>
      <c r="E465" s="187" t="s">
        <v>144</v>
      </c>
      <c r="F465" s="188">
        <v>39346</v>
      </c>
      <c r="G465" s="189">
        <v>2007</v>
      </c>
      <c r="H465" s="185" t="s">
        <v>1002</v>
      </c>
      <c r="I465" s="185" t="str">
        <f t="shared" si="24"/>
        <v>CO</v>
      </c>
      <c r="J465" s="185" t="str">
        <f t="shared" si="23"/>
        <v>OK</v>
      </c>
      <c r="K465" s="185" t="str">
        <f t="shared" si="25"/>
        <v>Mountain, South Central</v>
      </c>
      <c r="L465" s="185" t="str">
        <f>INDEX('State '!$A$1:$C$62,MATCH($I465,'State '!$B:$B,0),3)</f>
        <v>Mountain</v>
      </c>
      <c r="M465" s="185" t="str">
        <f>INDEX('State '!$A$1:$C$62,MATCH($J465,'State '!$B:$B,0),3)</f>
        <v>South Central</v>
      </c>
      <c r="N465" s="185"/>
      <c r="O465" s="191">
        <v>11.89</v>
      </c>
      <c r="P465" s="191">
        <v>11</v>
      </c>
      <c r="Q465" s="191">
        <v>29</v>
      </c>
      <c r="R465" s="192"/>
      <c r="S465" s="193" t="s">
        <v>135</v>
      </c>
      <c r="T465" s="190" t="s">
        <v>390</v>
      </c>
      <c r="U465" s="194" t="s">
        <v>1003</v>
      </c>
      <c r="V465" s="185"/>
      <c r="W465" s="184"/>
      <c r="X465" s="184"/>
      <c r="Y465" s="184"/>
      <c r="Z465" s="96"/>
      <c r="AA465" s="96"/>
      <c r="AB465" s="96"/>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20"/>
      <c r="BQ465" s="20"/>
      <c r="BR465" s="20"/>
      <c r="BS465" s="20"/>
      <c r="BT465" s="20"/>
      <c r="BU465" s="20"/>
      <c r="BV465" s="20"/>
      <c r="BW465" s="20"/>
      <c r="BX465" s="20"/>
      <c r="BY465" s="20"/>
      <c r="BZ465" s="20"/>
      <c r="CA465" s="20"/>
      <c r="CB465" s="20"/>
      <c r="CC465" s="20"/>
      <c r="CD465" s="20"/>
      <c r="CE465" s="20"/>
      <c r="CF465" s="20"/>
      <c r="CG465" s="20"/>
      <c r="CH465" s="20"/>
      <c r="CI465" s="20"/>
      <c r="CJ465" s="20"/>
      <c r="CK465" s="20"/>
      <c r="CL465" s="20"/>
      <c r="CM465" s="20"/>
      <c r="CN465" s="20"/>
      <c r="CO465" s="20"/>
      <c r="CP465" s="20"/>
      <c r="CQ465" s="20"/>
      <c r="CR465" s="20"/>
      <c r="CS465" s="20"/>
      <c r="CT465" s="20"/>
      <c r="CU465" s="20"/>
      <c r="CV465" s="20"/>
      <c r="CW465" s="20"/>
      <c r="CX465" s="20"/>
      <c r="CY465" s="20"/>
      <c r="CZ465" s="20"/>
      <c r="DA465" s="20"/>
      <c r="DB465" s="20"/>
      <c r="DC465" s="20"/>
      <c r="DD465" s="20"/>
      <c r="DE465" s="20"/>
      <c r="DF465" s="20"/>
      <c r="DG465" s="20"/>
      <c r="DH465" s="20"/>
      <c r="DI465" s="20"/>
      <c r="DJ465" s="20"/>
      <c r="DK465" s="20"/>
      <c r="DL465" s="20"/>
      <c r="DM465" s="20"/>
      <c r="DN465" s="20"/>
      <c r="DO465" s="20"/>
      <c r="DP465" s="20"/>
      <c r="DQ465" s="20"/>
      <c r="DR465" s="20"/>
      <c r="DS465" s="20"/>
      <c r="DT465" s="20"/>
      <c r="DU465" s="20"/>
      <c r="DV465" s="20"/>
      <c r="DW465" s="20"/>
      <c r="DX465" s="20"/>
      <c r="DY465" s="20"/>
      <c r="DZ465" s="20"/>
      <c r="EA465" s="20"/>
      <c r="EB465" s="20"/>
      <c r="EC465" s="20"/>
      <c r="ED465" s="20"/>
      <c r="EE465" s="20"/>
      <c r="EF465" s="20"/>
      <c r="EG465" s="20"/>
      <c r="EH465" s="20"/>
      <c r="EI465" s="20"/>
      <c r="EJ465" s="20"/>
      <c r="EK465" s="20"/>
      <c r="EL465" s="20"/>
      <c r="EM465" s="20"/>
      <c r="EN465" s="20"/>
      <c r="EO465" s="20"/>
      <c r="EP465" s="20"/>
      <c r="EQ465" s="20"/>
      <c r="ER465" s="20"/>
      <c r="ES465" s="20"/>
      <c r="ET465" s="20"/>
      <c r="EU465" s="20"/>
      <c r="EV465" s="20"/>
      <c r="EW465" s="20"/>
      <c r="EX465" s="20"/>
      <c r="EY465" s="20"/>
      <c r="EZ465" s="20"/>
      <c r="FA465" s="20"/>
      <c r="FB465" s="20"/>
      <c r="FC465" s="20"/>
      <c r="FD465" s="20"/>
      <c r="FE465" s="20"/>
      <c r="FF465" s="20"/>
      <c r="FG465" s="20"/>
      <c r="FH465" s="20"/>
      <c r="FI465" s="20"/>
      <c r="FJ465" s="20"/>
      <c r="FK465" s="20"/>
      <c r="FL465" s="20"/>
      <c r="FM465" s="20"/>
      <c r="FN465" s="20"/>
      <c r="FO465" s="20"/>
      <c r="FP465" s="20"/>
      <c r="FQ465" s="20"/>
      <c r="FR465" s="20"/>
      <c r="FS465" s="20"/>
      <c r="FT465" s="20"/>
      <c r="FU465" s="20"/>
      <c r="FV465" s="20"/>
      <c r="FW465" s="20"/>
      <c r="FX465" s="20"/>
      <c r="FY465" s="20"/>
      <c r="FZ465" s="20"/>
      <c r="GA465" s="20"/>
      <c r="GB465" s="20"/>
      <c r="GC465" s="20"/>
      <c r="GD465" s="20"/>
      <c r="GE465" s="20"/>
      <c r="GF465" s="20"/>
      <c r="GG465" s="20"/>
      <c r="GH465" s="20"/>
      <c r="GI465" s="20"/>
      <c r="GJ465" s="20"/>
      <c r="GK465" s="20"/>
      <c r="GL465" s="20"/>
      <c r="GM465" s="20"/>
      <c r="GN465" s="20"/>
      <c r="GO465" s="20"/>
      <c r="GP465" s="20"/>
      <c r="GQ465" s="20"/>
      <c r="GR465" s="20"/>
      <c r="GS465" s="20"/>
      <c r="GT465" s="20"/>
      <c r="GU465" s="20"/>
      <c r="GV465" s="20"/>
      <c r="GW465" s="20"/>
      <c r="GX465" s="20"/>
      <c r="GY465" s="20"/>
      <c r="GZ465" s="20"/>
      <c r="HA465" s="20"/>
      <c r="HB465" s="20"/>
      <c r="HC465" s="20"/>
      <c r="HD465" s="20"/>
      <c r="HE465" s="20"/>
      <c r="HF465" s="20"/>
      <c r="HG465" s="20"/>
      <c r="HH465" s="20"/>
      <c r="HI465" s="20"/>
      <c r="HJ465" s="20"/>
      <c r="HK465" s="20"/>
      <c r="HL465" s="20"/>
      <c r="HM465" s="20"/>
      <c r="HN465" s="20"/>
      <c r="HO465" s="20"/>
      <c r="HP465" s="20"/>
      <c r="HQ465" s="20"/>
      <c r="HR465" s="20"/>
      <c r="HS465" s="20"/>
      <c r="HT465" s="20"/>
      <c r="HU465" s="20"/>
      <c r="HV465" s="20"/>
      <c r="HW465" s="20"/>
      <c r="HX465" s="20"/>
      <c r="HY465" s="20"/>
      <c r="HZ465" s="20"/>
      <c r="IA465" s="20"/>
      <c r="IB465" s="20"/>
      <c r="IC465" s="20"/>
      <c r="ID465" s="20"/>
      <c r="IE465" s="20"/>
      <c r="IF465" s="20"/>
      <c r="IG465" s="20"/>
      <c r="IH465" s="20"/>
      <c r="II465" s="20"/>
      <c r="IJ465" s="20"/>
      <c r="IK465" s="20"/>
      <c r="IL465" s="20"/>
      <c r="IM465" s="20"/>
      <c r="IN465" s="20"/>
      <c r="IO465" s="20"/>
      <c r="IP465" s="20"/>
      <c r="IQ465" s="20"/>
      <c r="IR465" s="20"/>
      <c r="IS465" s="20"/>
      <c r="IT465" s="20"/>
      <c r="IU465" s="20"/>
      <c r="IV465" s="20"/>
      <c r="IW465" s="20"/>
      <c r="IX465" s="20"/>
      <c r="IY465" s="20"/>
      <c r="IZ465" s="20"/>
      <c r="JA465" s="20"/>
      <c r="JB465" s="20"/>
    </row>
    <row r="466" spans="1:262" x14ac:dyDescent="0.2">
      <c r="A466" s="185">
        <v>39990</v>
      </c>
      <c r="B466" s="198" t="s">
        <v>1000</v>
      </c>
      <c r="C466" s="198" t="s">
        <v>304</v>
      </c>
      <c r="D466" s="198" t="s">
        <v>141</v>
      </c>
      <c r="E466" s="198" t="s">
        <v>144</v>
      </c>
      <c r="F466" s="199">
        <v>39173</v>
      </c>
      <c r="G466" s="200">
        <v>2007</v>
      </c>
      <c r="H466" s="185" t="s">
        <v>0</v>
      </c>
      <c r="I466" s="185" t="str">
        <f t="shared" si="24"/>
        <v>LA</v>
      </c>
      <c r="J466" s="185" t="str">
        <f t="shared" si="23"/>
        <v>LA</v>
      </c>
      <c r="K466" s="185" t="str">
        <f t="shared" si="25"/>
        <v>South Central</v>
      </c>
      <c r="L466" s="185" t="str">
        <f>INDEX('State '!$A$1:$C$62,MATCH($I466,'State '!$B:$B,0),3)</f>
        <v>South Central</v>
      </c>
      <c r="M466" s="185" t="str">
        <f>INDEX('State '!$A$1:$C$62,MATCH($J466,'State '!$B:$B,0),3)</f>
        <v>South Central</v>
      </c>
      <c r="N466" s="185"/>
      <c r="O466" s="192">
        <v>90</v>
      </c>
      <c r="P466" s="192">
        <v>74</v>
      </c>
      <c r="Q466" s="192">
        <v>200</v>
      </c>
      <c r="R466" s="191" t="s">
        <v>445</v>
      </c>
      <c r="S466" s="185" t="s">
        <v>139</v>
      </c>
      <c r="T466" s="185" t="s">
        <v>188</v>
      </c>
      <c r="U466" s="185" t="s">
        <v>391</v>
      </c>
      <c r="V466" s="185"/>
      <c r="W466" s="184"/>
      <c r="X466" s="184"/>
      <c r="Y466" s="184"/>
      <c r="Z466" s="96"/>
      <c r="AA466" s="96"/>
      <c r="AB466" s="96"/>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20"/>
      <c r="BW466" s="20"/>
      <c r="BX466" s="20"/>
      <c r="BY466" s="20"/>
      <c r="BZ466" s="20"/>
      <c r="CA466" s="20"/>
      <c r="CB466" s="20"/>
      <c r="CC466" s="20"/>
      <c r="CD466" s="20"/>
      <c r="CE466" s="20"/>
      <c r="CF466" s="20"/>
      <c r="CG466" s="20"/>
      <c r="CH466" s="20"/>
      <c r="CI466" s="20"/>
      <c r="CJ466" s="20"/>
      <c r="CK466" s="20"/>
      <c r="CL466" s="20"/>
      <c r="CM466" s="20"/>
      <c r="CN466" s="20"/>
      <c r="CO466" s="20"/>
      <c r="CP466" s="20"/>
      <c r="CQ466" s="20"/>
      <c r="CR466" s="20"/>
      <c r="CS466" s="20"/>
      <c r="CT466" s="20"/>
      <c r="CU466" s="20"/>
      <c r="CV466" s="20"/>
      <c r="CW466" s="20"/>
      <c r="CX466" s="20"/>
      <c r="CY466" s="20"/>
      <c r="CZ466" s="20"/>
      <c r="DA466" s="20"/>
      <c r="DB466" s="20"/>
      <c r="DC466" s="20"/>
      <c r="DD466" s="20"/>
      <c r="DE466" s="20"/>
      <c r="DF466" s="20"/>
      <c r="DG466" s="20"/>
      <c r="DH466" s="20"/>
      <c r="DI466" s="20"/>
      <c r="DJ466" s="20"/>
      <c r="DK466" s="20"/>
      <c r="DL466" s="20"/>
      <c r="DM466" s="20"/>
      <c r="DN466" s="20"/>
      <c r="DO466" s="20"/>
      <c r="DP466" s="20"/>
      <c r="DQ466" s="20"/>
      <c r="DR466" s="20"/>
      <c r="DS466" s="20"/>
      <c r="DT466" s="20"/>
      <c r="DU466" s="20"/>
      <c r="DV466" s="20"/>
      <c r="DW466" s="20"/>
      <c r="DX466" s="20"/>
      <c r="DY466" s="20"/>
      <c r="DZ466" s="20"/>
      <c r="EA466" s="20"/>
      <c r="EB466" s="20"/>
      <c r="EC466" s="20"/>
      <c r="ED466" s="20"/>
      <c r="EE466" s="20"/>
      <c r="EF466" s="20"/>
      <c r="EG466" s="20"/>
      <c r="EH466" s="20"/>
      <c r="EI466" s="20"/>
      <c r="EJ466" s="20"/>
      <c r="EK466" s="20"/>
      <c r="EL466" s="20"/>
      <c r="EM466" s="20"/>
      <c r="EN466" s="20"/>
      <c r="EO466" s="20"/>
      <c r="EP466" s="20"/>
      <c r="EQ466" s="20"/>
      <c r="ER466" s="20"/>
      <c r="ES466" s="20"/>
      <c r="ET466" s="20"/>
      <c r="EU466" s="20"/>
      <c r="EV466" s="20"/>
      <c r="EW466" s="20"/>
      <c r="EX466" s="20"/>
      <c r="EY466" s="20"/>
      <c r="EZ466" s="20"/>
      <c r="FA466" s="20"/>
      <c r="FB466" s="20"/>
      <c r="FC466" s="20"/>
      <c r="FD466" s="20"/>
      <c r="FE466" s="20"/>
      <c r="FF466" s="20"/>
      <c r="FG466" s="20"/>
      <c r="FH466" s="20"/>
      <c r="FI466" s="20"/>
      <c r="FJ466" s="20"/>
      <c r="FK466" s="20"/>
      <c r="FL466" s="20"/>
      <c r="FM466" s="20"/>
      <c r="FN466" s="20"/>
      <c r="FO466" s="20"/>
      <c r="FP466" s="20"/>
      <c r="FQ466" s="20"/>
      <c r="FR466" s="20"/>
      <c r="FS466" s="20"/>
      <c r="FT466" s="20"/>
      <c r="FU466" s="20"/>
      <c r="FV466" s="20"/>
      <c r="FW466" s="20"/>
      <c r="FX466" s="20"/>
      <c r="FY466" s="20"/>
      <c r="FZ466" s="20"/>
      <c r="GA466" s="20"/>
      <c r="GB466" s="20"/>
      <c r="GC466" s="20"/>
      <c r="GD466" s="20"/>
      <c r="GE466" s="20"/>
      <c r="GF466" s="20"/>
      <c r="GG466" s="20"/>
      <c r="GH466" s="20"/>
      <c r="GI466" s="20"/>
      <c r="GJ466" s="20"/>
      <c r="GK466" s="20"/>
      <c r="GL466" s="20"/>
      <c r="GM466" s="20"/>
      <c r="GN466" s="20"/>
      <c r="GO466" s="20"/>
      <c r="GP466" s="20"/>
      <c r="GQ466" s="20"/>
      <c r="GR466" s="20"/>
      <c r="GS466" s="20"/>
      <c r="GT466" s="20"/>
      <c r="GU466" s="20"/>
      <c r="GV466" s="20"/>
      <c r="GW466" s="20"/>
      <c r="GX466" s="20"/>
      <c r="GY466" s="20"/>
      <c r="GZ466" s="20"/>
      <c r="HA466" s="20"/>
      <c r="HB466" s="20"/>
      <c r="HC466" s="20"/>
      <c r="HD466" s="20"/>
      <c r="HE466" s="20"/>
      <c r="HF466" s="20"/>
      <c r="HG466" s="20"/>
      <c r="HH466" s="20"/>
      <c r="HI466" s="20"/>
      <c r="HJ466" s="20"/>
      <c r="HK466" s="20"/>
      <c r="HL466" s="20"/>
      <c r="HM466" s="20"/>
      <c r="HN466" s="20"/>
      <c r="HO466" s="20"/>
      <c r="HP466" s="20"/>
      <c r="HQ466" s="20"/>
      <c r="HR466" s="20"/>
      <c r="HS466" s="20"/>
      <c r="HT466" s="20"/>
      <c r="HU466" s="20"/>
      <c r="HV466" s="20"/>
      <c r="HW466" s="20"/>
      <c r="HX466" s="20"/>
      <c r="HY466" s="20"/>
      <c r="HZ466" s="20"/>
      <c r="IA466" s="20"/>
      <c r="IB466" s="20"/>
      <c r="IC466" s="20"/>
      <c r="ID466" s="20"/>
      <c r="IE466" s="20"/>
      <c r="IF466" s="20"/>
      <c r="IG466" s="20"/>
      <c r="IH466" s="20"/>
      <c r="II466" s="20"/>
      <c r="IJ466" s="20"/>
      <c r="IK466" s="20"/>
      <c r="IL466" s="20"/>
      <c r="IM466" s="20"/>
      <c r="IN466" s="20"/>
      <c r="IO466" s="20"/>
      <c r="IP466" s="20"/>
      <c r="IQ466" s="20"/>
      <c r="IR466" s="20"/>
      <c r="IS466" s="20"/>
      <c r="IT466" s="20"/>
      <c r="IU466" s="20"/>
      <c r="IV466" s="20"/>
      <c r="IW466" s="20"/>
      <c r="IX466" s="20"/>
      <c r="IY466" s="20"/>
      <c r="IZ466" s="20"/>
      <c r="JA466" s="20"/>
      <c r="JB466" s="20"/>
    </row>
    <row r="467" spans="1:262" x14ac:dyDescent="0.2">
      <c r="A467" s="185">
        <v>39990</v>
      </c>
      <c r="B467" s="198" t="s">
        <v>922</v>
      </c>
      <c r="C467" s="198" t="s">
        <v>304</v>
      </c>
      <c r="D467" s="198" t="s">
        <v>141</v>
      </c>
      <c r="E467" s="198" t="s">
        <v>144</v>
      </c>
      <c r="F467" s="199">
        <v>39173</v>
      </c>
      <c r="G467" s="200">
        <v>2007</v>
      </c>
      <c r="H467" s="185" t="s">
        <v>6</v>
      </c>
      <c r="I467" s="185" t="str">
        <f t="shared" si="24"/>
        <v>TX</v>
      </c>
      <c r="J467" s="185" t="str">
        <f t="shared" si="23"/>
        <v>TX</v>
      </c>
      <c r="K467" s="185" t="str">
        <f t="shared" si="25"/>
        <v>South Central</v>
      </c>
      <c r="L467" s="185" t="str">
        <f>INDEX('State '!$A$1:$C$62,MATCH($I467,'State '!$B:$B,0),3)</f>
        <v>South Central</v>
      </c>
      <c r="M467" s="185" t="str">
        <f>INDEX('State '!$A$1:$C$62,MATCH($J467,'State '!$B:$B,0),3)</f>
        <v>South Central</v>
      </c>
      <c r="N467" s="185"/>
      <c r="O467" s="192">
        <v>20</v>
      </c>
      <c r="P467" s="192"/>
      <c r="Q467" s="192">
        <v>125</v>
      </c>
      <c r="R467" s="191">
        <v>24</v>
      </c>
      <c r="S467" s="185" t="s">
        <v>139</v>
      </c>
      <c r="T467" s="185" t="s">
        <v>188</v>
      </c>
      <c r="U467" s="185" t="s">
        <v>391</v>
      </c>
      <c r="V467" s="185"/>
      <c r="W467" s="184"/>
      <c r="X467" s="184"/>
      <c r="Y467" s="184"/>
      <c r="Z467" s="96"/>
      <c r="AA467" s="96"/>
      <c r="AB467" s="96"/>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20"/>
      <c r="BW467" s="20"/>
      <c r="BX467" s="20"/>
      <c r="BY467" s="20"/>
      <c r="BZ467" s="20"/>
      <c r="CA467" s="20"/>
      <c r="CB467" s="20"/>
      <c r="CC467" s="20"/>
      <c r="CD467" s="20"/>
      <c r="CE467" s="20"/>
      <c r="CF467" s="20"/>
      <c r="CG467" s="20"/>
      <c r="CH467" s="20"/>
      <c r="CI467" s="20"/>
      <c r="CJ467" s="20"/>
      <c r="CK467" s="20"/>
      <c r="CL467" s="20"/>
      <c r="CM467" s="20"/>
      <c r="CN467" s="20"/>
      <c r="CO467" s="20"/>
      <c r="CP467" s="20"/>
      <c r="CQ467" s="20"/>
      <c r="CR467" s="20"/>
      <c r="CS467" s="20"/>
      <c r="CT467" s="20"/>
      <c r="CU467" s="20"/>
      <c r="CV467" s="20"/>
      <c r="CW467" s="20"/>
      <c r="CX467" s="20"/>
      <c r="CY467" s="20"/>
      <c r="CZ467" s="20"/>
      <c r="DA467" s="20"/>
      <c r="DB467" s="20"/>
      <c r="DC467" s="20"/>
      <c r="DD467" s="20"/>
      <c r="DE467" s="20"/>
      <c r="DF467" s="20"/>
      <c r="DG467" s="20"/>
      <c r="DH467" s="20"/>
      <c r="DI467" s="20"/>
      <c r="DJ467" s="20"/>
      <c r="DK467" s="20"/>
      <c r="DL467" s="20"/>
      <c r="DM467" s="20"/>
      <c r="DN467" s="20"/>
      <c r="DO467" s="20"/>
      <c r="DP467" s="20"/>
      <c r="DQ467" s="20"/>
      <c r="DR467" s="20"/>
      <c r="DS467" s="20"/>
      <c r="DT467" s="20"/>
      <c r="DU467" s="20"/>
      <c r="DV467" s="20"/>
      <c r="DW467" s="20"/>
      <c r="DX467" s="20"/>
      <c r="DY467" s="20"/>
      <c r="DZ467" s="20"/>
      <c r="EA467" s="20"/>
      <c r="EB467" s="20"/>
      <c r="EC467" s="20"/>
      <c r="ED467" s="20"/>
      <c r="EE467" s="20"/>
      <c r="EF467" s="20"/>
      <c r="EG467" s="20"/>
      <c r="EH467" s="20"/>
      <c r="EI467" s="20"/>
      <c r="EJ467" s="20"/>
      <c r="EK467" s="20"/>
      <c r="EL467" s="20"/>
      <c r="EM467" s="20"/>
      <c r="EN467" s="20"/>
      <c r="EO467" s="20"/>
      <c r="EP467" s="20"/>
      <c r="EQ467" s="20"/>
      <c r="ER467" s="20"/>
      <c r="ES467" s="20"/>
      <c r="ET467" s="20"/>
      <c r="EU467" s="20"/>
      <c r="EV467" s="20"/>
      <c r="EW467" s="20"/>
      <c r="EX467" s="20"/>
      <c r="EY467" s="20"/>
      <c r="EZ467" s="20"/>
      <c r="FA467" s="20"/>
      <c r="FB467" s="20"/>
      <c r="FC467" s="20"/>
      <c r="FD467" s="20"/>
      <c r="FE467" s="20"/>
      <c r="FF467" s="20"/>
      <c r="FG467" s="20"/>
      <c r="FH467" s="20"/>
      <c r="FI467" s="20"/>
      <c r="FJ467" s="20"/>
      <c r="FK467" s="20"/>
      <c r="FL467" s="20"/>
      <c r="FM467" s="20"/>
      <c r="FN467" s="20"/>
      <c r="FO467" s="20"/>
      <c r="FP467" s="20"/>
      <c r="FQ467" s="20"/>
      <c r="FR467" s="20"/>
      <c r="FS467" s="20"/>
      <c r="FT467" s="20"/>
      <c r="FU467" s="20"/>
      <c r="FV467" s="20"/>
      <c r="FW467" s="20"/>
      <c r="FX467" s="20"/>
      <c r="FY467" s="20"/>
      <c r="FZ467" s="20"/>
      <c r="GA467" s="20"/>
      <c r="GB467" s="20"/>
      <c r="GC467" s="20"/>
      <c r="GD467" s="20"/>
      <c r="GE467" s="20"/>
      <c r="GF467" s="20"/>
      <c r="GG467" s="20"/>
      <c r="GH467" s="20"/>
      <c r="GI467" s="20"/>
      <c r="GJ467" s="20"/>
      <c r="GK467" s="20"/>
      <c r="GL467" s="20"/>
      <c r="GM467" s="20"/>
      <c r="GN467" s="20"/>
      <c r="GO467" s="20"/>
      <c r="GP467" s="20"/>
      <c r="GQ467" s="20"/>
      <c r="GR467" s="20"/>
      <c r="GS467" s="20"/>
      <c r="GT467" s="20"/>
      <c r="GU467" s="20"/>
      <c r="GV467" s="20"/>
      <c r="GW467" s="20"/>
      <c r="GX467" s="20"/>
      <c r="GY467" s="20"/>
      <c r="GZ467" s="20"/>
      <c r="HA467" s="20"/>
      <c r="HB467" s="20"/>
      <c r="HC467" s="20"/>
      <c r="HD467" s="20"/>
      <c r="HE467" s="20"/>
      <c r="HF467" s="20"/>
      <c r="HG467" s="20"/>
      <c r="HH467" s="20"/>
      <c r="HI467" s="20"/>
      <c r="HJ467" s="20"/>
      <c r="HK467" s="20"/>
      <c r="HL467" s="20"/>
      <c r="HM467" s="20"/>
      <c r="HN467" s="20"/>
      <c r="HO467" s="20"/>
      <c r="HP467" s="20"/>
      <c r="HQ467" s="20"/>
      <c r="HR467" s="20"/>
      <c r="HS467" s="20"/>
      <c r="HT467" s="20"/>
      <c r="HU467" s="20"/>
      <c r="HV467" s="20"/>
      <c r="HW467" s="20"/>
      <c r="HX467" s="20"/>
      <c r="HY467" s="20"/>
      <c r="HZ467" s="20"/>
      <c r="IA467" s="20"/>
      <c r="IB467" s="20"/>
      <c r="IC467" s="20"/>
      <c r="ID467" s="20"/>
      <c r="IE467" s="20"/>
      <c r="IF467" s="20"/>
      <c r="IG467" s="20"/>
      <c r="IH467" s="20"/>
      <c r="II467" s="20"/>
      <c r="IJ467" s="20"/>
      <c r="IK467" s="20"/>
      <c r="IL467" s="20"/>
      <c r="IM467" s="20"/>
      <c r="IN467" s="20"/>
      <c r="IO467" s="20"/>
      <c r="IP467" s="20"/>
      <c r="IQ467" s="20"/>
      <c r="IR467" s="20"/>
      <c r="IS467" s="20"/>
      <c r="IT467" s="20"/>
      <c r="IU467" s="20"/>
      <c r="IV467" s="20"/>
      <c r="IW467" s="20"/>
      <c r="IX467" s="20"/>
      <c r="IY467" s="20"/>
      <c r="IZ467" s="20"/>
      <c r="JA467" s="20"/>
      <c r="JB467" s="20"/>
    </row>
    <row r="468" spans="1:262" x14ac:dyDescent="0.2">
      <c r="A468" s="185">
        <v>40246</v>
      </c>
      <c r="B468" s="186" t="s">
        <v>970</v>
      </c>
      <c r="C468" s="186" t="s">
        <v>310</v>
      </c>
      <c r="D468" s="186" t="s">
        <v>137</v>
      </c>
      <c r="E468" s="187" t="s">
        <v>144</v>
      </c>
      <c r="F468" s="188">
        <v>39419</v>
      </c>
      <c r="G468" s="189">
        <v>2007</v>
      </c>
      <c r="H468" s="185" t="s">
        <v>41</v>
      </c>
      <c r="I468" s="185" t="str">
        <f t="shared" si="24"/>
        <v>MI</v>
      </c>
      <c r="J468" s="185" t="str">
        <f t="shared" si="23"/>
        <v>MI</v>
      </c>
      <c r="K468" s="185" t="str">
        <f t="shared" si="25"/>
        <v>Midwest</v>
      </c>
      <c r="L468" s="185" t="str">
        <f>INDEX('State '!$A$1:$C$62,MATCH($I468,'State '!$B:$B,0),3)</f>
        <v>Midwest</v>
      </c>
      <c r="M468" s="185" t="str">
        <f>INDEX('State '!$A$1:$C$62,MATCH($J468,'State '!$B:$B,0),3)</f>
        <v>Midwest</v>
      </c>
      <c r="N468" s="185"/>
      <c r="O468" s="191">
        <v>5.0999999999999996</v>
      </c>
      <c r="P468" s="191">
        <v>4.5</v>
      </c>
      <c r="Q468" s="191">
        <v>100</v>
      </c>
      <c r="R468" s="192">
        <v>20</v>
      </c>
      <c r="S468" s="193" t="s">
        <v>139</v>
      </c>
      <c r="T468" s="190" t="s">
        <v>188</v>
      </c>
      <c r="U468" s="194" t="s">
        <v>971</v>
      </c>
      <c r="V468" s="185"/>
      <c r="W468" s="184"/>
      <c r="X468" s="184"/>
      <c r="Y468" s="184"/>
      <c r="Z468" s="96"/>
      <c r="AA468" s="96"/>
      <c r="AB468" s="96"/>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20"/>
      <c r="BW468" s="20"/>
      <c r="BX468" s="20"/>
      <c r="BY468" s="20"/>
      <c r="BZ468" s="20"/>
      <c r="CA468" s="20"/>
      <c r="CB468" s="20"/>
      <c r="CC468" s="20"/>
      <c r="CD468" s="20"/>
      <c r="CE468" s="20"/>
      <c r="CF468" s="20"/>
      <c r="CG468" s="20"/>
      <c r="CH468" s="20"/>
      <c r="CI468" s="20"/>
      <c r="CJ468" s="20"/>
      <c r="CK468" s="20"/>
      <c r="CL468" s="20"/>
      <c r="CM468" s="20"/>
      <c r="CN468" s="20"/>
      <c r="CO468" s="20"/>
      <c r="CP468" s="20"/>
      <c r="CQ468" s="20"/>
      <c r="CR468" s="20"/>
      <c r="CS468" s="20"/>
      <c r="CT468" s="20"/>
      <c r="CU468" s="20"/>
      <c r="CV468" s="20"/>
      <c r="CW468" s="20"/>
      <c r="CX468" s="20"/>
      <c r="CY468" s="20"/>
      <c r="CZ468" s="20"/>
      <c r="DA468" s="20"/>
      <c r="DB468" s="20"/>
      <c r="DC468" s="20"/>
      <c r="DD468" s="20"/>
      <c r="DE468" s="20"/>
      <c r="DF468" s="20"/>
      <c r="DG468" s="20"/>
      <c r="DH468" s="20"/>
      <c r="DI468" s="20"/>
      <c r="DJ468" s="20"/>
      <c r="DK468" s="20"/>
      <c r="DL468" s="20"/>
      <c r="DM468" s="20"/>
      <c r="DN468" s="20"/>
      <c r="DO468" s="20"/>
      <c r="DP468" s="20"/>
      <c r="DQ468" s="20"/>
      <c r="DR468" s="20"/>
      <c r="DS468" s="20"/>
      <c r="DT468" s="20"/>
      <c r="DU468" s="20"/>
      <c r="DV468" s="20"/>
      <c r="DW468" s="20"/>
      <c r="DX468" s="20"/>
      <c r="DY468" s="20"/>
      <c r="DZ468" s="20"/>
      <c r="EA468" s="20"/>
      <c r="EB468" s="20"/>
      <c r="EC468" s="20"/>
      <c r="ED468" s="20"/>
      <c r="EE468" s="20"/>
      <c r="EF468" s="20"/>
      <c r="EG468" s="20"/>
      <c r="EH468" s="20"/>
      <c r="EI468" s="20"/>
      <c r="EJ468" s="20"/>
      <c r="EK468" s="20"/>
      <c r="EL468" s="20"/>
      <c r="EM468" s="20"/>
      <c r="EN468" s="20"/>
      <c r="EO468" s="20"/>
      <c r="EP468" s="20"/>
      <c r="EQ468" s="20"/>
      <c r="ER468" s="20"/>
      <c r="ES468" s="20"/>
      <c r="ET468" s="20"/>
      <c r="EU468" s="20"/>
      <c r="EV468" s="20"/>
      <c r="EW468" s="20"/>
      <c r="EX468" s="20"/>
      <c r="EY468" s="20"/>
      <c r="EZ468" s="20"/>
      <c r="FA468" s="20"/>
      <c r="FB468" s="20"/>
      <c r="FC468" s="20"/>
      <c r="FD468" s="20"/>
      <c r="FE468" s="20"/>
      <c r="FF468" s="20"/>
      <c r="FG468" s="20"/>
      <c r="FH468" s="20"/>
      <c r="FI468" s="20"/>
      <c r="FJ468" s="20"/>
      <c r="FK468" s="20"/>
      <c r="FL468" s="20"/>
      <c r="FM468" s="20"/>
      <c r="FN468" s="20"/>
      <c r="FO468" s="20"/>
      <c r="FP468" s="20"/>
      <c r="FQ468" s="20"/>
      <c r="FR468" s="20"/>
      <c r="FS468" s="20"/>
      <c r="FT468" s="20"/>
      <c r="FU468" s="20"/>
      <c r="FV468" s="20"/>
      <c r="FW468" s="20"/>
      <c r="FX468" s="20"/>
      <c r="FY468" s="20"/>
      <c r="FZ468" s="20"/>
      <c r="GA468" s="20"/>
      <c r="GB468" s="20"/>
      <c r="GC468" s="20"/>
      <c r="GD468" s="20"/>
      <c r="GE468" s="20"/>
      <c r="GF468" s="20"/>
      <c r="GG468" s="20"/>
      <c r="GH468" s="20"/>
      <c r="GI468" s="20"/>
      <c r="GJ468" s="20"/>
      <c r="GK468" s="20"/>
      <c r="GL468" s="20"/>
      <c r="GM468" s="20"/>
      <c r="GN468" s="20"/>
      <c r="GO468" s="20"/>
      <c r="GP468" s="20"/>
      <c r="GQ468" s="20"/>
      <c r="GR468" s="20"/>
      <c r="GS468" s="20"/>
      <c r="GT468" s="20"/>
      <c r="GU468" s="20"/>
      <c r="GV468" s="20"/>
      <c r="GW468" s="20"/>
      <c r="GX468" s="20"/>
      <c r="GY468" s="20"/>
      <c r="GZ468" s="20"/>
      <c r="HA468" s="20"/>
      <c r="HB468" s="20"/>
      <c r="HC468" s="20"/>
      <c r="HD468" s="20"/>
      <c r="HE468" s="20"/>
      <c r="HF468" s="20"/>
      <c r="HG468" s="20"/>
      <c r="HH468" s="20"/>
      <c r="HI468" s="20"/>
      <c r="HJ468" s="20"/>
      <c r="HK468" s="20"/>
      <c r="HL468" s="20"/>
      <c r="HM468" s="20"/>
      <c r="HN468" s="20"/>
      <c r="HO468" s="20"/>
      <c r="HP468" s="20"/>
      <c r="HQ468" s="20"/>
      <c r="HR468" s="20"/>
      <c r="HS468" s="20"/>
      <c r="HT468" s="20"/>
      <c r="HU468" s="20"/>
      <c r="HV468" s="20"/>
      <c r="HW468" s="20"/>
      <c r="HX468" s="20"/>
      <c r="HY468" s="20"/>
      <c r="HZ468" s="20"/>
      <c r="IA468" s="20"/>
      <c r="IB468" s="20"/>
      <c r="IC468" s="20"/>
      <c r="ID468" s="20"/>
      <c r="IE468" s="20"/>
      <c r="IF468" s="20"/>
      <c r="IG468" s="20"/>
      <c r="IH468" s="20"/>
      <c r="II468" s="20"/>
      <c r="IJ468" s="20"/>
      <c r="IK468" s="20"/>
      <c r="IL468" s="20"/>
      <c r="IM468" s="20"/>
      <c r="IN468" s="20"/>
      <c r="IO468" s="20"/>
      <c r="IP468" s="20"/>
      <c r="IQ468" s="20"/>
      <c r="IR468" s="20"/>
      <c r="IS468" s="20"/>
      <c r="IT468" s="20"/>
      <c r="IU468" s="20"/>
      <c r="IV468" s="20"/>
      <c r="IW468" s="20"/>
      <c r="IX468" s="20"/>
      <c r="IY468" s="20"/>
      <c r="IZ468" s="20"/>
      <c r="JA468" s="20"/>
      <c r="JB468" s="20"/>
    </row>
    <row r="469" spans="1:262" x14ac:dyDescent="0.2">
      <c r="A469" s="185">
        <v>39990</v>
      </c>
      <c r="B469" s="186" t="s">
        <v>947</v>
      </c>
      <c r="C469" s="186" t="s">
        <v>219</v>
      </c>
      <c r="D469" s="186" t="s">
        <v>141</v>
      </c>
      <c r="E469" s="187" t="s">
        <v>144</v>
      </c>
      <c r="F469" s="188">
        <v>39431</v>
      </c>
      <c r="G469" s="189">
        <v>2007</v>
      </c>
      <c r="H469" s="185" t="s">
        <v>832</v>
      </c>
      <c r="I469" s="185" t="str">
        <f t="shared" si="24"/>
        <v>PA</v>
      </c>
      <c r="J469" s="185" t="str">
        <f t="shared" si="23"/>
        <v>DE</v>
      </c>
      <c r="K469" s="185" t="str">
        <f t="shared" si="25"/>
        <v>Northeast</v>
      </c>
      <c r="L469" s="185" t="str">
        <f>INDEX('State '!$A$1:$C$62,MATCH($I469,'State '!$B:$B,0),3)</f>
        <v>Northeast</v>
      </c>
      <c r="M469" s="185" t="str">
        <f>INDEX('State '!$A$1:$C$62,MATCH($J469,'State '!$B:$B,0),3)</f>
        <v>Northeast</v>
      </c>
      <c r="N469" s="185"/>
      <c r="O469" s="203">
        <v>7.95</v>
      </c>
      <c r="P469" s="191">
        <v>11</v>
      </c>
      <c r="Q469" s="191">
        <v>10.3</v>
      </c>
      <c r="R469" s="192" t="s">
        <v>948</v>
      </c>
      <c r="S469" s="193" t="s">
        <v>135</v>
      </c>
      <c r="T469" s="190" t="s">
        <v>390</v>
      </c>
      <c r="U469" s="194" t="s">
        <v>833</v>
      </c>
      <c r="V469" s="185"/>
      <c r="W469" s="184"/>
      <c r="X469" s="184"/>
      <c r="Y469" s="184"/>
      <c r="Z469" s="96"/>
      <c r="AA469" s="96"/>
      <c r="AB469" s="96"/>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20"/>
      <c r="BW469" s="20"/>
      <c r="BX469" s="20"/>
      <c r="BY469" s="20"/>
      <c r="BZ469" s="20"/>
      <c r="CA469" s="20"/>
      <c r="CB469" s="20"/>
      <c r="CC469" s="20"/>
      <c r="CD469" s="20"/>
      <c r="CE469" s="20"/>
      <c r="CF469" s="20"/>
      <c r="CG469" s="20"/>
      <c r="CH469" s="20"/>
      <c r="CI469" s="20"/>
      <c r="CJ469" s="20"/>
      <c r="CK469" s="20"/>
      <c r="CL469" s="20"/>
      <c r="CM469" s="20"/>
      <c r="CN469" s="20"/>
      <c r="CO469" s="20"/>
      <c r="CP469" s="20"/>
      <c r="CQ469" s="20"/>
      <c r="CR469" s="20"/>
      <c r="CS469" s="20"/>
      <c r="CT469" s="20"/>
      <c r="CU469" s="20"/>
      <c r="CV469" s="20"/>
      <c r="CW469" s="20"/>
      <c r="CX469" s="20"/>
      <c r="CY469" s="20"/>
      <c r="CZ469" s="20"/>
      <c r="DA469" s="20"/>
      <c r="DB469" s="20"/>
      <c r="DC469" s="20"/>
      <c r="DD469" s="20"/>
      <c r="DE469" s="20"/>
      <c r="DF469" s="20"/>
      <c r="DG469" s="20"/>
      <c r="DH469" s="20"/>
      <c r="DI469" s="20"/>
      <c r="DJ469" s="20"/>
      <c r="DK469" s="20"/>
      <c r="DL469" s="20"/>
      <c r="DM469" s="20"/>
      <c r="DN469" s="20"/>
      <c r="DO469" s="20"/>
      <c r="DP469" s="20"/>
      <c r="DQ469" s="20"/>
      <c r="DR469" s="20"/>
      <c r="DS469" s="20"/>
      <c r="DT469" s="20"/>
      <c r="DU469" s="20"/>
      <c r="DV469" s="20"/>
      <c r="DW469" s="20"/>
      <c r="DX469" s="20"/>
      <c r="DY469" s="20"/>
      <c r="DZ469" s="20"/>
      <c r="EA469" s="20"/>
      <c r="EB469" s="20"/>
      <c r="EC469" s="20"/>
      <c r="ED469" s="20"/>
      <c r="EE469" s="20"/>
      <c r="EF469" s="20"/>
      <c r="EG469" s="20"/>
      <c r="EH469" s="20"/>
      <c r="EI469" s="20"/>
      <c r="EJ469" s="20"/>
      <c r="EK469" s="20"/>
      <c r="EL469" s="20"/>
      <c r="EM469" s="20"/>
      <c r="EN469" s="20"/>
      <c r="EO469" s="20"/>
      <c r="EP469" s="20"/>
      <c r="EQ469" s="20"/>
      <c r="ER469" s="20"/>
      <c r="ES469" s="20"/>
      <c r="ET469" s="20"/>
      <c r="EU469" s="20"/>
      <c r="EV469" s="20"/>
      <c r="EW469" s="20"/>
      <c r="EX469" s="20"/>
      <c r="EY469" s="20"/>
      <c r="EZ469" s="20"/>
      <c r="FA469" s="20"/>
      <c r="FB469" s="20"/>
      <c r="FC469" s="20"/>
      <c r="FD469" s="20"/>
      <c r="FE469" s="20"/>
      <c r="FF469" s="20"/>
      <c r="FG469" s="20"/>
      <c r="FH469" s="20"/>
      <c r="FI469" s="20"/>
      <c r="FJ469" s="20"/>
      <c r="FK469" s="20"/>
      <c r="FL469" s="20"/>
      <c r="FM469" s="20"/>
      <c r="FN469" s="20"/>
      <c r="FO469" s="20"/>
      <c r="FP469" s="20"/>
      <c r="FQ469" s="20"/>
      <c r="FR469" s="20"/>
      <c r="FS469" s="20"/>
      <c r="FT469" s="20"/>
      <c r="FU469" s="20"/>
      <c r="FV469" s="20"/>
      <c r="FW469" s="20"/>
      <c r="FX469" s="20"/>
      <c r="FY469" s="20"/>
      <c r="FZ469" s="20"/>
      <c r="GA469" s="20"/>
      <c r="GB469" s="20"/>
      <c r="GC469" s="20"/>
      <c r="GD469" s="20"/>
      <c r="GE469" s="20"/>
      <c r="GF469" s="20"/>
      <c r="GG469" s="20"/>
      <c r="GH469" s="20"/>
      <c r="GI469" s="20"/>
      <c r="GJ469" s="20"/>
      <c r="GK469" s="20"/>
      <c r="GL469" s="20"/>
      <c r="GM469" s="20"/>
      <c r="GN469" s="20"/>
      <c r="GO469" s="20"/>
      <c r="GP469" s="20"/>
      <c r="GQ469" s="20"/>
      <c r="GR469" s="20"/>
      <c r="GS469" s="20"/>
      <c r="GT469" s="20"/>
      <c r="GU469" s="20"/>
      <c r="GV469" s="20"/>
      <c r="GW469" s="20"/>
      <c r="GX469" s="20"/>
      <c r="GY469" s="20"/>
      <c r="GZ469" s="20"/>
      <c r="HA469" s="20"/>
      <c r="HB469" s="20"/>
      <c r="HC469" s="20"/>
      <c r="HD469" s="20"/>
      <c r="HE469" s="20"/>
      <c r="HF469" s="20"/>
      <c r="HG469" s="20"/>
      <c r="HH469" s="20"/>
      <c r="HI469" s="20"/>
      <c r="HJ469" s="20"/>
      <c r="HK469" s="20"/>
      <c r="HL469" s="20"/>
      <c r="HM469" s="20"/>
      <c r="HN469" s="20"/>
      <c r="HO469" s="20"/>
      <c r="HP469" s="20"/>
      <c r="HQ469" s="20"/>
      <c r="HR469" s="20"/>
      <c r="HS469" s="20"/>
      <c r="HT469" s="20"/>
      <c r="HU469" s="20"/>
      <c r="HV469" s="20"/>
      <c r="HW469" s="20"/>
      <c r="HX469" s="20"/>
      <c r="HY469" s="20"/>
      <c r="HZ469" s="20"/>
      <c r="IA469" s="20"/>
      <c r="IB469" s="20"/>
      <c r="IC469" s="20"/>
      <c r="ID469" s="20"/>
      <c r="IE469" s="20"/>
      <c r="IF469" s="20"/>
      <c r="IG469" s="20"/>
      <c r="IH469" s="20"/>
      <c r="II469" s="20"/>
      <c r="IJ469" s="20"/>
      <c r="IK469" s="20"/>
      <c r="IL469" s="20"/>
      <c r="IM469" s="20"/>
      <c r="IN469" s="20"/>
      <c r="IO469" s="20"/>
      <c r="IP469" s="20"/>
      <c r="IQ469" s="20"/>
      <c r="IR469" s="20"/>
      <c r="IS469" s="20"/>
      <c r="IT469" s="20"/>
      <c r="IU469" s="20"/>
      <c r="IV469" s="20"/>
      <c r="IW469" s="20"/>
      <c r="IX469" s="20"/>
      <c r="IY469" s="20"/>
      <c r="IZ469" s="20"/>
      <c r="JA469" s="20"/>
      <c r="JB469" s="20"/>
    </row>
    <row r="470" spans="1:262" x14ac:dyDescent="0.2">
      <c r="A470" s="185">
        <v>39990</v>
      </c>
      <c r="B470" s="186" t="s">
        <v>597</v>
      </c>
      <c r="C470" s="186" t="s">
        <v>220</v>
      </c>
      <c r="D470" s="186" t="s">
        <v>134</v>
      </c>
      <c r="E470" s="187" t="s">
        <v>144</v>
      </c>
      <c r="F470" s="188">
        <v>39172</v>
      </c>
      <c r="G470" s="189">
        <v>2007</v>
      </c>
      <c r="H470" s="185" t="s">
        <v>6</v>
      </c>
      <c r="I470" s="185" t="str">
        <f t="shared" si="24"/>
        <v>TX</v>
      </c>
      <c r="J470" s="185" t="str">
        <f t="shared" si="23"/>
        <v>TX</v>
      </c>
      <c r="K470" s="185" t="str">
        <f t="shared" si="25"/>
        <v>South Central</v>
      </c>
      <c r="L470" s="185" t="str">
        <f>INDEX('State '!$A$1:$C$62,MATCH($I470,'State '!$B:$B,0),3)</f>
        <v>South Central</v>
      </c>
      <c r="M470" s="185" t="str">
        <f>INDEX('State '!$A$1:$C$62,MATCH($J470,'State '!$B:$B,0),3)</f>
        <v>South Central</v>
      </c>
      <c r="N470" s="185"/>
      <c r="O470" s="191">
        <v>65</v>
      </c>
      <c r="P470" s="191">
        <v>56</v>
      </c>
      <c r="Q470" s="191">
        <v>250</v>
      </c>
      <c r="R470" s="192">
        <v>24</v>
      </c>
      <c r="S470" s="193" t="s">
        <v>139</v>
      </c>
      <c r="T470" s="190" t="s">
        <v>188</v>
      </c>
      <c r="U470" s="194" t="s">
        <v>391</v>
      </c>
      <c r="V470" s="185"/>
      <c r="W470" s="184"/>
      <c r="X470" s="184"/>
      <c r="Y470" s="184"/>
      <c r="Z470" s="96"/>
      <c r="AA470" s="96"/>
      <c r="AB470" s="96"/>
    </row>
    <row r="471" spans="1:262" s="20" customFormat="1" x14ac:dyDescent="0.2">
      <c r="A471" s="185">
        <v>39990</v>
      </c>
      <c r="B471" s="198" t="s">
        <v>936</v>
      </c>
      <c r="C471" s="198" t="s">
        <v>242</v>
      </c>
      <c r="D471" s="198" t="s">
        <v>141</v>
      </c>
      <c r="E471" s="198" t="s">
        <v>144</v>
      </c>
      <c r="F471" s="199">
        <v>39173</v>
      </c>
      <c r="G471" s="200">
        <v>2007</v>
      </c>
      <c r="H471" s="185" t="s">
        <v>6</v>
      </c>
      <c r="I471" s="185" t="str">
        <f t="shared" si="24"/>
        <v>TX</v>
      </c>
      <c r="J471" s="185" t="str">
        <f t="shared" si="23"/>
        <v>TX</v>
      </c>
      <c r="K471" s="185" t="str">
        <f t="shared" si="25"/>
        <v>South Central</v>
      </c>
      <c r="L471" s="185" t="str">
        <f>INDEX('State '!$A$1:$C$62,MATCH($I471,'State '!$B:$B,0),3)</f>
        <v>South Central</v>
      </c>
      <c r="M471" s="185" t="str">
        <f>INDEX('State '!$A$1:$C$62,MATCH($J471,'State '!$B:$B,0),3)</f>
        <v>South Central</v>
      </c>
      <c r="N471" s="185"/>
      <c r="O471" s="192">
        <v>360</v>
      </c>
      <c r="P471" s="192">
        <v>135</v>
      </c>
      <c r="Q471" s="192">
        <v>700</v>
      </c>
      <c r="R471" s="191">
        <v>42</v>
      </c>
      <c r="S471" s="185" t="s">
        <v>139</v>
      </c>
      <c r="T471" s="185" t="s">
        <v>188</v>
      </c>
      <c r="U471" s="185" t="s">
        <v>391</v>
      </c>
      <c r="V471" s="185"/>
      <c r="W471" s="184"/>
      <c r="X471" s="184"/>
      <c r="Y471" s="184"/>
      <c r="AC471" s="96"/>
      <c r="AD471" s="96"/>
      <c r="AE471" s="96"/>
      <c r="AF471" s="96"/>
      <c r="AG471" s="96"/>
      <c r="AH471" s="96"/>
      <c r="AI471" s="96"/>
      <c r="AJ471" s="96"/>
      <c r="AK471" s="96"/>
      <c r="AL471" s="96"/>
      <c r="AM471" s="96"/>
      <c r="AN471" s="96"/>
      <c r="AO471" s="96"/>
      <c r="AP471" s="96"/>
      <c r="AQ471" s="96"/>
      <c r="AR471" s="96"/>
      <c r="AS471" s="96"/>
      <c r="AT471" s="96"/>
      <c r="AU471" s="96"/>
      <c r="AV471" s="96"/>
      <c r="AW471" s="96"/>
      <c r="AX471" s="96"/>
      <c r="AY471" s="96"/>
      <c r="AZ471" s="96"/>
      <c r="BA471" s="96"/>
      <c r="BB471" s="96"/>
      <c r="BC471" s="96"/>
      <c r="BD471" s="96"/>
      <c r="BE471" s="96"/>
      <c r="BF471" s="96"/>
      <c r="BG471" s="96"/>
      <c r="BH471" s="96"/>
      <c r="BI471" s="96"/>
      <c r="BJ471" s="96"/>
      <c r="BK471" s="96"/>
      <c r="BL471" s="96"/>
      <c r="BM471" s="96"/>
      <c r="BN471" s="96"/>
      <c r="BO471" s="96"/>
      <c r="BP471" s="96"/>
      <c r="BQ471" s="96"/>
      <c r="BR471" s="96"/>
      <c r="BS471" s="96"/>
      <c r="BT471" s="96"/>
      <c r="BU471" s="96"/>
      <c r="BV471" s="96"/>
      <c r="BW471" s="96"/>
      <c r="BX471" s="96"/>
      <c r="BY471" s="96"/>
      <c r="BZ471" s="96"/>
      <c r="CA471" s="96"/>
      <c r="CB471" s="96"/>
      <c r="CC471" s="96"/>
      <c r="CD471" s="96"/>
      <c r="CE471" s="96"/>
      <c r="CF471" s="96"/>
      <c r="CG471" s="96"/>
      <c r="CH471" s="96"/>
      <c r="CI471" s="96"/>
      <c r="CJ471" s="96"/>
      <c r="CK471" s="96"/>
      <c r="CL471" s="96"/>
      <c r="CM471" s="96"/>
      <c r="CN471" s="96"/>
      <c r="CO471" s="96"/>
      <c r="CP471" s="96"/>
      <c r="CQ471" s="96"/>
      <c r="CR471" s="96"/>
      <c r="CS471" s="96"/>
      <c r="CT471" s="96"/>
      <c r="CU471" s="96"/>
      <c r="CV471" s="96"/>
      <c r="CW471" s="96"/>
      <c r="CX471" s="96"/>
      <c r="CY471" s="96"/>
      <c r="CZ471" s="96"/>
      <c r="DA471" s="96"/>
      <c r="DB471" s="96"/>
      <c r="DC471" s="96"/>
      <c r="DD471" s="96"/>
      <c r="DE471" s="96"/>
      <c r="DF471" s="96"/>
      <c r="DG471" s="96"/>
      <c r="DH471" s="96"/>
      <c r="DI471" s="96"/>
      <c r="DJ471" s="96"/>
      <c r="DK471" s="96"/>
      <c r="DL471" s="96"/>
      <c r="DM471" s="96"/>
      <c r="DN471" s="96"/>
      <c r="DO471" s="96"/>
      <c r="DP471" s="96"/>
      <c r="DQ471" s="96"/>
      <c r="DR471" s="96"/>
      <c r="DS471" s="96"/>
      <c r="DT471" s="96"/>
      <c r="DU471" s="96"/>
      <c r="DV471" s="96"/>
      <c r="DW471" s="96"/>
      <c r="DX471" s="96"/>
      <c r="DY471" s="96"/>
      <c r="DZ471" s="96"/>
      <c r="EA471" s="96"/>
      <c r="EB471" s="96"/>
      <c r="EC471" s="96"/>
      <c r="ED471" s="96"/>
      <c r="EE471" s="96"/>
      <c r="EF471" s="96"/>
      <c r="EG471" s="96"/>
      <c r="EH471" s="96"/>
      <c r="EI471" s="96"/>
      <c r="EJ471" s="96"/>
      <c r="EK471" s="96"/>
      <c r="EL471" s="96"/>
      <c r="EM471" s="96"/>
      <c r="EN471" s="96"/>
      <c r="EO471" s="96"/>
      <c r="EP471" s="96"/>
      <c r="EQ471" s="96"/>
      <c r="ER471" s="96"/>
      <c r="ES471" s="96"/>
      <c r="ET471" s="96"/>
      <c r="EU471" s="96"/>
      <c r="EV471" s="96"/>
      <c r="EW471" s="96"/>
      <c r="EX471" s="96"/>
      <c r="EY471" s="96"/>
      <c r="EZ471" s="96"/>
      <c r="FA471" s="96"/>
      <c r="FB471" s="96"/>
      <c r="FC471" s="96"/>
      <c r="FD471" s="96"/>
      <c r="FE471" s="96"/>
      <c r="FF471" s="96"/>
      <c r="FG471" s="96"/>
      <c r="FH471" s="96"/>
      <c r="FI471" s="96"/>
      <c r="FJ471" s="96"/>
      <c r="FK471" s="96"/>
      <c r="FL471" s="96"/>
      <c r="FM471" s="96"/>
      <c r="FN471" s="96"/>
      <c r="FO471" s="96"/>
      <c r="FP471" s="96"/>
      <c r="FQ471" s="96"/>
      <c r="FR471" s="96"/>
      <c r="FS471" s="96"/>
      <c r="FT471" s="96"/>
      <c r="FU471" s="96"/>
      <c r="FV471" s="96"/>
      <c r="FW471" s="96"/>
      <c r="FX471" s="96"/>
      <c r="FY471" s="96"/>
      <c r="FZ471" s="96"/>
      <c r="GA471" s="96"/>
      <c r="GB471" s="96"/>
      <c r="GC471" s="96"/>
      <c r="GD471" s="96"/>
      <c r="GE471" s="96"/>
      <c r="GF471" s="96"/>
      <c r="GG471" s="96"/>
      <c r="GH471" s="96"/>
      <c r="GI471" s="96"/>
      <c r="GJ471" s="96"/>
      <c r="GK471" s="96"/>
      <c r="GL471" s="96"/>
      <c r="GM471" s="96"/>
      <c r="GN471" s="96"/>
      <c r="GO471" s="96"/>
      <c r="GP471" s="96"/>
      <c r="GQ471" s="96"/>
      <c r="GR471" s="96"/>
      <c r="GS471" s="96"/>
      <c r="GT471" s="96"/>
      <c r="GU471" s="96"/>
      <c r="GV471" s="96"/>
      <c r="GW471" s="96"/>
      <c r="GX471" s="96"/>
      <c r="GY471" s="96"/>
      <c r="GZ471" s="96"/>
      <c r="HA471" s="96"/>
      <c r="HB471" s="96"/>
      <c r="HC471" s="96"/>
      <c r="HD471" s="96"/>
      <c r="HE471" s="96"/>
      <c r="HF471" s="96"/>
      <c r="HG471" s="96"/>
      <c r="HH471" s="96"/>
      <c r="HI471" s="96"/>
      <c r="HJ471" s="96"/>
      <c r="HK471" s="96"/>
      <c r="HL471" s="96"/>
      <c r="HM471" s="96"/>
      <c r="HN471" s="96"/>
      <c r="HO471" s="96"/>
      <c r="HP471" s="96"/>
      <c r="HQ471" s="96"/>
      <c r="HR471" s="96"/>
      <c r="HS471" s="96"/>
      <c r="HT471" s="96"/>
      <c r="HU471" s="96"/>
      <c r="HV471" s="96"/>
      <c r="HW471" s="96"/>
      <c r="HX471" s="96"/>
      <c r="HY471" s="96"/>
      <c r="HZ471" s="96"/>
      <c r="IA471" s="96"/>
      <c r="IB471" s="96"/>
      <c r="IC471" s="96"/>
      <c r="ID471" s="96"/>
      <c r="IE471" s="96"/>
      <c r="IF471" s="96"/>
      <c r="IG471" s="96"/>
      <c r="IH471" s="96"/>
      <c r="II471" s="96"/>
      <c r="IJ471" s="96"/>
      <c r="IK471" s="96"/>
      <c r="IL471" s="96"/>
      <c r="IM471" s="96"/>
      <c r="IN471" s="96"/>
      <c r="IO471" s="96"/>
      <c r="IP471" s="96"/>
      <c r="IQ471" s="96"/>
      <c r="IR471" s="96"/>
      <c r="IS471" s="96"/>
      <c r="IT471" s="96"/>
      <c r="IU471" s="96"/>
      <c r="IV471" s="96"/>
      <c r="IW471" s="96"/>
      <c r="IX471" s="96"/>
      <c r="IY471" s="96"/>
      <c r="IZ471" s="96"/>
      <c r="JA471" s="96"/>
      <c r="JB471" s="96"/>
    </row>
    <row r="472" spans="1:262" s="20" customFormat="1" x14ac:dyDescent="0.2">
      <c r="A472" s="185">
        <v>39990</v>
      </c>
      <c r="B472" s="186" t="s">
        <v>915</v>
      </c>
      <c r="C472" s="186" t="s">
        <v>303</v>
      </c>
      <c r="D472" s="186" t="s">
        <v>137</v>
      </c>
      <c r="E472" s="187" t="s">
        <v>144</v>
      </c>
      <c r="F472" s="188">
        <v>39356</v>
      </c>
      <c r="G472" s="189">
        <v>2007</v>
      </c>
      <c r="H472" s="185" t="s">
        <v>6</v>
      </c>
      <c r="I472" s="185" t="str">
        <f t="shared" si="24"/>
        <v>TX</v>
      </c>
      <c r="J472" s="185" t="str">
        <f t="shared" si="23"/>
        <v>TX</v>
      </c>
      <c r="K472" s="185" t="str">
        <f t="shared" si="25"/>
        <v>South Central</v>
      </c>
      <c r="L472" s="185" t="str">
        <f>INDEX('State '!$A$1:$C$62,MATCH($I472,'State '!$B:$B,0),3)</f>
        <v>South Central</v>
      </c>
      <c r="M472" s="185" t="str">
        <f>INDEX('State '!$A$1:$C$62,MATCH($J472,'State '!$B:$B,0),3)</f>
        <v>South Central</v>
      </c>
      <c r="N472" s="185"/>
      <c r="O472" s="191">
        <v>60</v>
      </c>
      <c r="P472" s="191">
        <v>63</v>
      </c>
      <c r="Q472" s="191">
        <v>450</v>
      </c>
      <c r="R472" s="192">
        <v>24</v>
      </c>
      <c r="S472" s="193" t="s">
        <v>139</v>
      </c>
      <c r="T472" s="190" t="s">
        <v>188</v>
      </c>
      <c r="U472" s="194" t="s">
        <v>391</v>
      </c>
      <c r="V472" s="185"/>
      <c r="W472" s="184"/>
      <c r="X472" s="184"/>
      <c r="Y472" s="184"/>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96"/>
      <c r="BC472" s="96"/>
      <c r="BD472" s="96"/>
      <c r="BE472" s="96"/>
      <c r="BF472" s="96"/>
      <c r="BG472" s="96"/>
      <c r="BH472" s="96"/>
      <c r="BI472" s="96"/>
      <c r="BJ472" s="96"/>
      <c r="BK472" s="96"/>
      <c r="BL472" s="96"/>
      <c r="BM472" s="96"/>
      <c r="BN472" s="96"/>
      <c r="BO472" s="96"/>
      <c r="BP472" s="96"/>
      <c r="BQ472" s="96"/>
      <c r="BR472" s="96"/>
      <c r="BS472" s="96"/>
      <c r="BT472" s="96"/>
      <c r="BU472" s="96"/>
      <c r="BV472" s="96"/>
      <c r="BW472" s="96"/>
      <c r="BX472" s="96"/>
      <c r="BY472" s="96"/>
      <c r="BZ472" s="96"/>
      <c r="CA472" s="96"/>
      <c r="CB472" s="96"/>
      <c r="CC472" s="96"/>
      <c r="CD472" s="96"/>
      <c r="CE472" s="96"/>
      <c r="CF472" s="96"/>
      <c r="CG472" s="96"/>
      <c r="CH472" s="96"/>
      <c r="CI472" s="96"/>
      <c r="CJ472" s="96"/>
      <c r="CK472" s="96"/>
      <c r="CL472" s="96"/>
      <c r="CM472" s="96"/>
      <c r="CN472" s="96"/>
      <c r="CO472" s="96"/>
      <c r="CP472" s="96"/>
      <c r="CQ472" s="96"/>
      <c r="CR472" s="96"/>
      <c r="CS472" s="96"/>
      <c r="CT472" s="96"/>
      <c r="CU472" s="96"/>
      <c r="CV472" s="96"/>
      <c r="CW472" s="96"/>
      <c r="CX472" s="96"/>
      <c r="CY472" s="96"/>
      <c r="CZ472" s="96"/>
      <c r="DA472" s="96"/>
      <c r="DB472" s="96"/>
      <c r="DC472" s="96"/>
      <c r="DD472" s="96"/>
      <c r="DE472" s="96"/>
      <c r="DF472" s="96"/>
      <c r="DG472" s="96"/>
      <c r="DH472" s="96"/>
      <c r="DI472" s="96"/>
      <c r="DJ472" s="96"/>
      <c r="DK472" s="96"/>
      <c r="DL472" s="96"/>
      <c r="DM472" s="96"/>
      <c r="DN472" s="96"/>
      <c r="DO472" s="96"/>
      <c r="DP472" s="96"/>
      <c r="DQ472" s="96"/>
      <c r="DR472" s="96"/>
      <c r="DS472" s="96"/>
      <c r="DT472" s="96"/>
      <c r="DU472" s="96"/>
      <c r="DV472" s="96"/>
      <c r="DW472" s="96"/>
      <c r="DX472" s="96"/>
      <c r="DY472" s="96"/>
      <c r="DZ472" s="96"/>
      <c r="EA472" s="96"/>
      <c r="EB472" s="96"/>
      <c r="EC472" s="96"/>
      <c r="ED472" s="96"/>
      <c r="EE472" s="96"/>
      <c r="EF472" s="96"/>
      <c r="EG472" s="96"/>
      <c r="EH472" s="96"/>
      <c r="EI472" s="96"/>
      <c r="EJ472" s="96"/>
      <c r="EK472" s="96"/>
      <c r="EL472" s="96"/>
      <c r="EM472" s="96"/>
      <c r="EN472" s="96"/>
      <c r="EO472" s="96"/>
      <c r="EP472" s="96"/>
      <c r="EQ472" s="96"/>
      <c r="ER472" s="96"/>
      <c r="ES472" s="96"/>
      <c r="ET472" s="96"/>
      <c r="EU472" s="96"/>
      <c r="EV472" s="96"/>
      <c r="EW472" s="96"/>
      <c r="EX472" s="96"/>
      <c r="EY472" s="96"/>
      <c r="EZ472" s="96"/>
      <c r="FA472" s="96"/>
      <c r="FB472" s="96"/>
      <c r="FC472" s="96"/>
      <c r="FD472" s="96"/>
      <c r="FE472" s="96"/>
      <c r="FF472" s="96"/>
      <c r="FG472" s="96"/>
      <c r="FH472" s="96"/>
      <c r="FI472" s="96"/>
      <c r="FJ472" s="96"/>
      <c r="FK472" s="96"/>
      <c r="FL472" s="96"/>
      <c r="FM472" s="96"/>
      <c r="FN472" s="96"/>
      <c r="FO472" s="96"/>
      <c r="FP472" s="96"/>
      <c r="FQ472" s="96"/>
      <c r="FR472" s="96"/>
      <c r="FS472" s="96"/>
      <c r="FT472" s="96"/>
      <c r="FU472" s="96"/>
      <c r="FV472" s="96"/>
      <c r="FW472" s="96"/>
      <c r="FX472" s="96"/>
      <c r="FY472" s="96"/>
      <c r="FZ472" s="96"/>
      <c r="GA472" s="96"/>
      <c r="GB472" s="96"/>
      <c r="GC472" s="96"/>
      <c r="GD472" s="96"/>
      <c r="GE472" s="96"/>
      <c r="GF472" s="96"/>
      <c r="GG472" s="96"/>
      <c r="GH472" s="96"/>
      <c r="GI472" s="96"/>
      <c r="GJ472" s="96"/>
      <c r="GK472" s="96"/>
      <c r="GL472" s="96"/>
      <c r="GM472" s="96"/>
      <c r="GN472" s="96"/>
      <c r="GO472" s="96"/>
      <c r="GP472" s="96"/>
      <c r="GQ472" s="96"/>
      <c r="GR472" s="96"/>
      <c r="GS472" s="96"/>
      <c r="GT472" s="96"/>
      <c r="GU472" s="96"/>
      <c r="GV472" s="96"/>
      <c r="GW472" s="96"/>
      <c r="GX472" s="96"/>
      <c r="GY472" s="96"/>
      <c r="GZ472" s="96"/>
      <c r="HA472" s="96"/>
      <c r="HB472" s="96"/>
      <c r="HC472" s="96"/>
      <c r="HD472" s="96"/>
      <c r="HE472" s="96"/>
      <c r="HF472" s="96"/>
      <c r="HG472" s="96"/>
      <c r="HH472" s="96"/>
      <c r="HI472" s="96"/>
      <c r="HJ472" s="96"/>
      <c r="HK472" s="96"/>
      <c r="HL472" s="96"/>
      <c r="HM472" s="96"/>
      <c r="HN472" s="96"/>
      <c r="HO472" s="96"/>
      <c r="HP472" s="96"/>
      <c r="HQ472" s="96"/>
      <c r="HR472" s="96"/>
      <c r="HS472" s="96"/>
      <c r="HT472" s="96"/>
      <c r="HU472" s="96"/>
      <c r="HV472" s="96"/>
      <c r="HW472" s="96"/>
      <c r="HX472" s="96"/>
      <c r="HY472" s="96"/>
      <c r="HZ472" s="96"/>
      <c r="IA472" s="96"/>
      <c r="IB472" s="96"/>
      <c r="IC472" s="96"/>
      <c r="ID472" s="96"/>
      <c r="IE472" s="96"/>
      <c r="IF472" s="96"/>
      <c r="IG472" s="96"/>
      <c r="IH472" s="96"/>
      <c r="II472" s="96"/>
      <c r="IJ472" s="96"/>
      <c r="IK472" s="96"/>
      <c r="IL472" s="96"/>
      <c r="IM472" s="96"/>
      <c r="IN472" s="96"/>
      <c r="IO472" s="96"/>
      <c r="IP472" s="96"/>
      <c r="IQ472" s="96"/>
      <c r="IR472" s="96"/>
      <c r="IS472" s="96"/>
      <c r="IT472" s="96"/>
      <c r="IU472" s="96"/>
      <c r="IV472" s="96"/>
      <c r="IW472" s="96"/>
      <c r="IX472" s="96"/>
      <c r="IY472" s="96"/>
      <c r="IZ472" s="96"/>
      <c r="JA472" s="96"/>
      <c r="JB472" s="96"/>
    </row>
    <row r="473" spans="1:262" x14ac:dyDescent="0.2">
      <c r="A473" s="185">
        <v>39990</v>
      </c>
      <c r="B473" s="186" t="s">
        <v>945</v>
      </c>
      <c r="C473" s="186" t="s">
        <v>237</v>
      </c>
      <c r="D473" s="186" t="s">
        <v>134</v>
      </c>
      <c r="E473" s="187" t="s">
        <v>144</v>
      </c>
      <c r="F473" s="188">
        <v>39438</v>
      </c>
      <c r="G473" s="189">
        <v>2007</v>
      </c>
      <c r="H473" s="185" t="s">
        <v>18</v>
      </c>
      <c r="I473" s="185" t="str">
        <f t="shared" si="24"/>
        <v>FL</v>
      </c>
      <c r="J473" s="185" t="str">
        <f t="shared" si="23"/>
        <v>FL</v>
      </c>
      <c r="K473" s="185" t="str">
        <f t="shared" si="25"/>
        <v>Southeast</v>
      </c>
      <c r="L473" s="185" t="str">
        <f>INDEX('State '!$A$1:$C$62,MATCH($I473,'State '!$B:$B,0),3)</f>
        <v>Southeast</v>
      </c>
      <c r="M473" s="185" t="str">
        <f>INDEX('State '!$A$1:$C$62,MATCH($J473,'State '!$B:$B,0),3)</f>
        <v>Southeast</v>
      </c>
      <c r="N473" s="185"/>
      <c r="O473" s="191">
        <v>63.5</v>
      </c>
      <c r="P473" s="191">
        <v>17.3</v>
      </c>
      <c r="Q473" s="191">
        <v>95</v>
      </c>
      <c r="R473" s="192">
        <v>36</v>
      </c>
      <c r="S473" s="193" t="s">
        <v>135</v>
      </c>
      <c r="T473" s="190" t="s">
        <v>390</v>
      </c>
      <c r="U473" s="194" t="s">
        <v>946</v>
      </c>
      <c r="V473" s="185"/>
      <c r="W473" s="184"/>
      <c r="X473" s="184"/>
      <c r="Y473" s="184"/>
      <c r="Z473" s="96"/>
      <c r="AA473" s="96"/>
      <c r="AB473" s="96"/>
    </row>
    <row r="474" spans="1:262" x14ac:dyDescent="0.2">
      <c r="A474" s="185">
        <v>39990</v>
      </c>
      <c r="B474" s="198" t="s">
        <v>956</v>
      </c>
      <c r="C474" s="198" t="s">
        <v>306</v>
      </c>
      <c r="D474" s="198" t="s">
        <v>134</v>
      </c>
      <c r="E474" s="198" t="s">
        <v>144</v>
      </c>
      <c r="F474" s="199">
        <v>39203</v>
      </c>
      <c r="G474" s="200">
        <v>2007</v>
      </c>
      <c r="H474" s="185" t="s">
        <v>2</v>
      </c>
      <c r="I474" s="185" t="str">
        <f t="shared" si="24"/>
        <v>OR</v>
      </c>
      <c r="J474" s="185" t="str">
        <f t="shared" si="23"/>
        <v>OR</v>
      </c>
      <c r="K474" s="185" t="str">
        <f t="shared" si="25"/>
        <v>Pacific</v>
      </c>
      <c r="L474" s="185" t="str">
        <f>INDEX('State '!$A$1:$C$62,MATCH($I474,'State '!$B:$B,0),3)</f>
        <v>Pacific</v>
      </c>
      <c r="M474" s="185" t="str">
        <f>INDEX('State '!$A$1:$C$62,MATCH($J474,'State '!$B:$B,0),3)</f>
        <v>Pacific</v>
      </c>
      <c r="N474" s="185"/>
      <c r="O474" s="192">
        <v>0.5</v>
      </c>
      <c r="P474" s="192">
        <v>0.1</v>
      </c>
      <c r="Q474" s="192"/>
      <c r="R474" s="191">
        <v>20</v>
      </c>
      <c r="S474" s="185" t="s">
        <v>135</v>
      </c>
      <c r="T474" s="185" t="s">
        <v>390</v>
      </c>
      <c r="U474" s="185" t="s">
        <v>957</v>
      </c>
      <c r="V474" s="185"/>
      <c r="W474" s="184"/>
      <c r="X474" s="184"/>
      <c r="Y474" s="184"/>
      <c r="Z474" s="96"/>
      <c r="AA474" s="96"/>
      <c r="AB474" s="96"/>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20"/>
      <c r="BQ474" s="20"/>
      <c r="BR474" s="20"/>
      <c r="BS474" s="20"/>
      <c r="BT474" s="20"/>
      <c r="BU474" s="20"/>
      <c r="BV474" s="20"/>
      <c r="BW474" s="20"/>
      <c r="BX474" s="20"/>
      <c r="BY474" s="20"/>
      <c r="BZ474" s="20"/>
      <c r="CA474" s="20"/>
      <c r="CB474" s="20"/>
      <c r="CC474" s="20"/>
      <c r="CD474" s="20"/>
      <c r="CE474" s="20"/>
      <c r="CF474" s="20"/>
      <c r="CG474" s="20"/>
      <c r="CH474" s="20"/>
      <c r="CI474" s="20"/>
      <c r="CJ474" s="20"/>
      <c r="CK474" s="20"/>
      <c r="CL474" s="20"/>
      <c r="CM474" s="20"/>
      <c r="CN474" s="20"/>
      <c r="CO474" s="20"/>
      <c r="CP474" s="20"/>
      <c r="CQ474" s="20"/>
      <c r="CR474" s="20"/>
      <c r="CS474" s="20"/>
      <c r="CT474" s="20"/>
      <c r="CU474" s="20"/>
      <c r="CV474" s="20"/>
      <c r="CW474" s="20"/>
      <c r="CX474" s="20"/>
      <c r="CY474" s="20"/>
      <c r="CZ474" s="20"/>
      <c r="DA474" s="20"/>
      <c r="DB474" s="20"/>
      <c r="DC474" s="20"/>
      <c r="DD474" s="20"/>
      <c r="DE474" s="20"/>
      <c r="DF474" s="20"/>
      <c r="DG474" s="20"/>
      <c r="DH474" s="20"/>
      <c r="DI474" s="20"/>
      <c r="DJ474" s="20"/>
      <c r="DK474" s="20"/>
      <c r="DL474" s="20"/>
      <c r="DM474" s="20"/>
      <c r="DN474" s="20"/>
      <c r="DO474" s="20"/>
      <c r="DP474" s="20"/>
      <c r="DQ474" s="20"/>
      <c r="DR474" s="20"/>
      <c r="DS474" s="20"/>
      <c r="DT474" s="20"/>
      <c r="DU474" s="20"/>
      <c r="DV474" s="20"/>
      <c r="DW474" s="20"/>
      <c r="DX474" s="20"/>
      <c r="DY474" s="20"/>
      <c r="DZ474" s="20"/>
      <c r="EA474" s="20"/>
      <c r="EB474" s="20"/>
      <c r="EC474" s="20"/>
      <c r="ED474" s="20"/>
      <c r="EE474" s="20"/>
      <c r="EF474" s="20"/>
      <c r="EG474" s="20"/>
      <c r="EH474" s="20"/>
      <c r="EI474" s="20"/>
      <c r="EJ474" s="20"/>
      <c r="EK474" s="20"/>
      <c r="EL474" s="20"/>
      <c r="EM474" s="20"/>
      <c r="EN474" s="20"/>
      <c r="EO474" s="20"/>
      <c r="EP474" s="20"/>
      <c r="EQ474" s="20"/>
      <c r="ER474" s="20"/>
      <c r="ES474" s="20"/>
      <c r="ET474" s="20"/>
      <c r="EU474" s="20"/>
      <c r="EV474" s="20"/>
      <c r="EW474" s="20"/>
      <c r="EX474" s="20"/>
      <c r="EY474" s="20"/>
      <c r="EZ474" s="20"/>
      <c r="FA474" s="20"/>
      <c r="FB474" s="20"/>
      <c r="FC474" s="20"/>
      <c r="FD474" s="20"/>
      <c r="FE474" s="20"/>
      <c r="FF474" s="20"/>
      <c r="FG474" s="20"/>
      <c r="FH474" s="20"/>
      <c r="FI474" s="20"/>
      <c r="FJ474" s="20"/>
      <c r="FK474" s="20"/>
      <c r="FL474" s="20"/>
      <c r="FM474" s="20"/>
      <c r="FN474" s="20"/>
      <c r="FO474" s="20"/>
      <c r="FP474" s="20"/>
      <c r="FQ474" s="20"/>
      <c r="FR474" s="20"/>
      <c r="FS474" s="20"/>
      <c r="FT474" s="20"/>
      <c r="FU474" s="20"/>
      <c r="FV474" s="20"/>
      <c r="FW474" s="20"/>
      <c r="FX474" s="20"/>
      <c r="FY474" s="20"/>
      <c r="FZ474" s="20"/>
      <c r="GA474" s="20"/>
      <c r="GB474" s="20"/>
      <c r="GC474" s="20"/>
      <c r="GD474" s="20"/>
      <c r="GE474" s="20"/>
      <c r="GF474" s="20"/>
      <c r="GG474" s="20"/>
      <c r="GH474" s="20"/>
      <c r="GI474" s="20"/>
      <c r="GJ474" s="20"/>
      <c r="GK474" s="20"/>
      <c r="GL474" s="20"/>
      <c r="GM474" s="20"/>
      <c r="GN474" s="20"/>
      <c r="GO474" s="20"/>
      <c r="GP474" s="20"/>
      <c r="GQ474" s="20"/>
      <c r="GR474" s="20"/>
      <c r="GS474" s="20"/>
      <c r="GT474" s="20"/>
      <c r="GU474" s="20"/>
      <c r="GV474" s="20"/>
      <c r="GW474" s="20"/>
      <c r="GX474" s="20"/>
      <c r="GY474" s="20"/>
      <c r="GZ474" s="20"/>
      <c r="HA474" s="20"/>
      <c r="HB474" s="20"/>
      <c r="HC474" s="20"/>
      <c r="HD474" s="20"/>
      <c r="HE474" s="20"/>
      <c r="HF474" s="20"/>
      <c r="HG474" s="20"/>
      <c r="HH474" s="20"/>
      <c r="HI474" s="20"/>
      <c r="HJ474" s="20"/>
      <c r="HK474" s="20"/>
      <c r="HL474" s="20"/>
      <c r="HM474" s="20"/>
      <c r="HN474" s="20"/>
      <c r="HO474" s="20"/>
      <c r="HP474" s="20"/>
      <c r="HQ474" s="20"/>
      <c r="HR474" s="20"/>
      <c r="HS474" s="20"/>
      <c r="HT474" s="20"/>
      <c r="HU474" s="20"/>
      <c r="HV474" s="20"/>
      <c r="HW474" s="20"/>
      <c r="HX474" s="20"/>
      <c r="HY474" s="20"/>
      <c r="HZ474" s="20"/>
      <c r="IA474" s="20"/>
      <c r="IB474" s="20"/>
      <c r="IC474" s="20"/>
      <c r="ID474" s="20"/>
      <c r="IE474" s="20"/>
      <c r="IF474" s="20"/>
      <c r="IG474" s="20"/>
      <c r="IH474" s="20"/>
      <c r="II474" s="20"/>
      <c r="IJ474" s="20"/>
      <c r="IK474" s="20"/>
      <c r="IL474" s="20"/>
      <c r="IM474" s="20"/>
      <c r="IN474" s="20"/>
      <c r="IO474" s="20"/>
      <c r="IP474" s="20"/>
      <c r="IQ474" s="20"/>
      <c r="IR474" s="20"/>
      <c r="IS474" s="20"/>
      <c r="IT474" s="20"/>
      <c r="IU474" s="20"/>
      <c r="IV474" s="20"/>
      <c r="IW474" s="20"/>
      <c r="IX474" s="20"/>
      <c r="IY474" s="20"/>
      <c r="IZ474" s="20"/>
      <c r="JA474" s="20"/>
      <c r="JB474" s="20"/>
    </row>
    <row r="475" spans="1:262" s="20" customFormat="1" x14ac:dyDescent="0.2">
      <c r="A475" s="185">
        <v>39990</v>
      </c>
      <c r="B475" s="186" t="s">
        <v>968</v>
      </c>
      <c r="C475" s="186" t="s">
        <v>309</v>
      </c>
      <c r="D475" s="186" t="s">
        <v>137</v>
      </c>
      <c r="E475" s="187" t="s">
        <v>144</v>
      </c>
      <c r="F475" s="188">
        <v>39436</v>
      </c>
      <c r="G475" s="189">
        <v>2007</v>
      </c>
      <c r="H475" s="185" t="s">
        <v>28</v>
      </c>
      <c r="I475" s="185" t="str">
        <f t="shared" si="24"/>
        <v>IL</v>
      </c>
      <c r="J475" s="185" t="str">
        <f t="shared" si="23"/>
        <v>IL</v>
      </c>
      <c r="K475" s="185" t="str">
        <f t="shared" si="25"/>
        <v>Midwest</v>
      </c>
      <c r="L475" s="185" t="str">
        <f>INDEX('State '!$A$1:$C$62,MATCH($I475,'State '!$B:$B,0),3)</f>
        <v>Midwest</v>
      </c>
      <c r="M475" s="185" t="str">
        <f>INDEX('State '!$A$1:$C$62,MATCH($J475,'State '!$B:$B,0),3)</f>
        <v>Midwest</v>
      </c>
      <c r="N475" s="185"/>
      <c r="O475" s="191">
        <v>13.3</v>
      </c>
      <c r="P475" s="191">
        <v>3.1</v>
      </c>
      <c r="Q475" s="191">
        <v>360</v>
      </c>
      <c r="R475" s="192">
        <v>24</v>
      </c>
      <c r="S475" s="193" t="s">
        <v>135</v>
      </c>
      <c r="T475" s="190" t="s">
        <v>390</v>
      </c>
      <c r="U475" s="194" t="s">
        <v>969</v>
      </c>
      <c r="V475" s="185"/>
      <c r="W475" s="184"/>
      <c r="X475" s="184"/>
      <c r="Y475" s="184"/>
    </row>
    <row r="476" spans="1:262" s="20" customFormat="1" x14ac:dyDescent="0.2">
      <c r="A476" s="185">
        <v>39990</v>
      </c>
      <c r="B476" s="186" t="s">
        <v>960</v>
      </c>
      <c r="C476" s="186" t="s">
        <v>307</v>
      </c>
      <c r="D476" s="186" t="s">
        <v>134</v>
      </c>
      <c r="E476" s="187" t="s">
        <v>144</v>
      </c>
      <c r="F476" s="188">
        <v>39401</v>
      </c>
      <c r="G476" s="189">
        <v>2007</v>
      </c>
      <c r="H476" s="185" t="s">
        <v>29</v>
      </c>
      <c r="I476" s="185" t="str">
        <f t="shared" si="24"/>
        <v>WY</v>
      </c>
      <c r="J476" s="185" t="str">
        <f t="shared" si="23"/>
        <v>WY</v>
      </c>
      <c r="K476" s="185" t="str">
        <f t="shared" si="25"/>
        <v>Mountain</v>
      </c>
      <c r="L476" s="185" t="str">
        <f>INDEX('State '!$A$1:$C$62,MATCH($I476,'State '!$B:$B,0),3)</f>
        <v>Mountain</v>
      </c>
      <c r="M476" s="185" t="str">
        <f>INDEX('State '!$A$1:$C$62,MATCH($J476,'State '!$B:$B,0),3)</f>
        <v>Mountain</v>
      </c>
      <c r="N476" s="185"/>
      <c r="O476" s="191">
        <v>15.2</v>
      </c>
      <c r="P476" s="191">
        <v>2.6</v>
      </c>
      <c r="Q476" s="191">
        <v>150</v>
      </c>
      <c r="R476" s="192">
        <v>16</v>
      </c>
      <c r="S476" s="193" t="s">
        <v>135</v>
      </c>
      <c r="T476" s="190" t="s">
        <v>390</v>
      </c>
      <c r="U476" s="194" t="s">
        <v>961</v>
      </c>
      <c r="V476" s="185"/>
      <c r="W476" s="184"/>
      <c r="X476" s="184"/>
      <c r="Y476" s="184"/>
      <c r="AC476" s="96"/>
      <c r="AD476" s="96"/>
      <c r="AE476" s="96"/>
      <c r="AF476" s="96"/>
      <c r="AG476" s="96"/>
      <c r="AH476" s="96"/>
      <c r="AI476" s="96"/>
      <c r="AJ476" s="96"/>
      <c r="AK476" s="96"/>
      <c r="AL476" s="96"/>
      <c r="AM476" s="96"/>
      <c r="AN476" s="96"/>
      <c r="AO476" s="96"/>
      <c r="AP476" s="96"/>
      <c r="AQ476" s="96"/>
      <c r="AR476" s="96"/>
      <c r="AS476" s="96"/>
      <c r="AT476" s="96"/>
      <c r="AU476" s="96"/>
      <c r="AV476" s="96"/>
      <c r="AW476" s="96"/>
      <c r="AX476" s="96"/>
      <c r="AY476" s="96"/>
      <c r="AZ476" s="96"/>
      <c r="BA476" s="96"/>
      <c r="BB476" s="96"/>
      <c r="BC476" s="96"/>
      <c r="BD476" s="96"/>
      <c r="BE476" s="96"/>
      <c r="BF476" s="96"/>
      <c r="BG476" s="96"/>
      <c r="BH476" s="96"/>
      <c r="BI476" s="96"/>
      <c r="BJ476" s="96"/>
      <c r="BK476" s="96"/>
      <c r="BL476" s="96"/>
      <c r="BM476" s="96"/>
      <c r="BN476" s="96"/>
      <c r="BO476" s="96"/>
      <c r="BP476" s="96"/>
      <c r="BQ476" s="96"/>
      <c r="BR476" s="96"/>
      <c r="BS476" s="96"/>
      <c r="BT476" s="96"/>
      <c r="BU476" s="96"/>
      <c r="BV476" s="96"/>
      <c r="BW476" s="96"/>
      <c r="BX476" s="96"/>
      <c r="BY476" s="96"/>
      <c r="BZ476" s="96"/>
      <c r="CA476" s="96"/>
      <c r="CB476" s="96"/>
      <c r="CC476" s="96"/>
      <c r="CD476" s="96"/>
      <c r="CE476" s="96"/>
      <c r="CF476" s="96"/>
      <c r="CG476" s="96"/>
      <c r="CH476" s="96"/>
      <c r="CI476" s="96"/>
      <c r="CJ476" s="96"/>
      <c r="CK476" s="96"/>
      <c r="CL476" s="96"/>
      <c r="CM476" s="96"/>
      <c r="CN476" s="96"/>
      <c r="CO476" s="96"/>
      <c r="CP476" s="96"/>
      <c r="CQ476" s="96"/>
      <c r="CR476" s="96"/>
      <c r="CS476" s="96"/>
      <c r="CT476" s="96"/>
      <c r="CU476" s="96"/>
      <c r="CV476" s="96"/>
      <c r="CW476" s="96"/>
      <c r="CX476" s="96"/>
      <c r="CY476" s="96"/>
      <c r="CZ476" s="96"/>
      <c r="DA476" s="96"/>
      <c r="DB476" s="96"/>
      <c r="DC476" s="96"/>
      <c r="DD476" s="96"/>
      <c r="DE476" s="96"/>
      <c r="DF476" s="96"/>
      <c r="DG476" s="96"/>
      <c r="DH476" s="96"/>
      <c r="DI476" s="96"/>
      <c r="DJ476" s="96"/>
      <c r="DK476" s="96"/>
      <c r="DL476" s="96"/>
      <c r="DM476" s="96"/>
      <c r="DN476" s="96"/>
      <c r="DO476" s="96"/>
      <c r="DP476" s="96"/>
      <c r="DQ476" s="96"/>
      <c r="DR476" s="96"/>
      <c r="DS476" s="96"/>
      <c r="DT476" s="96"/>
      <c r="DU476" s="96"/>
      <c r="DV476" s="96"/>
      <c r="DW476" s="96"/>
      <c r="DX476" s="96"/>
      <c r="DY476" s="96"/>
      <c r="DZ476" s="96"/>
      <c r="EA476" s="96"/>
      <c r="EB476" s="96"/>
      <c r="EC476" s="96"/>
      <c r="ED476" s="96"/>
      <c r="EE476" s="96"/>
      <c r="EF476" s="96"/>
      <c r="EG476" s="96"/>
      <c r="EH476" s="96"/>
      <c r="EI476" s="96"/>
      <c r="EJ476" s="96"/>
      <c r="EK476" s="96"/>
      <c r="EL476" s="96"/>
      <c r="EM476" s="96"/>
      <c r="EN476" s="96"/>
      <c r="EO476" s="96"/>
      <c r="EP476" s="96"/>
      <c r="EQ476" s="96"/>
      <c r="ER476" s="96"/>
      <c r="ES476" s="96"/>
      <c r="ET476" s="96"/>
      <c r="EU476" s="96"/>
      <c r="EV476" s="96"/>
      <c r="EW476" s="96"/>
      <c r="EX476" s="96"/>
      <c r="EY476" s="96"/>
      <c r="EZ476" s="96"/>
      <c r="FA476" s="96"/>
      <c r="FB476" s="96"/>
      <c r="FC476" s="96"/>
      <c r="FD476" s="96"/>
      <c r="FE476" s="96"/>
      <c r="FF476" s="96"/>
      <c r="FG476" s="96"/>
      <c r="FH476" s="96"/>
      <c r="FI476" s="96"/>
      <c r="FJ476" s="96"/>
      <c r="FK476" s="96"/>
      <c r="FL476" s="96"/>
      <c r="FM476" s="96"/>
      <c r="FN476" s="96"/>
      <c r="FO476" s="96"/>
      <c r="FP476" s="96"/>
      <c r="FQ476" s="96"/>
      <c r="FR476" s="96"/>
      <c r="FS476" s="96"/>
      <c r="FT476" s="96"/>
      <c r="FU476" s="96"/>
      <c r="FV476" s="96"/>
      <c r="FW476" s="96"/>
      <c r="FX476" s="96"/>
      <c r="FY476" s="96"/>
      <c r="FZ476" s="96"/>
      <c r="GA476" s="96"/>
      <c r="GB476" s="96"/>
      <c r="GC476" s="96"/>
      <c r="GD476" s="96"/>
      <c r="GE476" s="96"/>
      <c r="GF476" s="96"/>
      <c r="GG476" s="96"/>
      <c r="GH476" s="96"/>
      <c r="GI476" s="96"/>
      <c r="GJ476" s="96"/>
      <c r="GK476" s="96"/>
      <c r="GL476" s="96"/>
      <c r="GM476" s="96"/>
      <c r="GN476" s="96"/>
      <c r="GO476" s="96"/>
      <c r="GP476" s="96"/>
      <c r="GQ476" s="96"/>
      <c r="GR476" s="96"/>
      <c r="GS476" s="96"/>
      <c r="GT476" s="96"/>
      <c r="GU476" s="96"/>
      <c r="GV476" s="96"/>
      <c r="GW476" s="96"/>
      <c r="GX476" s="96"/>
      <c r="GY476" s="96"/>
      <c r="GZ476" s="96"/>
      <c r="HA476" s="96"/>
      <c r="HB476" s="96"/>
      <c r="HC476" s="96"/>
      <c r="HD476" s="96"/>
      <c r="HE476" s="96"/>
      <c r="HF476" s="96"/>
      <c r="HG476" s="96"/>
      <c r="HH476" s="96"/>
      <c r="HI476" s="96"/>
      <c r="HJ476" s="96"/>
      <c r="HK476" s="96"/>
      <c r="HL476" s="96"/>
      <c r="HM476" s="96"/>
      <c r="HN476" s="96"/>
      <c r="HO476" s="96"/>
      <c r="HP476" s="96"/>
      <c r="HQ476" s="96"/>
      <c r="HR476" s="96"/>
      <c r="HS476" s="96"/>
      <c r="HT476" s="96"/>
      <c r="HU476" s="96"/>
      <c r="HV476" s="96"/>
      <c r="HW476" s="96"/>
      <c r="HX476" s="96"/>
      <c r="HY476" s="96"/>
      <c r="HZ476" s="96"/>
      <c r="IA476" s="96"/>
      <c r="IB476" s="96"/>
      <c r="IC476" s="96"/>
      <c r="ID476" s="96"/>
      <c r="IE476" s="96"/>
      <c r="IF476" s="96"/>
      <c r="IG476" s="96"/>
      <c r="IH476" s="96"/>
      <c r="II476" s="96"/>
      <c r="IJ476" s="96"/>
      <c r="IK476" s="96"/>
      <c r="IL476" s="96"/>
      <c r="IM476" s="96"/>
      <c r="IN476" s="96"/>
      <c r="IO476" s="96"/>
      <c r="IP476" s="96"/>
      <c r="IQ476" s="96"/>
      <c r="IR476" s="96"/>
      <c r="IS476" s="96"/>
      <c r="IT476" s="96"/>
      <c r="IU476" s="96"/>
      <c r="IV476" s="96"/>
      <c r="IW476" s="96"/>
      <c r="IX476" s="96"/>
      <c r="IY476" s="96"/>
      <c r="IZ476" s="96"/>
      <c r="JA476" s="96"/>
      <c r="JB476" s="96"/>
    </row>
    <row r="477" spans="1:262" ht="25.5" x14ac:dyDescent="0.2">
      <c r="A477" s="185">
        <v>39990</v>
      </c>
      <c r="B477" s="186" t="s">
        <v>962</v>
      </c>
      <c r="C477" s="186" t="s">
        <v>248</v>
      </c>
      <c r="D477" s="186" t="s">
        <v>137</v>
      </c>
      <c r="E477" s="187" t="s">
        <v>144</v>
      </c>
      <c r="F477" s="188">
        <v>39128</v>
      </c>
      <c r="G477" s="189">
        <v>2007</v>
      </c>
      <c r="H477" s="185" t="s">
        <v>713</v>
      </c>
      <c r="I477" s="185" t="str">
        <f t="shared" si="24"/>
        <v>WY</v>
      </c>
      <c r="J477" s="185" t="str">
        <f t="shared" si="23"/>
        <v>CO</v>
      </c>
      <c r="K477" s="185" t="str">
        <f t="shared" si="25"/>
        <v>Mountain</v>
      </c>
      <c r="L477" s="185" t="str">
        <f>INDEX('State '!$A$1:$C$62,MATCH($I477,'State '!$B:$B,0),3)</f>
        <v>Mountain</v>
      </c>
      <c r="M477" s="185" t="str">
        <f>INDEX('State '!$A$1:$C$62,MATCH($J477,'State '!$B:$B,0),3)</f>
        <v>Mountain</v>
      </c>
      <c r="N477" s="185"/>
      <c r="O477" s="191">
        <v>400</v>
      </c>
      <c r="P477" s="191">
        <v>192</v>
      </c>
      <c r="Q477" s="191">
        <v>750</v>
      </c>
      <c r="R477" s="192">
        <v>42</v>
      </c>
      <c r="S477" s="193" t="s">
        <v>135</v>
      </c>
      <c r="T477" s="190" t="s">
        <v>390</v>
      </c>
      <c r="U477" s="194" t="s">
        <v>963</v>
      </c>
      <c r="V477" s="185"/>
      <c r="W477" s="184"/>
      <c r="X477" s="184"/>
      <c r="Y477" s="184"/>
      <c r="Z477" s="96"/>
      <c r="AA477" s="96"/>
      <c r="AB477" s="96"/>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20"/>
      <c r="BQ477" s="20"/>
      <c r="BR477" s="20"/>
      <c r="BS477" s="20"/>
      <c r="BT477" s="20"/>
      <c r="BU477" s="20"/>
      <c r="BV477" s="20"/>
      <c r="BW477" s="20"/>
      <c r="BX477" s="20"/>
      <c r="BY477" s="20"/>
      <c r="BZ477" s="20"/>
      <c r="CA477" s="20"/>
      <c r="CB477" s="20"/>
      <c r="CC477" s="20"/>
      <c r="CD477" s="20"/>
      <c r="CE477" s="20"/>
      <c r="CF477" s="20"/>
      <c r="CG477" s="20"/>
      <c r="CH477" s="20"/>
      <c r="CI477" s="20"/>
      <c r="CJ477" s="20"/>
      <c r="CK477" s="20"/>
      <c r="CL477" s="20"/>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20"/>
      <c r="DI477" s="20"/>
      <c r="DJ477" s="20"/>
      <c r="DK477" s="20"/>
      <c r="DL477" s="20"/>
      <c r="DM477" s="20"/>
      <c r="DN477" s="20"/>
      <c r="DO477" s="20"/>
      <c r="DP477" s="20"/>
      <c r="DQ477" s="20"/>
      <c r="DR477" s="20"/>
      <c r="DS477" s="20"/>
      <c r="DT477" s="20"/>
      <c r="DU477" s="20"/>
      <c r="DV477" s="20"/>
      <c r="DW477" s="20"/>
      <c r="DX477" s="20"/>
      <c r="DY477" s="20"/>
      <c r="DZ477" s="20"/>
      <c r="EA477" s="20"/>
      <c r="EB477" s="20"/>
      <c r="EC477" s="20"/>
      <c r="ED477" s="20"/>
      <c r="EE477" s="20"/>
      <c r="EF477" s="20"/>
      <c r="EG477" s="20"/>
      <c r="EH477" s="20"/>
      <c r="EI477" s="20"/>
      <c r="EJ477" s="20"/>
      <c r="EK477" s="20"/>
      <c r="EL477" s="20"/>
      <c r="EM477" s="20"/>
      <c r="EN477" s="20"/>
      <c r="EO477" s="20"/>
      <c r="EP477" s="20"/>
      <c r="EQ477" s="20"/>
      <c r="ER477" s="20"/>
      <c r="ES477" s="20"/>
      <c r="ET477" s="20"/>
      <c r="EU477" s="20"/>
      <c r="EV477" s="20"/>
      <c r="EW477" s="20"/>
      <c r="EX477" s="20"/>
      <c r="EY477" s="20"/>
      <c r="EZ477" s="20"/>
      <c r="FA477" s="20"/>
      <c r="FB477" s="20"/>
      <c r="FC477" s="20"/>
      <c r="FD477" s="20"/>
      <c r="FE477" s="20"/>
      <c r="FF477" s="20"/>
      <c r="FG477" s="20"/>
      <c r="FH477" s="20"/>
      <c r="FI477" s="20"/>
      <c r="FJ477" s="20"/>
      <c r="FK477" s="20"/>
      <c r="FL477" s="20"/>
      <c r="FM477" s="20"/>
      <c r="FN477" s="20"/>
      <c r="FO477" s="20"/>
      <c r="FP477" s="20"/>
      <c r="FQ477" s="20"/>
      <c r="FR477" s="20"/>
      <c r="FS477" s="20"/>
      <c r="FT477" s="20"/>
      <c r="FU477" s="20"/>
      <c r="FV477" s="20"/>
      <c r="FW477" s="20"/>
      <c r="FX477" s="20"/>
      <c r="FY477" s="20"/>
      <c r="FZ477" s="20"/>
      <c r="GA477" s="20"/>
      <c r="GB477" s="20"/>
      <c r="GC477" s="20"/>
      <c r="GD477" s="20"/>
      <c r="GE477" s="20"/>
      <c r="GF477" s="20"/>
      <c r="GG477" s="20"/>
      <c r="GH477" s="20"/>
      <c r="GI477" s="20"/>
      <c r="GJ477" s="20"/>
      <c r="GK477" s="20"/>
      <c r="GL477" s="20"/>
      <c r="GM477" s="20"/>
      <c r="GN477" s="20"/>
      <c r="GO477" s="20"/>
      <c r="GP477" s="20"/>
      <c r="GQ477" s="20"/>
      <c r="GR477" s="20"/>
      <c r="GS477" s="20"/>
      <c r="GT477" s="20"/>
      <c r="GU477" s="20"/>
      <c r="GV477" s="20"/>
      <c r="GW477" s="20"/>
      <c r="GX477" s="20"/>
      <c r="GY477" s="20"/>
      <c r="GZ477" s="20"/>
      <c r="HA477" s="20"/>
      <c r="HB477" s="20"/>
      <c r="HC477" s="20"/>
      <c r="HD477" s="20"/>
      <c r="HE477" s="20"/>
      <c r="HF477" s="20"/>
      <c r="HG477" s="20"/>
      <c r="HH477" s="20"/>
      <c r="HI477" s="20"/>
      <c r="HJ477" s="20"/>
      <c r="HK477" s="20"/>
      <c r="HL477" s="20"/>
      <c r="HM477" s="20"/>
      <c r="HN477" s="20"/>
      <c r="HO477" s="20"/>
      <c r="HP477" s="20"/>
      <c r="HQ477" s="20"/>
      <c r="HR477" s="20"/>
      <c r="HS477" s="20"/>
      <c r="HT477" s="20"/>
      <c r="HU477" s="20"/>
      <c r="HV477" s="20"/>
      <c r="HW477" s="20"/>
      <c r="HX477" s="20"/>
      <c r="HY477" s="20"/>
      <c r="HZ477" s="20"/>
      <c r="IA477" s="20"/>
      <c r="IB477" s="20"/>
      <c r="IC477" s="20"/>
      <c r="ID477" s="20"/>
      <c r="IE477" s="20"/>
      <c r="IF477" s="20"/>
      <c r="IG477" s="20"/>
      <c r="IH477" s="20"/>
      <c r="II477" s="20"/>
      <c r="IJ477" s="20"/>
      <c r="IK477" s="20"/>
      <c r="IL477" s="20"/>
      <c r="IM477" s="20"/>
      <c r="IN477" s="20"/>
      <c r="IO477" s="20"/>
      <c r="IP477" s="20"/>
      <c r="IQ477" s="20"/>
      <c r="IR477" s="20"/>
      <c r="IS477" s="20"/>
      <c r="IT477" s="20"/>
      <c r="IU477" s="20"/>
      <c r="IV477" s="20"/>
      <c r="IW477" s="20"/>
      <c r="IX477" s="20"/>
      <c r="IY477" s="20"/>
      <c r="IZ477" s="20"/>
      <c r="JA477" s="20"/>
      <c r="JB477" s="20"/>
    </row>
    <row r="478" spans="1:262" x14ac:dyDescent="0.2">
      <c r="A478" s="185">
        <v>39990</v>
      </c>
      <c r="B478" s="186" t="s">
        <v>964</v>
      </c>
      <c r="C478" s="186" t="s">
        <v>248</v>
      </c>
      <c r="D478" s="186" t="s">
        <v>141</v>
      </c>
      <c r="E478" s="187" t="s">
        <v>144</v>
      </c>
      <c r="F478" s="188">
        <v>39447</v>
      </c>
      <c r="G478" s="189">
        <v>2007</v>
      </c>
      <c r="H478" s="185" t="s">
        <v>586</v>
      </c>
      <c r="I478" s="185" t="str">
        <f t="shared" si="24"/>
        <v>CO</v>
      </c>
      <c r="J478" s="185" t="str">
        <f t="shared" si="23"/>
        <v>WY</v>
      </c>
      <c r="K478" s="185" t="str">
        <f t="shared" si="25"/>
        <v>Mountain</v>
      </c>
      <c r="L478" s="185" t="str">
        <f>INDEX('State '!$A$1:$C$62,MATCH($I478,'State '!$B:$B,0),3)</f>
        <v>Mountain</v>
      </c>
      <c r="M478" s="185" t="str">
        <f>INDEX('State '!$A$1:$C$62,MATCH($J478,'State '!$B:$B,0),3)</f>
        <v>Mountain</v>
      </c>
      <c r="N478" s="185"/>
      <c r="O478" s="191">
        <v>160</v>
      </c>
      <c r="P478" s="191"/>
      <c r="Q478" s="191">
        <v>750</v>
      </c>
      <c r="R478" s="192"/>
      <c r="S478" s="193" t="s">
        <v>135</v>
      </c>
      <c r="T478" s="190" t="s">
        <v>390</v>
      </c>
      <c r="U478" s="194" t="s">
        <v>963</v>
      </c>
      <c r="V478" s="185"/>
      <c r="W478" s="184"/>
      <c r="X478" s="184"/>
      <c r="Y478" s="184"/>
      <c r="Z478" s="96"/>
      <c r="AA478" s="96"/>
      <c r="AB478" s="96"/>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0"/>
      <c r="FH478" s="20"/>
      <c r="FI478" s="20"/>
      <c r="FJ478" s="20"/>
      <c r="FK478" s="20"/>
      <c r="FL478" s="20"/>
      <c r="FM478" s="20"/>
      <c r="FN478" s="20"/>
      <c r="FO478" s="20"/>
      <c r="FP478" s="20"/>
      <c r="FQ478" s="20"/>
      <c r="FR478" s="20"/>
      <c r="FS478" s="20"/>
      <c r="FT478" s="20"/>
      <c r="FU478" s="20"/>
      <c r="FV478" s="20"/>
      <c r="FW478" s="20"/>
      <c r="FX478" s="20"/>
      <c r="FY478" s="20"/>
      <c r="FZ478" s="20"/>
      <c r="GA478" s="20"/>
      <c r="GB478" s="20"/>
      <c r="GC478" s="20"/>
      <c r="GD478" s="20"/>
      <c r="GE478" s="20"/>
      <c r="GF478" s="20"/>
      <c r="GG478" s="20"/>
      <c r="GH478" s="20"/>
      <c r="GI478" s="20"/>
      <c r="GJ478" s="20"/>
      <c r="GK478" s="20"/>
      <c r="GL478" s="20"/>
      <c r="GM478" s="20"/>
      <c r="GN478" s="20"/>
      <c r="GO478" s="20"/>
      <c r="GP478" s="20"/>
      <c r="GQ478" s="20"/>
      <c r="GR478" s="20"/>
      <c r="GS478" s="20"/>
      <c r="GT478" s="20"/>
      <c r="GU478" s="20"/>
      <c r="GV478" s="20"/>
      <c r="GW478" s="20"/>
      <c r="GX478" s="20"/>
      <c r="GY478" s="20"/>
      <c r="GZ478" s="20"/>
      <c r="HA478" s="20"/>
      <c r="HB478" s="20"/>
      <c r="HC478" s="20"/>
      <c r="HD478" s="20"/>
      <c r="HE478" s="20"/>
      <c r="HF478" s="20"/>
      <c r="HG478" s="20"/>
      <c r="HH478" s="20"/>
      <c r="HI478" s="20"/>
      <c r="HJ478" s="20"/>
      <c r="HK478" s="20"/>
      <c r="HL478" s="20"/>
      <c r="HM478" s="20"/>
      <c r="HN478" s="20"/>
      <c r="HO478" s="20"/>
      <c r="HP478" s="20"/>
      <c r="HQ478" s="20"/>
      <c r="HR478" s="20"/>
      <c r="HS478" s="20"/>
      <c r="HT478" s="20"/>
      <c r="HU478" s="20"/>
      <c r="HV478" s="20"/>
      <c r="HW478" s="20"/>
      <c r="HX478" s="20"/>
      <c r="HY478" s="20"/>
      <c r="HZ478" s="20"/>
      <c r="IA478" s="20"/>
      <c r="IB478" s="20"/>
      <c r="IC478" s="20"/>
      <c r="ID478" s="20"/>
      <c r="IE478" s="20"/>
      <c r="IF478" s="20"/>
      <c r="IG478" s="20"/>
      <c r="IH478" s="20"/>
      <c r="II478" s="20"/>
      <c r="IJ478" s="20"/>
      <c r="IK478" s="20"/>
      <c r="IL478" s="20"/>
      <c r="IM478" s="20"/>
      <c r="IN478" s="20"/>
      <c r="IO478" s="20"/>
      <c r="IP478" s="20"/>
      <c r="IQ478" s="20"/>
      <c r="IR478" s="20"/>
      <c r="IS478" s="20"/>
      <c r="IT478" s="20"/>
      <c r="IU478" s="20"/>
      <c r="IV478" s="20"/>
      <c r="IW478" s="20"/>
      <c r="IX478" s="20"/>
      <c r="IY478" s="20"/>
      <c r="IZ478" s="20"/>
      <c r="JA478" s="20"/>
      <c r="JB478" s="20"/>
    </row>
    <row r="479" spans="1:262" s="20" customFormat="1" x14ac:dyDescent="0.2">
      <c r="A479" s="185">
        <v>39990</v>
      </c>
      <c r="B479" s="186" t="s">
        <v>996</v>
      </c>
      <c r="C479" s="186" t="s">
        <v>314</v>
      </c>
      <c r="D479" s="186" t="s">
        <v>134</v>
      </c>
      <c r="E479" s="187" t="s">
        <v>144</v>
      </c>
      <c r="F479" s="188">
        <v>39387</v>
      </c>
      <c r="G479" s="189">
        <v>2007</v>
      </c>
      <c r="H479" s="185" t="s">
        <v>13</v>
      </c>
      <c r="I479" s="185" t="str">
        <f t="shared" si="24"/>
        <v>CA</v>
      </c>
      <c r="J479" s="185" t="str">
        <f t="shared" si="23"/>
        <v>CA</v>
      </c>
      <c r="K479" s="185" t="str">
        <f t="shared" si="25"/>
        <v>Pacific</v>
      </c>
      <c r="L479" s="185" t="str">
        <f>INDEX('State '!$A$1:$C$62,MATCH($I479,'State '!$B:$B,0),3)</f>
        <v>Pacific</v>
      </c>
      <c r="M479" s="185" t="str">
        <f>INDEX('State '!$A$1:$C$62,MATCH($J479,'State '!$B:$B,0),3)</f>
        <v>Pacific</v>
      </c>
      <c r="N479" s="185"/>
      <c r="O479" s="191">
        <v>30</v>
      </c>
      <c r="P479" s="191">
        <v>6.4</v>
      </c>
      <c r="Q479" s="191">
        <v>100</v>
      </c>
      <c r="R479" s="192">
        <v>24</v>
      </c>
      <c r="S479" s="193" t="s">
        <v>139</v>
      </c>
      <c r="T479" s="190" t="s">
        <v>188</v>
      </c>
      <c r="U479" s="194" t="s">
        <v>391</v>
      </c>
      <c r="V479" s="185"/>
      <c r="W479" s="184"/>
      <c r="X479" s="184"/>
      <c r="Y479" s="184"/>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96"/>
      <c r="BC479" s="96"/>
      <c r="BD479" s="96"/>
      <c r="BE479" s="96"/>
      <c r="BF479" s="96"/>
      <c r="BG479" s="96"/>
      <c r="BH479" s="96"/>
      <c r="BI479" s="96"/>
      <c r="BJ479" s="96"/>
      <c r="BK479" s="96"/>
      <c r="BL479" s="96"/>
      <c r="BM479" s="96"/>
      <c r="BN479" s="96"/>
      <c r="BO479" s="96"/>
      <c r="BP479" s="96"/>
      <c r="BQ479" s="96"/>
      <c r="BR479" s="96"/>
      <c r="BS479" s="96"/>
      <c r="BT479" s="96"/>
      <c r="BU479" s="96"/>
      <c r="BV479" s="96"/>
      <c r="BW479" s="96"/>
      <c r="BX479" s="96"/>
      <c r="BY479" s="96"/>
      <c r="BZ479" s="96"/>
      <c r="CA479" s="96"/>
      <c r="CB479" s="96"/>
      <c r="CC479" s="96"/>
      <c r="CD479" s="96"/>
      <c r="CE479" s="96"/>
      <c r="CF479" s="96"/>
      <c r="CG479" s="96"/>
      <c r="CH479" s="96"/>
      <c r="CI479" s="96"/>
      <c r="CJ479" s="96"/>
      <c r="CK479" s="96"/>
      <c r="CL479" s="96"/>
      <c r="CM479" s="96"/>
      <c r="CN479" s="96"/>
      <c r="CO479" s="96"/>
      <c r="CP479" s="96"/>
      <c r="CQ479" s="96"/>
      <c r="CR479" s="96"/>
      <c r="CS479" s="96"/>
      <c r="CT479" s="96"/>
      <c r="CU479" s="96"/>
      <c r="CV479" s="96"/>
      <c r="CW479" s="96"/>
      <c r="CX479" s="96"/>
      <c r="CY479" s="96"/>
      <c r="CZ479" s="96"/>
      <c r="DA479" s="96"/>
      <c r="DB479" s="96"/>
      <c r="DC479" s="96"/>
      <c r="DD479" s="96"/>
      <c r="DE479" s="96"/>
      <c r="DF479" s="96"/>
      <c r="DG479" s="96"/>
      <c r="DH479" s="96"/>
      <c r="DI479" s="96"/>
      <c r="DJ479" s="96"/>
      <c r="DK479" s="96"/>
      <c r="DL479" s="96"/>
      <c r="DM479" s="96"/>
      <c r="DN479" s="96"/>
      <c r="DO479" s="96"/>
      <c r="DP479" s="96"/>
      <c r="DQ479" s="96"/>
      <c r="DR479" s="96"/>
      <c r="DS479" s="96"/>
      <c r="DT479" s="96"/>
      <c r="DU479" s="96"/>
      <c r="DV479" s="96"/>
      <c r="DW479" s="96"/>
      <c r="DX479" s="96"/>
      <c r="DY479" s="96"/>
      <c r="DZ479" s="96"/>
      <c r="EA479" s="96"/>
      <c r="EB479" s="96"/>
      <c r="EC479" s="96"/>
      <c r="ED479" s="96"/>
      <c r="EE479" s="96"/>
      <c r="EF479" s="96"/>
      <c r="EG479" s="96"/>
      <c r="EH479" s="96"/>
      <c r="EI479" s="96"/>
      <c r="EJ479" s="96"/>
      <c r="EK479" s="96"/>
      <c r="EL479" s="96"/>
      <c r="EM479" s="96"/>
      <c r="EN479" s="96"/>
      <c r="EO479" s="96"/>
      <c r="EP479" s="96"/>
      <c r="EQ479" s="96"/>
      <c r="ER479" s="96"/>
      <c r="ES479" s="96"/>
      <c r="ET479" s="96"/>
      <c r="EU479" s="96"/>
      <c r="EV479" s="96"/>
      <c r="EW479" s="96"/>
      <c r="EX479" s="96"/>
      <c r="EY479" s="96"/>
      <c r="EZ479" s="96"/>
      <c r="FA479" s="96"/>
      <c r="FB479" s="96"/>
      <c r="FC479" s="96"/>
      <c r="FD479" s="96"/>
      <c r="FE479" s="96"/>
      <c r="FF479" s="96"/>
      <c r="FG479" s="96"/>
      <c r="FH479" s="96"/>
      <c r="FI479" s="96"/>
      <c r="FJ479" s="96"/>
      <c r="FK479" s="96"/>
      <c r="FL479" s="96"/>
      <c r="FM479" s="96"/>
      <c r="FN479" s="96"/>
      <c r="FO479" s="96"/>
      <c r="FP479" s="96"/>
      <c r="FQ479" s="96"/>
      <c r="FR479" s="96"/>
      <c r="FS479" s="96"/>
      <c r="FT479" s="96"/>
      <c r="FU479" s="96"/>
      <c r="FV479" s="96"/>
      <c r="FW479" s="96"/>
      <c r="FX479" s="96"/>
      <c r="FY479" s="96"/>
      <c r="FZ479" s="96"/>
      <c r="GA479" s="96"/>
      <c r="GB479" s="96"/>
      <c r="GC479" s="96"/>
      <c r="GD479" s="96"/>
      <c r="GE479" s="96"/>
      <c r="GF479" s="96"/>
      <c r="GG479" s="96"/>
      <c r="GH479" s="96"/>
      <c r="GI479" s="96"/>
      <c r="GJ479" s="96"/>
      <c r="GK479" s="96"/>
      <c r="GL479" s="96"/>
      <c r="GM479" s="96"/>
      <c r="GN479" s="96"/>
      <c r="GO479" s="96"/>
      <c r="GP479" s="96"/>
      <c r="GQ479" s="96"/>
      <c r="GR479" s="96"/>
      <c r="GS479" s="96"/>
      <c r="GT479" s="96"/>
      <c r="GU479" s="96"/>
      <c r="GV479" s="96"/>
      <c r="GW479" s="96"/>
      <c r="GX479" s="96"/>
      <c r="GY479" s="96"/>
      <c r="GZ479" s="96"/>
      <c r="HA479" s="96"/>
      <c r="HB479" s="96"/>
      <c r="HC479" s="96"/>
      <c r="HD479" s="96"/>
      <c r="HE479" s="96"/>
      <c r="HF479" s="96"/>
      <c r="HG479" s="96"/>
      <c r="HH479" s="96"/>
      <c r="HI479" s="96"/>
      <c r="HJ479" s="96"/>
      <c r="HK479" s="96"/>
      <c r="HL479" s="96"/>
      <c r="HM479" s="96"/>
      <c r="HN479" s="96"/>
      <c r="HO479" s="96"/>
      <c r="HP479" s="96"/>
      <c r="HQ479" s="96"/>
      <c r="HR479" s="96"/>
      <c r="HS479" s="96"/>
      <c r="HT479" s="96"/>
      <c r="HU479" s="96"/>
      <c r="HV479" s="96"/>
      <c r="HW479" s="96"/>
      <c r="HX479" s="96"/>
      <c r="HY479" s="96"/>
      <c r="HZ479" s="96"/>
      <c r="IA479" s="96"/>
      <c r="IB479" s="96"/>
      <c r="IC479" s="96"/>
      <c r="ID479" s="96"/>
      <c r="IE479" s="96"/>
      <c r="IF479" s="96"/>
      <c r="IG479" s="96"/>
      <c r="IH479" s="96"/>
      <c r="II479" s="96"/>
      <c r="IJ479" s="96"/>
      <c r="IK479" s="96"/>
      <c r="IL479" s="96"/>
      <c r="IM479" s="96"/>
      <c r="IN479" s="96"/>
      <c r="IO479" s="96"/>
      <c r="IP479" s="96"/>
      <c r="IQ479" s="96"/>
      <c r="IR479" s="96"/>
      <c r="IS479" s="96"/>
      <c r="IT479" s="96"/>
      <c r="IU479" s="96"/>
      <c r="IV479" s="96"/>
      <c r="IW479" s="96"/>
      <c r="IX479" s="96"/>
      <c r="IY479" s="96"/>
      <c r="IZ479" s="96"/>
      <c r="JA479" s="96"/>
      <c r="JB479" s="96"/>
    </row>
    <row r="480" spans="1:262" s="20" customFormat="1" x14ac:dyDescent="0.2">
      <c r="A480" s="185">
        <v>39990</v>
      </c>
      <c r="B480" s="186" t="s">
        <v>953</v>
      </c>
      <c r="C480" s="186" t="s">
        <v>2137</v>
      </c>
      <c r="D480" s="186" t="s">
        <v>134</v>
      </c>
      <c r="E480" s="187" t="s">
        <v>144</v>
      </c>
      <c r="F480" s="188">
        <v>39309</v>
      </c>
      <c r="G480" s="189">
        <v>2007</v>
      </c>
      <c r="H480" s="185" t="s">
        <v>6</v>
      </c>
      <c r="I480" s="185" t="str">
        <f t="shared" si="24"/>
        <v>TX</v>
      </c>
      <c r="J480" s="185" t="str">
        <f t="shared" si="23"/>
        <v>TX</v>
      </c>
      <c r="K480" s="185" t="str">
        <f t="shared" si="25"/>
        <v>South Central</v>
      </c>
      <c r="L480" s="185" t="str">
        <f>INDEX('State '!$A$1:$C$62,MATCH($I480,'State '!$B:$B,0),3)</f>
        <v>South Central</v>
      </c>
      <c r="M480" s="185" t="str">
        <f>INDEX('State '!$A$1:$C$62,MATCH($J480,'State '!$B:$B,0),3)</f>
        <v>South Central</v>
      </c>
      <c r="N480" s="185"/>
      <c r="O480" s="191">
        <v>9.84</v>
      </c>
      <c r="P480" s="191">
        <v>8.6999999999999993</v>
      </c>
      <c r="Q480" s="191">
        <v>140</v>
      </c>
      <c r="R480" s="192">
        <v>30</v>
      </c>
      <c r="S480" s="193" t="s">
        <v>135</v>
      </c>
      <c r="T480" s="190" t="s">
        <v>390</v>
      </c>
      <c r="U480" s="194" t="s">
        <v>954</v>
      </c>
      <c r="V480" s="185"/>
      <c r="W480" s="184"/>
      <c r="X480" s="184"/>
      <c r="Y480" s="184"/>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6"/>
      <c r="BB480" s="96"/>
      <c r="BC480" s="96"/>
      <c r="BD480" s="96"/>
      <c r="BE480" s="96"/>
      <c r="BF480" s="96"/>
      <c r="BG480" s="96"/>
      <c r="BH480" s="96"/>
      <c r="BI480" s="96"/>
      <c r="BJ480" s="96"/>
      <c r="BK480" s="96"/>
      <c r="BL480" s="96"/>
      <c r="BM480" s="96"/>
      <c r="BN480" s="96"/>
      <c r="BO480" s="96"/>
      <c r="BP480" s="96"/>
      <c r="BQ480" s="96"/>
      <c r="BR480" s="96"/>
      <c r="BS480" s="96"/>
      <c r="BT480" s="96"/>
      <c r="BU480" s="96"/>
      <c r="BV480" s="96"/>
      <c r="BW480" s="96"/>
      <c r="BX480" s="96"/>
      <c r="BY480" s="96"/>
      <c r="BZ480" s="96"/>
      <c r="CA480" s="96"/>
      <c r="CB480" s="96"/>
      <c r="CC480" s="96"/>
      <c r="CD480" s="96"/>
      <c r="CE480" s="96"/>
      <c r="CF480" s="96"/>
      <c r="CG480" s="96"/>
      <c r="CH480" s="96"/>
      <c r="CI480" s="96"/>
      <c r="CJ480" s="96"/>
      <c r="CK480" s="96"/>
      <c r="CL480" s="96"/>
      <c r="CM480" s="96"/>
      <c r="CN480" s="96"/>
      <c r="CO480" s="96"/>
      <c r="CP480" s="96"/>
      <c r="CQ480" s="96"/>
      <c r="CR480" s="96"/>
      <c r="CS480" s="96"/>
      <c r="CT480" s="96"/>
      <c r="CU480" s="96"/>
      <c r="CV480" s="96"/>
      <c r="CW480" s="96"/>
      <c r="CX480" s="96"/>
      <c r="CY480" s="96"/>
      <c r="CZ480" s="96"/>
      <c r="DA480" s="96"/>
      <c r="DB480" s="96"/>
      <c r="DC480" s="96"/>
      <c r="DD480" s="96"/>
      <c r="DE480" s="96"/>
      <c r="DF480" s="96"/>
      <c r="DG480" s="96"/>
      <c r="DH480" s="96"/>
      <c r="DI480" s="96"/>
      <c r="DJ480" s="96"/>
      <c r="DK480" s="96"/>
      <c r="DL480" s="96"/>
      <c r="DM480" s="96"/>
      <c r="DN480" s="96"/>
      <c r="DO480" s="96"/>
      <c r="DP480" s="96"/>
      <c r="DQ480" s="96"/>
      <c r="DR480" s="96"/>
      <c r="DS480" s="96"/>
      <c r="DT480" s="96"/>
      <c r="DU480" s="96"/>
      <c r="DV480" s="96"/>
      <c r="DW480" s="96"/>
      <c r="DX480" s="96"/>
      <c r="DY480" s="96"/>
      <c r="DZ480" s="96"/>
      <c r="EA480" s="96"/>
      <c r="EB480" s="96"/>
      <c r="EC480" s="96"/>
      <c r="ED480" s="96"/>
      <c r="EE480" s="96"/>
      <c r="EF480" s="96"/>
      <c r="EG480" s="96"/>
      <c r="EH480" s="96"/>
      <c r="EI480" s="96"/>
      <c r="EJ480" s="96"/>
      <c r="EK480" s="96"/>
      <c r="EL480" s="96"/>
      <c r="EM480" s="96"/>
      <c r="EN480" s="96"/>
      <c r="EO480" s="96"/>
      <c r="EP480" s="96"/>
      <c r="EQ480" s="96"/>
      <c r="ER480" s="96"/>
      <c r="ES480" s="96"/>
      <c r="ET480" s="96"/>
      <c r="EU480" s="96"/>
      <c r="EV480" s="96"/>
      <c r="EW480" s="96"/>
      <c r="EX480" s="96"/>
      <c r="EY480" s="96"/>
      <c r="EZ480" s="96"/>
      <c r="FA480" s="96"/>
      <c r="FB480" s="96"/>
      <c r="FC480" s="96"/>
      <c r="FD480" s="96"/>
      <c r="FE480" s="96"/>
      <c r="FF480" s="96"/>
      <c r="FG480" s="96"/>
      <c r="FH480" s="96"/>
      <c r="FI480" s="96"/>
      <c r="FJ480" s="96"/>
      <c r="FK480" s="96"/>
      <c r="FL480" s="96"/>
      <c r="FM480" s="96"/>
      <c r="FN480" s="96"/>
      <c r="FO480" s="96"/>
      <c r="FP480" s="96"/>
      <c r="FQ480" s="96"/>
      <c r="FR480" s="96"/>
      <c r="FS480" s="96"/>
      <c r="FT480" s="96"/>
      <c r="FU480" s="96"/>
      <c r="FV480" s="96"/>
      <c r="FW480" s="96"/>
      <c r="FX480" s="96"/>
      <c r="FY480" s="96"/>
      <c r="FZ480" s="96"/>
      <c r="GA480" s="96"/>
      <c r="GB480" s="96"/>
      <c r="GC480" s="96"/>
      <c r="GD480" s="96"/>
      <c r="GE480" s="96"/>
      <c r="GF480" s="96"/>
      <c r="GG480" s="96"/>
      <c r="GH480" s="96"/>
      <c r="GI480" s="96"/>
      <c r="GJ480" s="96"/>
      <c r="GK480" s="96"/>
      <c r="GL480" s="96"/>
      <c r="GM480" s="96"/>
      <c r="GN480" s="96"/>
      <c r="GO480" s="96"/>
      <c r="GP480" s="96"/>
      <c r="GQ480" s="96"/>
      <c r="GR480" s="96"/>
      <c r="GS480" s="96"/>
      <c r="GT480" s="96"/>
      <c r="GU480" s="96"/>
      <c r="GV480" s="96"/>
      <c r="GW480" s="96"/>
      <c r="GX480" s="96"/>
      <c r="GY480" s="96"/>
      <c r="GZ480" s="96"/>
      <c r="HA480" s="96"/>
      <c r="HB480" s="96"/>
      <c r="HC480" s="96"/>
      <c r="HD480" s="96"/>
      <c r="HE480" s="96"/>
      <c r="HF480" s="96"/>
      <c r="HG480" s="96"/>
      <c r="HH480" s="96"/>
      <c r="HI480" s="96"/>
      <c r="HJ480" s="96"/>
      <c r="HK480" s="96"/>
      <c r="HL480" s="96"/>
      <c r="HM480" s="96"/>
      <c r="HN480" s="96"/>
      <c r="HO480" s="96"/>
      <c r="HP480" s="96"/>
      <c r="HQ480" s="96"/>
      <c r="HR480" s="96"/>
      <c r="HS480" s="96"/>
      <c r="HT480" s="96"/>
      <c r="HU480" s="96"/>
      <c r="HV480" s="96"/>
      <c r="HW480" s="96"/>
      <c r="HX480" s="96"/>
      <c r="HY480" s="96"/>
      <c r="HZ480" s="96"/>
      <c r="IA480" s="96"/>
      <c r="IB480" s="96"/>
      <c r="IC480" s="96"/>
      <c r="ID480" s="96"/>
      <c r="IE480" s="96"/>
      <c r="IF480" s="96"/>
      <c r="IG480" s="96"/>
      <c r="IH480" s="96"/>
      <c r="II480" s="96"/>
      <c r="IJ480" s="96"/>
      <c r="IK480" s="96"/>
      <c r="IL480" s="96"/>
      <c r="IM480" s="96"/>
      <c r="IN480" s="96"/>
      <c r="IO480" s="96"/>
      <c r="IP480" s="96"/>
      <c r="IQ480" s="96"/>
      <c r="IR480" s="96"/>
      <c r="IS480" s="96"/>
      <c r="IT480" s="96"/>
      <c r="IU480" s="96"/>
      <c r="IV480" s="96"/>
      <c r="IW480" s="96"/>
      <c r="IX480" s="96"/>
      <c r="IY480" s="96"/>
      <c r="IZ480" s="96"/>
      <c r="JA480" s="96"/>
      <c r="JB480" s="96"/>
    </row>
    <row r="481" spans="1:25" s="20" customFormat="1" x14ac:dyDescent="0.2">
      <c r="A481" s="185">
        <v>39990</v>
      </c>
      <c r="B481" s="186" t="s">
        <v>931</v>
      </c>
      <c r="C481" s="186" t="s">
        <v>262</v>
      </c>
      <c r="D481" s="186" t="s">
        <v>141</v>
      </c>
      <c r="E481" s="187" t="s">
        <v>144</v>
      </c>
      <c r="F481" s="188">
        <v>39386</v>
      </c>
      <c r="G481" s="189">
        <v>2007</v>
      </c>
      <c r="H481" s="185" t="s">
        <v>932</v>
      </c>
      <c r="I481" s="185" t="str">
        <f t="shared" si="24"/>
        <v>IA</v>
      </c>
      <c r="J481" s="185" t="str">
        <f t="shared" si="23"/>
        <v>MN</v>
      </c>
      <c r="K481" s="185" t="str">
        <f t="shared" si="25"/>
        <v>Midwest</v>
      </c>
      <c r="L481" s="185" t="str">
        <f>INDEX('State '!$A$1:$C$62,MATCH($I481,'State '!$B:$B,0),3)</f>
        <v>Midwest</v>
      </c>
      <c r="M481" s="185" t="str">
        <f>INDEX('State '!$A$1:$C$62,MATCH($J481,'State '!$B:$B,0),3)</f>
        <v>Midwest</v>
      </c>
      <c r="N481" s="185"/>
      <c r="O481" s="191">
        <v>129.19999999999999</v>
      </c>
      <c r="P481" s="191">
        <v>79</v>
      </c>
      <c r="Q481" s="191">
        <v>374.23</v>
      </c>
      <c r="R481" s="192" t="s">
        <v>933</v>
      </c>
      <c r="S481" s="193" t="s">
        <v>135</v>
      </c>
      <c r="T481" s="190" t="s">
        <v>390</v>
      </c>
      <c r="U481" s="194" t="s">
        <v>934</v>
      </c>
      <c r="V481" s="185"/>
      <c r="W481" s="184"/>
      <c r="X481" s="184"/>
      <c r="Y481" s="184"/>
    </row>
    <row r="482" spans="1:25" s="20" customFormat="1" ht="25.5" x14ac:dyDescent="0.2">
      <c r="A482" s="185">
        <v>39990</v>
      </c>
      <c r="B482" s="186" t="s">
        <v>926</v>
      </c>
      <c r="C482" s="186" t="s">
        <v>262</v>
      </c>
      <c r="D482" s="186" t="s">
        <v>141</v>
      </c>
      <c r="E482" s="187" t="s">
        <v>144</v>
      </c>
      <c r="F482" s="188">
        <v>39386</v>
      </c>
      <c r="G482" s="189">
        <v>2007</v>
      </c>
      <c r="H482" s="185" t="s">
        <v>927</v>
      </c>
      <c r="I482" s="185" t="str">
        <f t="shared" si="24"/>
        <v>KS</v>
      </c>
      <c r="J482" s="185" t="str">
        <f t="shared" si="23"/>
        <v>IA</v>
      </c>
      <c r="K482" s="185" t="str">
        <f t="shared" si="25"/>
        <v>South Central, Mountain, Midwest</v>
      </c>
      <c r="L482" s="185" t="str">
        <f>INDEX('State '!$A$1:$C$62,MATCH($I482,'State '!$B:$B,0),3)</f>
        <v>South Central</v>
      </c>
      <c r="M482" s="185" t="str">
        <f>INDEX('State '!$A$1:$C$62,MATCH($J482,'State '!$B:$B,0),3)</f>
        <v>Midwest</v>
      </c>
      <c r="N482" s="185" t="s">
        <v>2548</v>
      </c>
      <c r="O482" s="191">
        <v>8.98</v>
      </c>
      <c r="P482" s="191">
        <v>6</v>
      </c>
      <c r="Q482" s="191">
        <v>44.2</v>
      </c>
      <c r="R482" s="192"/>
      <c r="S482" s="193" t="s">
        <v>135</v>
      </c>
      <c r="T482" s="190" t="s">
        <v>390</v>
      </c>
      <c r="U482" s="194" t="s">
        <v>928</v>
      </c>
      <c r="V482" s="185"/>
      <c r="W482" s="184"/>
      <c r="X482" s="184"/>
      <c r="Y482" s="184"/>
    </row>
    <row r="483" spans="1:25" s="20" customFormat="1" x14ac:dyDescent="0.2">
      <c r="A483" s="185">
        <v>39990</v>
      </c>
      <c r="B483" s="186" t="s">
        <v>918</v>
      </c>
      <c r="C483" s="186" t="s">
        <v>246</v>
      </c>
      <c r="D483" s="186" t="s">
        <v>141</v>
      </c>
      <c r="E483" s="187" t="s">
        <v>144</v>
      </c>
      <c r="F483" s="188">
        <v>39522</v>
      </c>
      <c r="G483" s="189">
        <v>2007</v>
      </c>
      <c r="H483" s="185" t="s">
        <v>919</v>
      </c>
      <c r="I483" s="185" t="str">
        <f t="shared" si="24"/>
        <v>MX</v>
      </c>
      <c r="J483" s="185" t="str">
        <f t="shared" si="23"/>
        <v>AZ</v>
      </c>
      <c r="K483" s="185" t="str">
        <f t="shared" si="25"/>
        <v>Mexico, Mountain</v>
      </c>
      <c r="L483" s="185" t="str">
        <f>INDEX('State '!$A$1:$C$62,MATCH($I483,'State '!$B:$B,0),3)</f>
        <v>Mexico</v>
      </c>
      <c r="M483" s="185" t="str">
        <f>INDEX('State '!$A$1:$C$62,MATCH($J483,'State '!$B:$B,0),3)</f>
        <v>Mountain</v>
      </c>
      <c r="N483" s="185"/>
      <c r="O483" s="191">
        <v>4</v>
      </c>
      <c r="P483" s="191">
        <v>2</v>
      </c>
      <c r="Q483" s="191">
        <v>614</v>
      </c>
      <c r="R483" s="192" t="s">
        <v>920</v>
      </c>
      <c r="S483" s="193" t="s">
        <v>135</v>
      </c>
      <c r="T483" s="190" t="s">
        <v>390</v>
      </c>
      <c r="U483" s="194" t="s">
        <v>921</v>
      </c>
      <c r="V483" s="185"/>
      <c r="W483" s="184"/>
      <c r="X483" s="184"/>
      <c r="Y483" s="184"/>
    </row>
    <row r="484" spans="1:25" s="20" customFormat="1" x14ac:dyDescent="0.2">
      <c r="A484" s="185">
        <v>39990</v>
      </c>
      <c r="B484" s="186" t="s">
        <v>988</v>
      </c>
      <c r="C484" s="186" t="s">
        <v>285</v>
      </c>
      <c r="D484" s="186" t="s">
        <v>141</v>
      </c>
      <c r="E484" s="187" t="s">
        <v>144</v>
      </c>
      <c r="F484" s="188">
        <v>39234</v>
      </c>
      <c r="G484" s="195">
        <v>2007</v>
      </c>
      <c r="H484" s="185" t="s">
        <v>0</v>
      </c>
      <c r="I484" s="185" t="str">
        <f t="shared" si="24"/>
        <v>LA</v>
      </c>
      <c r="J484" s="185" t="str">
        <f t="shared" si="23"/>
        <v>LA</v>
      </c>
      <c r="K484" s="185" t="str">
        <f t="shared" si="25"/>
        <v>South Central</v>
      </c>
      <c r="L484" s="185" t="str">
        <f>INDEX('State '!$A$1:$C$62,MATCH($I484,'State '!$B:$B,0),3)</f>
        <v>South Central</v>
      </c>
      <c r="M484" s="185" t="str">
        <f>INDEX('State '!$A$1:$C$62,MATCH($J484,'State '!$B:$B,0),3)</f>
        <v>South Central</v>
      </c>
      <c r="N484" s="185"/>
      <c r="O484" s="191">
        <v>17</v>
      </c>
      <c r="P484" s="191"/>
      <c r="Q484" s="191">
        <v>200</v>
      </c>
      <c r="R484" s="192"/>
      <c r="S484" s="193" t="s">
        <v>139</v>
      </c>
      <c r="T484" s="190" t="s">
        <v>188</v>
      </c>
      <c r="U484" s="194" t="s">
        <v>391</v>
      </c>
      <c r="V484" s="185"/>
      <c r="W484" s="184"/>
      <c r="X484" s="184"/>
      <c r="Y484" s="184"/>
    </row>
    <row r="485" spans="1:25" s="20" customFormat="1" x14ac:dyDescent="0.2">
      <c r="A485" s="185">
        <v>39990</v>
      </c>
      <c r="B485" s="186" t="s">
        <v>983</v>
      </c>
      <c r="C485" s="186" t="s">
        <v>207</v>
      </c>
      <c r="D485" s="186" t="s">
        <v>141</v>
      </c>
      <c r="E485" s="187" t="s">
        <v>144</v>
      </c>
      <c r="F485" s="188">
        <v>39387</v>
      </c>
      <c r="G485" s="195">
        <v>2007</v>
      </c>
      <c r="H485" s="185" t="s">
        <v>984</v>
      </c>
      <c r="I485" s="185" t="str">
        <f t="shared" si="24"/>
        <v>NY</v>
      </c>
      <c r="J485" s="185" t="str">
        <f t="shared" si="23"/>
        <v>MA</v>
      </c>
      <c r="K485" s="185" t="str">
        <f t="shared" si="25"/>
        <v>Northeast</v>
      </c>
      <c r="L485" s="185" t="str">
        <f>INDEX('State '!$A$1:$C$62,MATCH($I485,'State '!$B:$B,0),3)</f>
        <v>Northeast</v>
      </c>
      <c r="M485" s="185" t="str">
        <f>INDEX('State '!$A$1:$C$62,MATCH($J485,'State '!$B:$B,0),3)</f>
        <v>Northeast</v>
      </c>
      <c r="N485" s="185"/>
      <c r="O485" s="191">
        <v>110.8</v>
      </c>
      <c r="P485" s="191"/>
      <c r="Q485" s="191">
        <v>136</v>
      </c>
      <c r="R485" s="192">
        <v>24</v>
      </c>
      <c r="S485" s="193" t="s">
        <v>135</v>
      </c>
      <c r="T485" s="190" t="s">
        <v>390</v>
      </c>
      <c r="U485" s="194" t="s">
        <v>985</v>
      </c>
      <c r="V485" s="185"/>
      <c r="W485" s="184"/>
      <c r="X485" s="184"/>
      <c r="Y485" s="184"/>
    </row>
    <row r="486" spans="1:25" s="20" customFormat="1" x14ac:dyDescent="0.2">
      <c r="A486" s="185">
        <v>39990</v>
      </c>
      <c r="B486" s="186" t="s">
        <v>913</v>
      </c>
      <c r="C486" s="186" t="s">
        <v>258</v>
      </c>
      <c r="D486" s="186" t="s">
        <v>141</v>
      </c>
      <c r="E486" s="187" t="s">
        <v>144</v>
      </c>
      <c r="F486" s="188">
        <v>39217</v>
      </c>
      <c r="G486" s="195">
        <v>2007</v>
      </c>
      <c r="H486" s="185" t="s">
        <v>25</v>
      </c>
      <c r="I486" s="185" t="str">
        <f t="shared" si="24"/>
        <v>CO</v>
      </c>
      <c r="J486" s="185" t="str">
        <f t="shared" si="23"/>
        <v>CO</v>
      </c>
      <c r="K486" s="185" t="str">
        <f t="shared" si="25"/>
        <v>Mountain</v>
      </c>
      <c r="L486" s="185" t="str">
        <f>INDEX('State '!$A$1:$C$62,MATCH($I486,'State '!$B:$B,0),3)</f>
        <v>Mountain</v>
      </c>
      <c r="M486" s="185" t="str">
        <f>INDEX('State '!$A$1:$C$62,MATCH($J486,'State '!$B:$B,0),3)</f>
        <v>Mountain</v>
      </c>
      <c r="N486" s="185"/>
      <c r="O486" s="191">
        <v>57.8</v>
      </c>
      <c r="P486" s="191">
        <v>38</v>
      </c>
      <c r="Q486" s="191">
        <v>450</v>
      </c>
      <c r="R486" s="192">
        <v>30</v>
      </c>
      <c r="S486" s="193" t="s">
        <v>135</v>
      </c>
      <c r="T486" s="190" t="s">
        <v>390</v>
      </c>
      <c r="U486" s="194" t="s">
        <v>914</v>
      </c>
      <c r="V486" s="185"/>
      <c r="W486" s="184"/>
      <c r="X486" s="184"/>
      <c r="Y486" s="184"/>
    </row>
    <row r="487" spans="1:25" s="20" customFormat="1" x14ac:dyDescent="0.2">
      <c r="A487" s="185">
        <v>40367</v>
      </c>
      <c r="B487" s="186" t="s">
        <v>955</v>
      </c>
      <c r="C487" s="186" t="s">
        <v>305</v>
      </c>
      <c r="D487" s="186" t="s">
        <v>134</v>
      </c>
      <c r="E487" s="187" t="s">
        <v>144</v>
      </c>
      <c r="F487" s="188">
        <v>39083</v>
      </c>
      <c r="G487" s="195">
        <v>2007</v>
      </c>
      <c r="H487" s="185" t="s">
        <v>6</v>
      </c>
      <c r="I487" s="185" t="str">
        <f t="shared" si="24"/>
        <v>TX</v>
      </c>
      <c r="J487" s="185" t="str">
        <f t="shared" si="23"/>
        <v>TX</v>
      </c>
      <c r="K487" s="185" t="str">
        <f t="shared" si="25"/>
        <v>South Central</v>
      </c>
      <c r="L487" s="185" t="str">
        <f>INDEX('State '!$A$1:$C$62,MATCH($I487,'State '!$B:$B,0),3)</f>
        <v>South Central</v>
      </c>
      <c r="M487" s="185" t="str">
        <f>INDEX('State '!$A$1:$C$62,MATCH($J487,'State '!$B:$B,0),3)</f>
        <v>South Central</v>
      </c>
      <c r="N487" s="185"/>
      <c r="O487" s="191">
        <v>90</v>
      </c>
      <c r="P487" s="191">
        <v>65</v>
      </c>
      <c r="Q487" s="191">
        <v>30</v>
      </c>
      <c r="R487" s="192">
        <v>20</v>
      </c>
      <c r="S487" s="193" t="s">
        <v>139</v>
      </c>
      <c r="T487" s="190" t="s">
        <v>188</v>
      </c>
      <c r="U487" s="194" t="s">
        <v>391</v>
      </c>
      <c r="V487" s="185"/>
      <c r="W487" s="184"/>
      <c r="X487" s="184"/>
      <c r="Y487" s="184"/>
    </row>
    <row r="488" spans="1:25" s="20" customFormat="1" x14ac:dyDescent="0.2">
      <c r="A488" s="185">
        <v>39990</v>
      </c>
      <c r="B488" s="186" t="s">
        <v>989</v>
      </c>
      <c r="C488" s="186" t="s">
        <v>230</v>
      </c>
      <c r="D488" s="186" t="s">
        <v>141</v>
      </c>
      <c r="E488" s="187" t="s">
        <v>144</v>
      </c>
      <c r="F488" s="188">
        <v>39387</v>
      </c>
      <c r="G488" s="195">
        <v>2007</v>
      </c>
      <c r="H488" s="185" t="s">
        <v>31</v>
      </c>
      <c r="I488" s="185" t="str">
        <f t="shared" si="24"/>
        <v>NV</v>
      </c>
      <c r="J488" s="185" t="str">
        <f t="shared" si="23"/>
        <v>NV</v>
      </c>
      <c r="K488" s="185" t="str">
        <f t="shared" si="25"/>
        <v>Mountain</v>
      </c>
      <c r="L488" s="185" t="str">
        <f>INDEX('State '!$A$1:$C$62,MATCH($I488,'State '!$B:$B,0),3)</f>
        <v>Mountain</v>
      </c>
      <c r="M488" s="185" t="str">
        <f>INDEX('State '!$A$1:$C$62,MATCH($J488,'State '!$B:$B,0),3)</f>
        <v>Mountain</v>
      </c>
      <c r="N488" s="185"/>
      <c r="O488" s="191">
        <v>5.27</v>
      </c>
      <c r="P488" s="191">
        <v>4.3</v>
      </c>
      <c r="Q488" s="191">
        <v>8.9</v>
      </c>
      <c r="R488" s="192">
        <v>20</v>
      </c>
      <c r="S488" s="193" t="s">
        <v>135</v>
      </c>
      <c r="T488" s="190" t="s">
        <v>390</v>
      </c>
      <c r="U488" s="194" t="s">
        <v>391</v>
      </c>
      <c r="V488" s="185"/>
      <c r="W488" s="184"/>
      <c r="X488" s="184"/>
      <c r="Y488" s="184"/>
    </row>
    <row r="489" spans="1:25" s="20" customFormat="1" x14ac:dyDescent="0.2">
      <c r="A489" s="185">
        <v>39990</v>
      </c>
      <c r="B489" s="198" t="s">
        <v>981</v>
      </c>
      <c r="C489" s="198" t="s">
        <v>289</v>
      </c>
      <c r="D489" s="198" t="s">
        <v>141</v>
      </c>
      <c r="E489" s="198" t="s">
        <v>144</v>
      </c>
      <c r="F489" s="199">
        <v>39083</v>
      </c>
      <c r="G489" s="191">
        <v>2007</v>
      </c>
      <c r="H489" s="185" t="s">
        <v>46</v>
      </c>
      <c r="I489" s="185" t="str">
        <f t="shared" si="24"/>
        <v>KS</v>
      </c>
      <c r="J489" s="185" t="str">
        <f t="shared" si="23"/>
        <v>KS</v>
      </c>
      <c r="K489" s="185" t="str">
        <f t="shared" si="25"/>
        <v>South Central</v>
      </c>
      <c r="L489" s="185" t="str">
        <f>INDEX('State '!$A$1:$C$62,MATCH($I489,'State '!$B:$B,0),3)</f>
        <v>South Central</v>
      </c>
      <c r="M489" s="185" t="str">
        <f>INDEX('State '!$A$1:$C$62,MATCH($J489,'State '!$B:$B,0),3)</f>
        <v>South Central</v>
      </c>
      <c r="N489" s="185"/>
      <c r="O489" s="192">
        <v>4.96</v>
      </c>
      <c r="P489" s="192"/>
      <c r="Q489" s="192">
        <v>160</v>
      </c>
      <c r="R489" s="191">
        <v>24</v>
      </c>
      <c r="S489" s="185" t="s">
        <v>135</v>
      </c>
      <c r="T489" s="185" t="s">
        <v>390</v>
      </c>
      <c r="U489" s="185" t="s">
        <v>982</v>
      </c>
      <c r="V489" s="185"/>
      <c r="W489" s="184"/>
      <c r="X489" s="184"/>
      <c r="Y489" s="184"/>
    </row>
    <row r="490" spans="1:25" s="20" customFormat="1" x14ac:dyDescent="0.2">
      <c r="A490" s="185">
        <v>39990</v>
      </c>
      <c r="B490" s="198" t="s">
        <v>976</v>
      </c>
      <c r="C490" s="198" t="s">
        <v>218</v>
      </c>
      <c r="D490" s="198" t="s">
        <v>134</v>
      </c>
      <c r="E490" s="198" t="s">
        <v>144</v>
      </c>
      <c r="F490" s="199">
        <v>39420</v>
      </c>
      <c r="G490" s="191">
        <v>2007</v>
      </c>
      <c r="H490" s="185" t="s">
        <v>0</v>
      </c>
      <c r="I490" s="185" t="str">
        <f t="shared" si="24"/>
        <v>LA</v>
      </c>
      <c r="J490" s="185" t="str">
        <f t="shared" si="23"/>
        <v>LA</v>
      </c>
      <c r="K490" s="185" t="str">
        <f t="shared" si="25"/>
        <v>South Central</v>
      </c>
      <c r="L490" s="185" t="str">
        <f>INDEX('State '!$A$1:$C$62,MATCH($I490,'State '!$B:$B,0),3)</f>
        <v>South Central</v>
      </c>
      <c r="M490" s="185" t="str">
        <f>INDEX('State '!$A$1:$C$62,MATCH($J490,'State '!$B:$B,0),3)</f>
        <v>South Central</v>
      </c>
      <c r="N490" s="185"/>
      <c r="O490" s="192">
        <v>75</v>
      </c>
      <c r="P490" s="192">
        <v>42.83</v>
      </c>
      <c r="Q490" s="192">
        <v>600</v>
      </c>
      <c r="R490" s="191">
        <v>24</v>
      </c>
      <c r="S490" s="185" t="s">
        <v>135</v>
      </c>
      <c r="T490" s="185" t="s">
        <v>390</v>
      </c>
      <c r="U490" s="185" t="s">
        <v>463</v>
      </c>
      <c r="V490" s="185"/>
      <c r="W490" s="184"/>
      <c r="X490" s="184"/>
      <c r="Y490" s="184"/>
    </row>
    <row r="491" spans="1:25" s="20" customFormat="1" ht="25.5" x14ac:dyDescent="0.2">
      <c r="A491" s="185">
        <v>39990</v>
      </c>
      <c r="B491" s="186" t="s">
        <v>1004</v>
      </c>
      <c r="C491" s="186" t="s">
        <v>265</v>
      </c>
      <c r="D491" s="186" t="s">
        <v>141</v>
      </c>
      <c r="E491" s="187" t="s">
        <v>144</v>
      </c>
      <c r="F491" s="188">
        <v>39387</v>
      </c>
      <c r="G491" s="195">
        <v>2007</v>
      </c>
      <c r="H491" s="185" t="s">
        <v>21</v>
      </c>
      <c r="I491" s="185" t="str">
        <f t="shared" si="24"/>
        <v>UT</v>
      </c>
      <c r="J491" s="185" t="str">
        <f t="shared" si="23"/>
        <v>UT</v>
      </c>
      <c r="K491" s="185" t="str">
        <f t="shared" si="25"/>
        <v>Mountain</v>
      </c>
      <c r="L491" s="185" t="str">
        <f>INDEX('State '!$A$1:$C$62,MATCH($I491,'State '!$B:$B,0),3)</f>
        <v>Mountain</v>
      </c>
      <c r="M491" s="185" t="str">
        <f>INDEX('State '!$A$1:$C$62,MATCH($J491,'State '!$B:$B,0),3)</f>
        <v>Mountain</v>
      </c>
      <c r="N491" s="185"/>
      <c r="O491" s="191">
        <v>107.7</v>
      </c>
      <c r="P491" s="191">
        <v>59</v>
      </c>
      <c r="Q491" s="191">
        <v>175</v>
      </c>
      <c r="R491" s="192">
        <v>24</v>
      </c>
      <c r="S491" s="193" t="s">
        <v>135</v>
      </c>
      <c r="T491" s="190" t="s">
        <v>390</v>
      </c>
      <c r="U491" s="194" t="s">
        <v>1005</v>
      </c>
      <c r="V491" s="185"/>
      <c r="W491" s="184"/>
      <c r="X491" s="184"/>
      <c r="Y491" s="184"/>
    </row>
    <row r="492" spans="1:25" s="20" customFormat="1" x14ac:dyDescent="0.2">
      <c r="A492" s="185">
        <v>40367</v>
      </c>
      <c r="B492" s="198" t="s">
        <v>977</v>
      </c>
      <c r="C492" s="198" t="s">
        <v>311</v>
      </c>
      <c r="D492" s="198" t="s">
        <v>134</v>
      </c>
      <c r="E492" s="198" t="s">
        <v>144</v>
      </c>
      <c r="F492" s="199">
        <v>39121</v>
      </c>
      <c r="G492" s="191">
        <v>2007</v>
      </c>
      <c r="H492" s="185" t="s">
        <v>29</v>
      </c>
      <c r="I492" s="185" t="str">
        <f t="shared" si="24"/>
        <v>WY</v>
      </c>
      <c r="J492" s="185" t="str">
        <f t="shared" si="23"/>
        <v>WY</v>
      </c>
      <c r="K492" s="185" t="str">
        <f t="shared" si="25"/>
        <v>Mountain</v>
      </c>
      <c r="L492" s="185" t="str">
        <f>INDEX('State '!$A$1:$C$62,MATCH($I492,'State '!$B:$B,0),3)</f>
        <v>Mountain</v>
      </c>
      <c r="M492" s="185" t="str">
        <f>INDEX('State '!$A$1:$C$62,MATCH($J492,'State '!$B:$B,0),3)</f>
        <v>Mountain</v>
      </c>
      <c r="N492" s="185"/>
      <c r="O492" s="192">
        <v>11.3</v>
      </c>
      <c r="P492" s="192">
        <v>20.8</v>
      </c>
      <c r="Q492" s="192">
        <v>330</v>
      </c>
      <c r="R492" s="191">
        <v>20</v>
      </c>
      <c r="S492" s="185" t="s">
        <v>135</v>
      </c>
      <c r="T492" s="185" t="s">
        <v>390</v>
      </c>
      <c r="U492" s="185" t="s">
        <v>978</v>
      </c>
      <c r="V492" s="185"/>
      <c r="W492" s="184"/>
      <c r="X492" s="184"/>
      <c r="Y492" s="184"/>
    </row>
    <row r="493" spans="1:25" s="20" customFormat="1" x14ac:dyDescent="0.2">
      <c r="A493" s="185">
        <v>39990</v>
      </c>
      <c r="B493" s="198" t="s">
        <v>980</v>
      </c>
      <c r="C493" s="198" t="s">
        <v>313</v>
      </c>
      <c r="D493" s="198" t="s">
        <v>134</v>
      </c>
      <c r="E493" s="198" t="s">
        <v>144</v>
      </c>
      <c r="F493" s="199">
        <v>39355</v>
      </c>
      <c r="G493" s="191">
        <v>2007</v>
      </c>
      <c r="H493" s="185" t="s">
        <v>442</v>
      </c>
      <c r="I493" s="185" t="str">
        <f t="shared" si="24"/>
        <v>TX</v>
      </c>
      <c r="J493" s="185" t="str">
        <f t="shared" si="23"/>
        <v>LA</v>
      </c>
      <c r="K493" s="185" t="str">
        <f t="shared" si="25"/>
        <v>South Central</v>
      </c>
      <c r="L493" s="185" t="str">
        <f>INDEX('State '!$A$1:$C$62,MATCH($I493,'State '!$B:$B,0),3)</f>
        <v>South Central</v>
      </c>
      <c r="M493" s="185" t="str">
        <f>INDEX('State '!$A$1:$C$62,MATCH($J493,'State '!$B:$B,0),3)</f>
        <v>South Central</v>
      </c>
      <c r="N493" s="185"/>
      <c r="O493" s="192">
        <v>16</v>
      </c>
      <c r="P493" s="192"/>
      <c r="Q493" s="192">
        <v>50</v>
      </c>
      <c r="R493" s="191"/>
      <c r="S493" s="185" t="s">
        <v>135</v>
      </c>
      <c r="T493" s="185" t="s">
        <v>390</v>
      </c>
      <c r="U493" s="185" t="s">
        <v>925</v>
      </c>
      <c r="V493" s="185"/>
      <c r="W493" s="184"/>
      <c r="X493" s="184"/>
      <c r="Y493" s="184"/>
    </row>
    <row r="494" spans="1:25" s="20" customFormat="1" x14ac:dyDescent="0.2">
      <c r="A494" s="185">
        <v>39990</v>
      </c>
      <c r="B494" s="186" t="s">
        <v>990</v>
      </c>
      <c r="C494" s="186" t="s">
        <v>216</v>
      </c>
      <c r="D494" s="186" t="s">
        <v>137</v>
      </c>
      <c r="E494" s="187" t="s">
        <v>144</v>
      </c>
      <c r="F494" s="188">
        <v>39203</v>
      </c>
      <c r="G494" s="195">
        <v>2007</v>
      </c>
      <c r="H494" s="185" t="s">
        <v>991</v>
      </c>
      <c r="I494" s="185" t="str">
        <f t="shared" si="24"/>
        <v>GA</v>
      </c>
      <c r="J494" s="185" t="str">
        <f t="shared" si="23"/>
        <v>FL</v>
      </c>
      <c r="K494" s="185" t="str">
        <f t="shared" si="25"/>
        <v>Southeast</v>
      </c>
      <c r="L494" s="185" t="str">
        <f>INDEX('State '!$A$1:$C$62,MATCH($I494,'State '!$B:$B,0),3)</f>
        <v>Southeast</v>
      </c>
      <c r="M494" s="185" t="str">
        <f>INDEX('State '!$A$1:$C$62,MATCH($J494,'State '!$B:$B,0),3)</f>
        <v>Southeast</v>
      </c>
      <c r="N494" s="185"/>
      <c r="O494" s="191">
        <v>240</v>
      </c>
      <c r="P494" s="191">
        <v>167</v>
      </c>
      <c r="Q494" s="191">
        <v>335</v>
      </c>
      <c r="R494" s="192">
        <v>24</v>
      </c>
      <c r="S494" s="193" t="s">
        <v>135</v>
      </c>
      <c r="T494" s="190" t="s">
        <v>390</v>
      </c>
      <c r="U494" s="194" t="s">
        <v>889</v>
      </c>
      <c r="V494" s="185"/>
      <c r="W494" s="184"/>
      <c r="X494" s="184"/>
      <c r="Y494" s="184"/>
    </row>
    <row r="495" spans="1:25" s="20" customFormat="1" x14ac:dyDescent="0.2">
      <c r="A495" s="185">
        <v>39990</v>
      </c>
      <c r="B495" s="198" t="s">
        <v>986</v>
      </c>
      <c r="C495" s="198" t="s">
        <v>216</v>
      </c>
      <c r="D495" s="198" t="s">
        <v>141</v>
      </c>
      <c r="E495" s="198" t="s">
        <v>144</v>
      </c>
      <c r="F495" s="199">
        <v>39342</v>
      </c>
      <c r="G495" s="191">
        <v>2007</v>
      </c>
      <c r="H495" s="185" t="s">
        <v>17</v>
      </c>
      <c r="I495" s="185" t="str">
        <f t="shared" si="24"/>
        <v>AL</v>
      </c>
      <c r="J495" s="185" t="str">
        <f t="shared" si="23"/>
        <v>AL</v>
      </c>
      <c r="K495" s="185" t="str">
        <f t="shared" si="25"/>
        <v>South Central</v>
      </c>
      <c r="L495" s="185" t="str">
        <f>INDEX('State '!$A$1:$C$62,MATCH($I495,'State '!$B:$B,0),3)</f>
        <v>South Central</v>
      </c>
      <c r="M495" s="185" t="str">
        <f>INDEX('State '!$A$1:$C$62,MATCH($J495,'State '!$B:$B,0),3)</f>
        <v>South Central</v>
      </c>
      <c r="N495" s="185"/>
      <c r="O495" s="192">
        <v>10.4</v>
      </c>
      <c r="P495" s="192">
        <v>9.61</v>
      </c>
      <c r="Q495" s="192"/>
      <c r="R495" s="191"/>
      <c r="S495" s="185" t="s">
        <v>135</v>
      </c>
      <c r="T495" s="185" t="s">
        <v>390</v>
      </c>
      <c r="U495" s="185" t="s">
        <v>987</v>
      </c>
      <c r="V495" s="185"/>
      <c r="W495" s="184"/>
      <c r="X495" s="184"/>
      <c r="Y495" s="184"/>
    </row>
    <row r="496" spans="1:25" s="20" customFormat="1" x14ac:dyDescent="0.2">
      <c r="A496" s="185">
        <v>39990</v>
      </c>
      <c r="B496" s="186" t="s">
        <v>999</v>
      </c>
      <c r="C496" s="186" t="s">
        <v>315</v>
      </c>
      <c r="D496" s="186" t="s">
        <v>141</v>
      </c>
      <c r="E496" s="187" t="s">
        <v>144</v>
      </c>
      <c r="F496" s="188">
        <v>39417</v>
      </c>
      <c r="G496" s="195">
        <v>2007</v>
      </c>
      <c r="H496" s="185" t="s">
        <v>8</v>
      </c>
      <c r="I496" s="185" t="str">
        <f t="shared" si="24"/>
        <v>OH</v>
      </c>
      <c r="J496" s="185" t="str">
        <f t="shared" si="23"/>
        <v>OH</v>
      </c>
      <c r="K496" s="185" t="str">
        <f t="shared" si="25"/>
        <v>Northeast</v>
      </c>
      <c r="L496" s="185" t="str">
        <f>INDEX('State '!$A$1:$C$62,MATCH($I496,'State '!$B:$B,0),3)</f>
        <v>Northeast</v>
      </c>
      <c r="M496" s="185" t="str">
        <f>INDEX('State '!$A$1:$C$62,MATCH($J496,'State '!$B:$B,0),3)</f>
        <v>Northeast</v>
      </c>
      <c r="N496" s="185"/>
      <c r="O496" s="191">
        <v>13.5</v>
      </c>
      <c r="P496" s="191">
        <v>10</v>
      </c>
      <c r="Q496" s="191">
        <v>100</v>
      </c>
      <c r="R496" s="192">
        <v>16</v>
      </c>
      <c r="S496" s="193" t="s">
        <v>139</v>
      </c>
      <c r="T496" s="190" t="s">
        <v>188</v>
      </c>
      <c r="U496" s="194" t="s">
        <v>391</v>
      </c>
      <c r="V496" s="185"/>
      <c r="W496" s="184"/>
      <c r="X496" s="184"/>
      <c r="Y496" s="184"/>
    </row>
    <row r="497" spans="1:25" s="20" customFormat="1" x14ac:dyDescent="0.2">
      <c r="A497" s="185">
        <v>39990</v>
      </c>
      <c r="B497" s="186" t="s">
        <v>979</v>
      </c>
      <c r="C497" s="186" t="s">
        <v>312</v>
      </c>
      <c r="D497" s="186" t="s">
        <v>134</v>
      </c>
      <c r="E497" s="187" t="s">
        <v>144</v>
      </c>
      <c r="F497" s="188">
        <v>39326</v>
      </c>
      <c r="G497" s="195">
        <v>2007</v>
      </c>
      <c r="H497" s="185" t="s">
        <v>37</v>
      </c>
      <c r="I497" s="185" t="str">
        <f t="shared" si="24"/>
        <v>OK</v>
      </c>
      <c r="J497" s="185" t="str">
        <f t="shared" si="23"/>
        <v>OK</v>
      </c>
      <c r="K497" s="185" t="str">
        <f t="shared" si="25"/>
        <v>South Central</v>
      </c>
      <c r="L497" s="185" t="str">
        <f>INDEX('State '!$A$1:$C$62,MATCH($I497,'State '!$B:$B,0),3)</f>
        <v>South Central</v>
      </c>
      <c r="M497" s="185" t="str">
        <f>INDEX('State '!$A$1:$C$62,MATCH($J497,'State '!$B:$B,0),3)</f>
        <v>South Central</v>
      </c>
      <c r="N497" s="185"/>
      <c r="O497" s="191">
        <v>11.2</v>
      </c>
      <c r="P497" s="191">
        <v>14.5</v>
      </c>
      <c r="Q497" s="191">
        <v>175</v>
      </c>
      <c r="R497" s="192">
        <v>20</v>
      </c>
      <c r="S497" s="193" t="s">
        <v>135</v>
      </c>
      <c r="T497" s="190" t="s">
        <v>390</v>
      </c>
      <c r="U497" s="194" t="s">
        <v>391</v>
      </c>
      <c r="V497" s="185"/>
      <c r="W497" s="184"/>
      <c r="X497" s="184"/>
      <c r="Y497" s="184"/>
    </row>
    <row r="498" spans="1:25" s="20" customFormat="1" x14ac:dyDescent="0.2">
      <c r="A498" s="185">
        <v>39990</v>
      </c>
      <c r="B498" s="186" t="s">
        <v>1006</v>
      </c>
      <c r="C498" s="186" t="s">
        <v>207</v>
      </c>
      <c r="D498" s="186" t="s">
        <v>137</v>
      </c>
      <c r="E498" s="187" t="s">
        <v>144</v>
      </c>
      <c r="F498" s="188">
        <v>39264</v>
      </c>
      <c r="G498" s="195">
        <v>2007</v>
      </c>
      <c r="H498" s="185" t="s">
        <v>47</v>
      </c>
      <c r="I498" s="185" t="str">
        <f t="shared" si="24"/>
        <v>GM</v>
      </c>
      <c r="J498" s="185" t="str">
        <f t="shared" si="23"/>
        <v>GM</v>
      </c>
      <c r="K498" s="185" t="str">
        <f t="shared" si="25"/>
        <v>Gulf of Mexico</v>
      </c>
      <c r="L498" s="185" t="str">
        <f>INDEX('State '!$A$1:$C$62,MATCH($I498,'State '!$B:$B,0),3)</f>
        <v>Gulf of Mexico</v>
      </c>
      <c r="M498" s="185" t="str">
        <f>INDEX('State '!$A$1:$C$62,MATCH($J498,'State '!$B:$B,0),3)</f>
        <v>Gulf of Mexico</v>
      </c>
      <c r="N498" s="185"/>
      <c r="O498" s="191">
        <v>40</v>
      </c>
      <c r="P498" s="191">
        <v>1</v>
      </c>
      <c r="Q498" s="191">
        <v>1000</v>
      </c>
      <c r="R498" s="192" t="s">
        <v>614</v>
      </c>
      <c r="S498" s="193" t="s">
        <v>135</v>
      </c>
      <c r="T498" s="190" t="s">
        <v>1007</v>
      </c>
      <c r="U498" s="194" t="s">
        <v>1008</v>
      </c>
      <c r="V498" s="185"/>
      <c r="W498" s="184"/>
      <c r="X498" s="184"/>
      <c r="Y498" s="184"/>
    </row>
    <row r="499" spans="1:25" s="20" customFormat="1" x14ac:dyDescent="0.2">
      <c r="A499" s="185">
        <v>39990</v>
      </c>
      <c r="B499" s="186" t="s">
        <v>929</v>
      </c>
      <c r="C499" s="186" t="s">
        <v>207</v>
      </c>
      <c r="D499" s="186" t="s">
        <v>141</v>
      </c>
      <c r="E499" s="187" t="s">
        <v>144</v>
      </c>
      <c r="F499" s="188">
        <v>39339</v>
      </c>
      <c r="G499" s="195">
        <v>2007</v>
      </c>
      <c r="H499" s="185" t="s">
        <v>47</v>
      </c>
      <c r="I499" s="185" t="str">
        <f t="shared" si="24"/>
        <v>GM</v>
      </c>
      <c r="J499" s="185" t="str">
        <f t="shared" si="23"/>
        <v>GM</v>
      </c>
      <c r="K499" s="185" t="str">
        <f t="shared" si="25"/>
        <v>Gulf of Mexico</v>
      </c>
      <c r="L499" s="185" t="str">
        <f>INDEX('State '!$A$1:$C$62,MATCH($I499,'State '!$B:$B,0),3)</f>
        <v>Gulf of Mexico</v>
      </c>
      <c r="M499" s="185" t="str">
        <f>INDEX('State '!$A$1:$C$62,MATCH($J499,'State '!$B:$B,0),3)</f>
        <v>Gulf of Mexico</v>
      </c>
      <c r="N499" s="185"/>
      <c r="O499" s="191">
        <v>22</v>
      </c>
      <c r="P499" s="191">
        <v>6.23</v>
      </c>
      <c r="Q499" s="191">
        <v>200</v>
      </c>
      <c r="R499" s="192">
        <v>24</v>
      </c>
      <c r="S499" s="193" t="s">
        <v>135</v>
      </c>
      <c r="T499" s="190" t="s">
        <v>390</v>
      </c>
      <c r="U499" s="194" t="s">
        <v>930</v>
      </c>
      <c r="V499" s="185"/>
      <c r="W499" s="184"/>
      <c r="X499" s="184"/>
      <c r="Y499" s="184"/>
    </row>
    <row r="500" spans="1:25" s="20" customFormat="1" x14ac:dyDescent="0.2">
      <c r="A500" s="185">
        <v>39990</v>
      </c>
      <c r="B500" s="186" t="s">
        <v>923</v>
      </c>
      <c r="C500" s="186" t="s">
        <v>200</v>
      </c>
      <c r="D500" s="186" t="s">
        <v>141</v>
      </c>
      <c r="E500" s="187" t="s">
        <v>144</v>
      </c>
      <c r="F500" s="188">
        <v>39416</v>
      </c>
      <c r="G500" s="195">
        <v>2007</v>
      </c>
      <c r="H500" s="185" t="s">
        <v>924</v>
      </c>
      <c r="I500" s="185" t="str">
        <f t="shared" si="24"/>
        <v>PA</v>
      </c>
      <c r="J500" s="185" t="str">
        <f t="shared" si="23"/>
        <v>NJ</v>
      </c>
      <c r="K500" s="185" t="str">
        <f t="shared" si="25"/>
        <v>Northeast</v>
      </c>
      <c r="L500" s="185" t="str">
        <f>INDEX('State '!$A$1:$C$62,MATCH($I500,'State '!$B:$B,0),3)</f>
        <v>Northeast</v>
      </c>
      <c r="M500" s="185" t="str">
        <f>INDEX('State '!$A$1:$C$62,MATCH($J500,'State '!$B:$B,0),3)</f>
        <v>Northeast</v>
      </c>
      <c r="N500" s="185"/>
      <c r="O500" s="191">
        <v>116.7</v>
      </c>
      <c r="P500" s="191">
        <v>21.64</v>
      </c>
      <c r="Q500" s="191">
        <v>150</v>
      </c>
      <c r="R500" s="192">
        <v>36</v>
      </c>
      <c r="S500" s="193" t="s">
        <v>135</v>
      </c>
      <c r="T500" s="190" t="s">
        <v>390</v>
      </c>
      <c r="U500" s="194" t="s">
        <v>873</v>
      </c>
      <c r="V500" s="185"/>
      <c r="W500" s="184"/>
      <c r="X500" s="184"/>
      <c r="Y500" s="184"/>
    </row>
    <row r="501" spans="1:25" s="20" customFormat="1" x14ac:dyDescent="0.2">
      <c r="A501" s="185">
        <v>39990</v>
      </c>
      <c r="B501" s="198" t="s">
        <v>958</v>
      </c>
      <c r="C501" s="198" t="s">
        <v>1941</v>
      </c>
      <c r="D501" s="198" t="s">
        <v>141</v>
      </c>
      <c r="E501" s="198" t="s">
        <v>144</v>
      </c>
      <c r="F501" s="199">
        <v>39429</v>
      </c>
      <c r="G501" s="191">
        <v>2007</v>
      </c>
      <c r="H501" s="185" t="s">
        <v>412</v>
      </c>
      <c r="I501" s="185" t="str">
        <f t="shared" si="24"/>
        <v>PA</v>
      </c>
      <c r="J501" s="185" t="str">
        <f t="shared" si="23"/>
        <v>NY</v>
      </c>
      <c r="K501" s="185" t="str">
        <f t="shared" si="25"/>
        <v>Northeast</v>
      </c>
      <c r="L501" s="185" t="str">
        <f>INDEX('State '!$A$1:$C$62,MATCH($I501,'State '!$B:$B,0),3)</f>
        <v>Northeast</v>
      </c>
      <c r="M501" s="185" t="str">
        <f>INDEX('State '!$A$1:$C$62,MATCH($J501,'State '!$B:$B,0),3)</f>
        <v>Northeast</v>
      </c>
      <c r="N501" s="185"/>
      <c r="O501" s="192">
        <v>162.1</v>
      </c>
      <c r="P501" s="192">
        <v>15</v>
      </c>
      <c r="Q501" s="192">
        <v>100</v>
      </c>
      <c r="R501" s="191"/>
      <c r="S501" s="185" t="s">
        <v>135</v>
      </c>
      <c r="T501" s="185" t="s">
        <v>390</v>
      </c>
      <c r="U501" s="185" t="s">
        <v>959</v>
      </c>
      <c r="V501" s="185"/>
      <c r="W501" s="184"/>
      <c r="X501" s="184"/>
      <c r="Y501" s="184"/>
    </row>
    <row r="502" spans="1:25" s="20" customFormat="1" x14ac:dyDescent="0.2">
      <c r="A502" s="185">
        <v>39990</v>
      </c>
      <c r="B502" s="186" t="s">
        <v>949</v>
      </c>
      <c r="C502" s="186" t="s">
        <v>1941</v>
      </c>
      <c r="D502" s="186" t="s">
        <v>141</v>
      </c>
      <c r="E502" s="187" t="s">
        <v>144</v>
      </c>
      <c r="F502" s="188">
        <v>39395</v>
      </c>
      <c r="G502" s="195">
        <v>2007</v>
      </c>
      <c r="H502" s="185" t="s">
        <v>950</v>
      </c>
      <c r="I502" s="185" t="str">
        <f t="shared" si="24"/>
        <v>NC</v>
      </c>
      <c r="J502" s="185" t="str">
        <f t="shared" si="23"/>
        <v>MD</v>
      </c>
      <c r="K502" s="185" t="str">
        <f t="shared" si="25"/>
        <v>Southeast, Northeast</v>
      </c>
      <c r="L502" s="185" t="str">
        <f>INDEX('State '!$A$1:$C$62,MATCH($I502,'State '!$B:$B,0),3)</f>
        <v>Southeast</v>
      </c>
      <c r="M502" s="185" t="str">
        <f>INDEX('State '!$A$1:$C$62,MATCH($J502,'State '!$B:$B,0),3)</f>
        <v>Northeast</v>
      </c>
      <c r="N502" s="185"/>
      <c r="O502" s="191">
        <v>76.400000000000006</v>
      </c>
      <c r="P502" s="191">
        <v>19.37</v>
      </c>
      <c r="Q502" s="191">
        <v>165</v>
      </c>
      <c r="R502" s="192" t="s">
        <v>951</v>
      </c>
      <c r="S502" s="193" t="s">
        <v>135</v>
      </c>
      <c r="T502" s="190" t="s">
        <v>390</v>
      </c>
      <c r="U502" s="194" t="s">
        <v>952</v>
      </c>
      <c r="V502" s="185"/>
      <c r="W502" s="184"/>
      <c r="X502" s="184"/>
      <c r="Y502" s="184"/>
    </row>
    <row r="503" spans="1:25" s="20" customFormat="1" ht="25.5" x14ac:dyDescent="0.2">
      <c r="A503" s="185">
        <v>39990</v>
      </c>
      <c r="B503" s="198" t="s">
        <v>965</v>
      </c>
      <c r="C503" s="198" t="s">
        <v>308</v>
      </c>
      <c r="D503" s="198" t="s">
        <v>141</v>
      </c>
      <c r="E503" s="198" t="s">
        <v>144</v>
      </c>
      <c r="F503" s="199">
        <v>39447</v>
      </c>
      <c r="G503" s="191">
        <v>2007</v>
      </c>
      <c r="H503" s="185" t="s">
        <v>966</v>
      </c>
      <c r="I503" s="185" t="str">
        <f t="shared" si="24"/>
        <v>NM</v>
      </c>
      <c r="J503" s="185" t="str">
        <f t="shared" si="23"/>
        <v>CO</v>
      </c>
      <c r="K503" s="185" t="str">
        <f t="shared" si="25"/>
        <v>Mountain</v>
      </c>
      <c r="L503" s="185" t="str">
        <f>INDEX('State '!$A$1:$C$62,MATCH($I503,'State '!$B:$B,0),3)</f>
        <v>Mountain</v>
      </c>
      <c r="M503" s="185" t="str">
        <f>INDEX('State '!$A$1:$C$62,MATCH($J503,'State '!$B:$B,0),3)</f>
        <v>Mountain</v>
      </c>
      <c r="N503" s="185"/>
      <c r="O503" s="192">
        <v>58.1</v>
      </c>
      <c r="P503" s="192">
        <v>0.25</v>
      </c>
      <c r="Q503" s="192">
        <v>250</v>
      </c>
      <c r="R503" s="191" t="s">
        <v>445</v>
      </c>
      <c r="S503" s="185" t="s">
        <v>135</v>
      </c>
      <c r="T503" s="185" t="s">
        <v>390</v>
      </c>
      <c r="U503" s="185" t="s">
        <v>967</v>
      </c>
      <c r="V503" s="185"/>
      <c r="W503" s="184"/>
      <c r="X503" s="184"/>
      <c r="Y503" s="184"/>
    </row>
    <row r="504" spans="1:25" s="20" customFormat="1" x14ac:dyDescent="0.2">
      <c r="A504" s="185">
        <v>39990</v>
      </c>
      <c r="B504" s="186" t="s">
        <v>935</v>
      </c>
      <c r="C504" s="186" t="s">
        <v>291</v>
      </c>
      <c r="D504" s="186" t="s">
        <v>141</v>
      </c>
      <c r="E504" s="187" t="s">
        <v>144</v>
      </c>
      <c r="F504" s="188">
        <v>39406</v>
      </c>
      <c r="G504" s="195">
        <v>2007</v>
      </c>
      <c r="H504" s="185" t="s">
        <v>442</v>
      </c>
      <c r="I504" s="185" t="str">
        <f t="shared" si="24"/>
        <v>TX</v>
      </c>
      <c r="J504" s="185" t="str">
        <f t="shared" si="23"/>
        <v>LA</v>
      </c>
      <c r="K504" s="185" t="str">
        <f t="shared" si="25"/>
        <v>South Central</v>
      </c>
      <c r="L504" s="185" t="str">
        <f>INDEX('State '!$A$1:$C$62,MATCH($I504,'State '!$B:$B,0),3)</f>
        <v>South Central</v>
      </c>
      <c r="M504" s="185" t="str">
        <f>INDEX('State '!$A$1:$C$62,MATCH($J504,'State '!$B:$B,0),3)</f>
        <v>South Central</v>
      </c>
      <c r="N504" s="185"/>
      <c r="O504" s="191">
        <v>178.9</v>
      </c>
      <c r="P504" s="191">
        <v>45</v>
      </c>
      <c r="Q504" s="191">
        <v>625</v>
      </c>
      <c r="R504" s="192">
        <v>36</v>
      </c>
      <c r="S504" s="193" t="s">
        <v>135</v>
      </c>
      <c r="T504" s="190" t="s">
        <v>390</v>
      </c>
      <c r="U504" s="194" t="s">
        <v>852</v>
      </c>
      <c r="V504" s="185"/>
      <c r="W504" s="184"/>
      <c r="X504" s="184"/>
      <c r="Y504" s="184"/>
    </row>
    <row r="505" spans="1:25" s="20" customFormat="1" x14ac:dyDescent="0.2">
      <c r="A505" s="185">
        <v>39990</v>
      </c>
      <c r="B505" s="186" t="s">
        <v>1982</v>
      </c>
      <c r="C505" s="186" t="s">
        <v>1980</v>
      </c>
      <c r="D505" s="186" t="s">
        <v>141</v>
      </c>
      <c r="E505" s="187" t="s">
        <v>144</v>
      </c>
      <c r="F505" s="188">
        <v>39387</v>
      </c>
      <c r="G505" s="195">
        <v>2007</v>
      </c>
      <c r="H505" s="185" t="s">
        <v>44</v>
      </c>
      <c r="I505" s="185" t="str">
        <f t="shared" si="24"/>
        <v>ON</v>
      </c>
      <c r="J505" s="185" t="str">
        <f t="shared" si="23"/>
        <v>ON</v>
      </c>
      <c r="K505" s="185" t="str">
        <f t="shared" si="25"/>
        <v>Canada</v>
      </c>
      <c r="L505" s="185" t="str">
        <f>INDEX('State '!$A$1:$C$62,MATCH($I505,'State '!$B:$B,0),3)</f>
        <v>Canada</v>
      </c>
      <c r="M505" s="185" t="str">
        <f>INDEX('State '!$A$1:$C$62,MATCH($J505,'State '!$B:$B,0),3)</f>
        <v>Canada</v>
      </c>
      <c r="N505" s="185"/>
      <c r="O505" s="191">
        <v>80</v>
      </c>
      <c r="P505" s="191">
        <v>11</v>
      </c>
      <c r="Q505" s="191">
        <v>488</v>
      </c>
      <c r="R505" s="192"/>
      <c r="S505" s="193" t="s">
        <v>1981</v>
      </c>
      <c r="T505" s="190" t="s">
        <v>842</v>
      </c>
      <c r="U505" s="194" t="s">
        <v>391</v>
      </c>
      <c r="V505" s="185"/>
      <c r="W505" s="184"/>
      <c r="X505" s="184"/>
      <c r="Y505" s="184"/>
    </row>
    <row r="506" spans="1:25" s="20" customFormat="1" x14ac:dyDescent="0.2">
      <c r="A506" s="185">
        <v>39990</v>
      </c>
      <c r="B506" s="186" t="s">
        <v>972</v>
      </c>
      <c r="C506" s="186" t="s">
        <v>277</v>
      </c>
      <c r="D506" s="186" t="s">
        <v>141</v>
      </c>
      <c r="E506" s="187" t="s">
        <v>144</v>
      </c>
      <c r="F506" s="188">
        <v>39399</v>
      </c>
      <c r="G506" s="195">
        <v>2007</v>
      </c>
      <c r="H506" s="185" t="s">
        <v>723</v>
      </c>
      <c r="I506" s="185" t="str">
        <f t="shared" si="24"/>
        <v>IL</v>
      </c>
      <c r="J506" s="185" t="str">
        <f t="shared" si="23"/>
        <v>ON</v>
      </c>
      <c r="K506" s="185" t="str">
        <f t="shared" si="25"/>
        <v>Midwest, Canada</v>
      </c>
      <c r="L506" s="185" t="str">
        <f>INDEX('State '!$A$1:$C$62,MATCH($I506,'State '!$B:$B,0),3)</f>
        <v>Midwest</v>
      </c>
      <c r="M506" s="185" t="str">
        <f>INDEX('State '!$A$1:$C$62,MATCH($J506,'State '!$B:$B,0),3)</f>
        <v>Canada</v>
      </c>
      <c r="N506" s="185"/>
      <c r="O506" s="191">
        <v>70.400000000000006</v>
      </c>
      <c r="P506" s="191"/>
      <c r="Q506" s="191">
        <v>245</v>
      </c>
      <c r="R506" s="192">
        <v>42</v>
      </c>
      <c r="S506" s="193" t="s">
        <v>135</v>
      </c>
      <c r="T506" s="190" t="s">
        <v>390</v>
      </c>
      <c r="U506" s="194" t="s">
        <v>973</v>
      </c>
      <c r="V506" s="185"/>
      <c r="W506" s="184"/>
      <c r="X506" s="184"/>
      <c r="Y506" s="184"/>
    </row>
    <row r="507" spans="1:25" s="20" customFormat="1" x14ac:dyDescent="0.2">
      <c r="A507" s="185">
        <v>39990</v>
      </c>
      <c r="B507" s="186" t="s">
        <v>974</v>
      </c>
      <c r="C507" s="186" t="s">
        <v>239</v>
      </c>
      <c r="D507" s="186" t="s">
        <v>141</v>
      </c>
      <c r="E507" s="187" t="s">
        <v>144</v>
      </c>
      <c r="F507" s="188">
        <v>39417</v>
      </c>
      <c r="G507" s="195">
        <v>2007</v>
      </c>
      <c r="H507" s="185" t="s">
        <v>29</v>
      </c>
      <c r="I507" s="185" t="str">
        <f t="shared" si="24"/>
        <v>WY</v>
      </c>
      <c r="J507" s="185" t="str">
        <f t="shared" si="23"/>
        <v>WY</v>
      </c>
      <c r="K507" s="185" t="str">
        <f t="shared" si="25"/>
        <v>Mountain</v>
      </c>
      <c r="L507" s="185" t="str">
        <f>INDEX('State '!$A$1:$C$62,MATCH($I507,'State '!$B:$B,0),3)</f>
        <v>Mountain</v>
      </c>
      <c r="M507" s="185" t="str">
        <f>INDEX('State '!$A$1:$C$62,MATCH($J507,'State '!$B:$B,0),3)</f>
        <v>Mountain</v>
      </c>
      <c r="N507" s="185"/>
      <c r="O507" s="191">
        <v>202.3</v>
      </c>
      <c r="P507" s="191">
        <v>77</v>
      </c>
      <c r="Q507" s="191">
        <v>750</v>
      </c>
      <c r="R507" s="192">
        <v>36</v>
      </c>
      <c r="S507" s="193" t="s">
        <v>135</v>
      </c>
      <c r="T507" s="190" t="s">
        <v>390</v>
      </c>
      <c r="U507" s="194" t="s">
        <v>975</v>
      </c>
      <c r="V507" s="185"/>
      <c r="W507" s="190"/>
      <c r="X507" s="190"/>
      <c r="Y507" s="190"/>
    </row>
    <row r="508" spans="1:25" s="20" customFormat="1" x14ac:dyDescent="0.2">
      <c r="A508" s="185">
        <v>39990</v>
      </c>
      <c r="B508" s="186" t="s">
        <v>941</v>
      </c>
      <c r="C508" s="186" t="s">
        <v>274</v>
      </c>
      <c r="D508" s="186" t="s">
        <v>141</v>
      </c>
      <c r="E508" s="187" t="s">
        <v>144</v>
      </c>
      <c r="F508" s="188">
        <v>39417</v>
      </c>
      <c r="G508" s="195">
        <v>2007</v>
      </c>
      <c r="H508" s="185" t="s">
        <v>709</v>
      </c>
      <c r="I508" s="185" t="str">
        <f t="shared" si="24"/>
        <v>MT</v>
      </c>
      <c r="J508" s="185" t="str">
        <f t="shared" ref="J508:J571" si="26">RIGHT($H508,2)</f>
        <v>ND</v>
      </c>
      <c r="K508" s="185" t="str">
        <f t="shared" si="25"/>
        <v>Mountain</v>
      </c>
      <c r="L508" s="185" t="str">
        <f>INDEX('State '!$A$1:$C$62,MATCH($I508,'State '!$B:$B,0),3)</f>
        <v>Mountain</v>
      </c>
      <c r="M508" s="185" t="str">
        <f>INDEX('State '!$A$1:$C$62,MATCH($J508,'State '!$B:$B,0),3)</f>
        <v>Mountain</v>
      </c>
      <c r="N508" s="185"/>
      <c r="O508" s="191">
        <v>6</v>
      </c>
      <c r="P508" s="191"/>
      <c r="Q508" s="191">
        <v>41</v>
      </c>
      <c r="R508" s="192"/>
      <c r="S508" s="193" t="s">
        <v>135</v>
      </c>
      <c r="T508" s="190" t="s">
        <v>390</v>
      </c>
      <c r="U508" s="194" t="s">
        <v>942</v>
      </c>
      <c r="V508" s="185"/>
      <c r="W508" s="184"/>
      <c r="X508" s="184"/>
      <c r="Y508" s="184"/>
    </row>
    <row r="509" spans="1:25" s="20" customFormat="1" x14ac:dyDescent="0.2">
      <c r="A509" s="185">
        <v>39990</v>
      </c>
      <c r="B509" s="198" t="s">
        <v>940</v>
      </c>
      <c r="C509" s="198" t="s">
        <v>249</v>
      </c>
      <c r="D509" s="198" t="s">
        <v>141</v>
      </c>
      <c r="E509" s="198" t="s">
        <v>144</v>
      </c>
      <c r="F509" s="199">
        <v>39417</v>
      </c>
      <c r="G509" s="191">
        <v>2007</v>
      </c>
      <c r="H509" s="185" t="s">
        <v>415</v>
      </c>
      <c r="I509" s="185" t="str">
        <f t="shared" si="24"/>
        <v>UT</v>
      </c>
      <c r="J509" s="185" t="str">
        <f t="shared" si="26"/>
        <v>WY</v>
      </c>
      <c r="K509" s="185" t="str">
        <f t="shared" si="25"/>
        <v>Mountain</v>
      </c>
      <c r="L509" s="185" t="str">
        <f>INDEX('State '!$A$1:$C$62,MATCH($I509,'State '!$B:$B,0),3)</f>
        <v>Mountain</v>
      </c>
      <c r="M509" s="185" t="str">
        <f>INDEX('State '!$A$1:$C$62,MATCH($J509,'State '!$B:$B,0),3)</f>
        <v>Mountain</v>
      </c>
      <c r="N509" s="185"/>
      <c r="O509" s="192">
        <v>61</v>
      </c>
      <c r="P509" s="192">
        <v>51.5</v>
      </c>
      <c r="Q509" s="192">
        <v>406</v>
      </c>
      <c r="R509" s="191">
        <v>24</v>
      </c>
      <c r="S509" s="185" t="s">
        <v>135</v>
      </c>
      <c r="T509" s="185" t="s">
        <v>390</v>
      </c>
      <c r="U509" s="185" t="s">
        <v>887</v>
      </c>
      <c r="V509" s="185"/>
      <c r="W509" s="190"/>
      <c r="X509" s="190"/>
      <c r="Y509" s="190"/>
    </row>
    <row r="510" spans="1:25" s="20" customFormat="1" x14ac:dyDescent="0.2">
      <c r="A510" s="185">
        <v>39990</v>
      </c>
      <c r="B510" s="198" t="s">
        <v>939</v>
      </c>
      <c r="C510" s="198" t="s">
        <v>249</v>
      </c>
      <c r="D510" s="198" t="s">
        <v>141</v>
      </c>
      <c r="E510" s="198" t="s">
        <v>144</v>
      </c>
      <c r="F510" s="199">
        <v>39442</v>
      </c>
      <c r="G510" s="191">
        <v>2007</v>
      </c>
      <c r="H510" s="185" t="s">
        <v>415</v>
      </c>
      <c r="I510" s="185" t="str">
        <f t="shared" si="24"/>
        <v>UT</v>
      </c>
      <c r="J510" s="185" t="str">
        <f t="shared" si="26"/>
        <v>WY</v>
      </c>
      <c r="K510" s="185" t="str">
        <f t="shared" si="25"/>
        <v>Mountain</v>
      </c>
      <c r="L510" s="185" t="str">
        <f>INDEX('State '!$A$1:$C$62,MATCH($I510,'State '!$B:$B,0),3)</f>
        <v>Mountain</v>
      </c>
      <c r="M510" s="185" t="str">
        <f>INDEX('State '!$A$1:$C$62,MATCH($J510,'State '!$B:$B,0),3)</f>
        <v>Mountain</v>
      </c>
      <c r="N510" s="185"/>
      <c r="O510" s="192">
        <v>60</v>
      </c>
      <c r="P510" s="192">
        <v>71.5</v>
      </c>
      <c r="Q510" s="192"/>
      <c r="R510" s="191">
        <v>24</v>
      </c>
      <c r="S510" s="185" t="s">
        <v>135</v>
      </c>
      <c r="T510" s="185" t="s">
        <v>390</v>
      </c>
      <c r="U510" s="185" t="s">
        <v>887</v>
      </c>
      <c r="V510" s="185"/>
      <c r="W510" s="190"/>
      <c r="X510" s="184"/>
      <c r="Y510" s="184"/>
    </row>
    <row r="511" spans="1:25" s="20" customFormat="1" ht="25.5" x14ac:dyDescent="0.2">
      <c r="A511" s="185">
        <v>42598</v>
      </c>
      <c r="B511" s="186" t="s">
        <v>2215</v>
      </c>
      <c r="C511" s="186" t="s">
        <v>207</v>
      </c>
      <c r="D511" s="186" t="s">
        <v>2212</v>
      </c>
      <c r="E511" s="187" t="s">
        <v>144</v>
      </c>
      <c r="F511" s="188">
        <v>39063</v>
      </c>
      <c r="G511" s="189">
        <v>2006</v>
      </c>
      <c r="H511" s="185" t="s">
        <v>1381</v>
      </c>
      <c r="I511" s="185" t="str">
        <f t="shared" si="24"/>
        <v>NY</v>
      </c>
      <c r="J511" s="185" t="str">
        <f t="shared" si="26"/>
        <v>PA</v>
      </c>
      <c r="K511" s="185" t="str">
        <f t="shared" si="25"/>
        <v>Northeast</v>
      </c>
      <c r="L511" s="185" t="str">
        <f>INDEX('State '!$A$1:$C$62,MATCH($I511,'State '!$B:$B,0),3)</f>
        <v>Northeast</v>
      </c>
      <c r="M511" s="185" t="str">
        <f>INDEX('State '!$A$1:$C$62,MATCH($J511,'State '!$B:$B,0),3)</f>
        <v>Northeast</v>
      </c>
      <c r="N511" s="185"/>
      <c r="O511" s="192"/>
      <c r="P511" s="192">
        <v>24</v>
      </c>
      <c r="Q511" s="191">
        <v>-487</v>
      </c>
      <c r="R511" s="191" t="s">
        <v>422</v>
      </c>
      <c r="S511" s="185" t="s">
        <v>135</v>
      </c>
      <c r="T511" s="185" t="s">
        <v>390</v>
      </c>
      <c r="U511" s="194" t="s">
        <v>2216</v>
      </c>
      <c r="V511" s="185"/>
      <c r="W511" s="184"/>
      <c r="X511" s="184"/>
      <c r="Y511" s="184"/>
    </row>
    <row r="512" spans="1:25" s="20" customFormat="1" x14ac:dyDescent="0.2">
      <c r="A512" s="185">
        <v>42598</v>
      </c>
      <c r="B512" s="186" t="s">
        <v>2214</v>
      </c>
      <c r="C512" s="186" t="s">
        <v>231</v>
      </c>
      <c r="D512" s="186" t="s">
        <v>134</v>
      </c>
      <c r="E512" s="187" t="s">
        <v>144</v>
      </c>
      <c r="F512" s="188">
        <v>39063</v>
      </c>
      <c r="G512" s="189">
        <v>2006</v>
      </c>
      <c r="H512" s="185" t="s">
        <v>1381</v>
      </c>
      <c r="I512" s="185" t="str">
        <f t="shared" si="24"/>
        <v>NY</v>
      </c>
      <c r="J512" s="185" t="str">
        <f t="shared" si="26"/>
        <v>PA</v>
      </c>
      <c r="K512" s="185" t="str">
        <f t="shared" si="25"/>
        <v>Northeast</v>
      </c>
      <c r="L512" s="185" t="str">
        <f>INDEX('State '!$A$1:$C$62,MATCH($I512,'State '!$B:$B,0),3)</f>
        <v>Northeast</v>
      </c>
      <c r="M512" s="185" t="str">
        <f>INDEX('State '!$A$1:$C$62,MATCH($J512,'State '!$B:$B,0),3)</f>
        <v>Northeast</v>
      </c>
      <c r="N512" s="185"/>
      <c r="O512" s="192"/>
      <c r="P512" s="192">
        <v>24</v>
      </c>
      <c r="Q512" s="191">
        <v>487</v>
      </c>
      <c r="R512" s="191" t="s">
        <v>422</v>
      </c>
      <c r="S512" s="185" t="s">
        <v>135</v>
      </c>
      <c r="T512" s="185" t="s">
        <v>390</v>
      </c>
      <c r="U512" s="194" t="s">
        <v>2217</v>
      </c>
      <c r="V512" s="185"/>
      <c r="W512" s="184"/>
      <c r="X512" s="184"/>
      <c r="Y512" s="184"/>
    </row>
    <row r="513" spans="1:28" s="20" customFormat="1" x14ac:dyDescent="0.2">
      <c r="A513" s="185">
        <v>39990</v>
      </c>
      <c r="B513" s="186" t="s">
        <v>1021</v>
      </c>
      <c r="C513" s="186" t="s">
        <v>1791</v>
      </c>
      <c r="D513" s="186" t="s">
        <v>141</v>
      </c>
      <c r="E513" s="187" t="s">
        <v>144</v>
      </c>
      <c r="F513" s="188">
        <v>39066</v>
      </c>
      <c r="G513" s="189">
        <v>2006</v>
      </c>
      <c r="H513" s="185" t="s">
        <v>1022</v>
      </c>
      <c r="I513" s="185" t="str">
        <f t="shared" si="24"/>
        <v>MI</v>
      </c>
      <c r="J513" s="185" t="str">
        <f t="shared" si="26"/>
        <v>WI</v>
      </c>
      <c r="K513" s="185" t="str">
        <f t="shared" si="25"/>
        <v>Midwest</v>
      </c>
      <c r="L513" s="185" t="str">
        <f>INDEX('State '!$A$1:$C$62,MATCH($I513,'State '!$B:$B,0),3)</f>
        <v>Midwest</v>
      </c>
      <c r="M513" s="185" t="str">
        <f>INDEX('State '!$A$1:$C$62,MATCH($J513,'State '!$B:$B,0),3)</f>
        <v>Midwest</v>
      </c>
      <c r="N513" s="185"/>
      <c r="O513" s="191">
        <v>48.1</v>
      </c>
      <c r="P513" s="191">
        <v>6.86</v>
      </c>
      <c r="Q513" s="191">
        <v>168.2</v>
      </c>
      <c r="R513" s="192" t="s">
        <v>1023</v>
      </c>
      <c r="S513" s="193" t="s">
        <v>135</v>
      </c>
      <c r="T513" s="190" t="s">
        <v>390</v>
      </c>
      <c r="U513" s="194" t="s">
        <v>1024</v>
      </c>
      <c r="V513" s="185"/>
      <c r="W513" s="184"/>
      <c r="X513" s="184"/>
      <c r="Y513" s="184"/>
    </row>
    <row r="514" spans="1:28" s="20" customFormat="1" x14ac:dyDescent="0.2">
      <c r="A514" s="185">
        <v>39990</v>
      </c>
      <c r="B514" s="186" t="s">
        <v>1020</v>
      </c>
      <c r="C514" s="186" t="s">
        <v>319</v>
      </c>
      <c r="D514" s="186" t="s">
        <v>141</v>
      </c>
      <c r="E514" s="187" t="s">
        <v>144</v>
      </c>
      <c r="F514" s="188">
        <v>38930</v>
      </c>
      <c r="G514" s="189">
        <v>2006</v>
      </c>
      <c r="H514" s="185" t="s">
        <v>6</v>
      </c>
      <c r="I514" s="185" t="str">
        <f t="shared" si="24"/>
        <v>TX</v>
      </c>
      <c r="J514" s="185" t="str">
        <f t="shared" si="26"/>
        <v>TX</v>
      </c>
      <c r="K514" s="185" t="str">
        <f t="shared" si="25"/>
        <v>South Central</v>
      </c>
      <c r="L514" s="185" t="str">
        <f>INDEX('State '!$A$1:$C$62,MATCH($I514,'State '!$B:$B,0),3)</f>
        <v>South Central</v>
      </c>
      <c r="M514" s="185" t="str">
        <f>INDEX('State '!$A$1:$C$62,MATCH($J514,'State '!$B:$B,0),3)</f>
        <v>South Central</v>
      </c>
      <c r="N514" s="185"/>
      <c r="O514" s="191">
        <v>20</v>
      </c>
      <c r="P514" s="191"/>
      <c r="Q514" s="191">
        <v>150</v>
      </c>
      <c r="R514" s="192">
        <v>36</v>
      </c>
      <c r="S514" s="193" t="s">
        <v>139</v>
      </c>
      <c r="T514" s="190" t="s">
        <v>188</v>
      </c>
      <c r="U514" s="194" t="s">
        <v>391</v>
      </c>
      <c r="V514" s="185"/>
      <c r="W514" s="184"/>
      <c r="X514" s="184"/>
      <c r="Y514" s="184"/>
    </row>
    <row r="515" spans="1:28" s="20" customFormat="1" x14ac:dyDescent="0.2">
      <c r="A515" s="185">
        <v>39990</v>
      </c>
      <c r="B515" s="186" t="s">
        <v>1056</v>
      </c>
      <c r="C515" s="186" t="s">
        <v>285</v>
      </c>
      <c r="D515" s="186" t="s">
        <v>141</v>
      </c>
      <c r="E515" s="187" t="s">
        <v>144</v>
      </c>
      <c r="F515" s="188">
        <v>38991</v>
      </c>
      <c r="G515" s="189">
        <v>2006</v>
      </c>
      <c r="H515" s="185" t="s">
        <v>0</v>
      </c>
      <c r="I515" s="185" t="str">
        <f t="shared" ref="I515:I578" si="27">LEFT($H515,2)</f>
        <v>LA</v>
      </c>
      <c r="J515" s="185" t="str">
        <f t="shared" si="26"/>
        <v>LA</v>
      </c>
      <c r="K515" s="185" t="str">
        <f t="shared" ref="K515:K578" si="28">IF($L515=$M515,L515,CONCATENATE($L515,", ",IF(ISBLANK(N515),"",CONCATENATE(N515,", ")),$M515))</f>
        <v>South Central</v>
      </c>
      <c r="L515" s="185" t="str">
        <f>INDEX('State '!$A$1:$C$62,MATCH($I515,'State '!$B:$B,0),3)</f>
        <v>South Central</v>
      </c>
      <c r="M515" s="185" t="str">
        <f>INDEX('State '!$A$1:$C$62,MATCH($J515,'State '!$B:$B,0),3)</f>
        <v>South Central</v>
      </c>
      <c r="N515" s="185"/>
      <c r="O515" s="191">
        <v>25</v>
      </c>
      <c r="P515" s="191">
        <v>16</v>
      </c>
      <c r="Q515" s="191">
        <v>100</v>
      </c>
      <c r="R515" s="192">
        <v>24</v>
      </c>
      <c r="S515" s="193" t="s">
        <v>139</v>
      </c>
      <c r="T515" s="190" t="s">
        <v>188</v>
      </c>
      <c r="U515" s="194" t="s">
        <v>391</v>
      </c>
      <c r="V515" s="185"/>
      <c r="W515" s="184"/>
      <c r="X515" s="184"/>
      <c r="Y515" s="184"/>
    </row>
    <row r="516" spans="1:28" s="20" customFormat="1" ht="25.5" x14ac:dyDescent="0.2">
      <c r="A516" s="185">
        <v>39990</v>
      </c>
      <c r="B516" s="186" t="s">
        <v>1042</v>
      </c>
      <c r="C516" s="186" t="s">
        <v>259</v>
      </c>
      <c r="D516" s="186" t="s">
        <v>141</v>
      </c>
      <c r="E516" s="187" t="s">
        <v>144</v>
      </c>
      <c r="F516" s="188">
        <v>38722</v>
      </c>
      <c r="G516" s="189">
        <v>2006</v>
      </c>
      <c r="H516" s="185" t="s">
        <v>32</v>
      </c>
      <c r="I516" s="185" t="str">
        <f t="shared" si="27"/>
        <v>AR</v>
      </c>
      <c r="J516" s="185" t="str">
        <f t="shared" si="26"/>
        <v>AR</v>
      </c>
      <c r="K516" s="185" t="str">
        <f t="shared" si="28"/>
        <v>South Central</v>
      </c>
      <c r="L516" s="185" t="str">
        <f>INDEX('State '!$A$1:$C$62,MATCH($I516,'State '!$B:$B,0),3)</f>
        <v>South Central</v>
      </c>
      <c r="M516" s="185" t="str">
        <f>INDEX('State '!$A$1:$C$62,MATCH($J516,'State '!$B:$B,0),3)</f>
        <v>South Central</v>
      </c>
      <c r="N516" s="185"/>
      <c r="O516" s="191">
        <v>5.98</v>
      </c>
      <c r="P516" s="191"/>
      <c r="Q516" s="191">
        <v>70</v>
      </c>
      <c r="R516" s="192"/>
      <c r="S516" s="193" t="s">
        <v>135</v>
      </c>
      <c r="T516" s="190" t="s">
        <v>390</v>
      </c>
      <c r="U516" s="194" t="s">
        <v>1043</v>
      </c>
      <c r="V516" s="185"/>
      <c r="W516" s="184"/>
      <c r="X516" s="184"/>
      <c r="Y516" s="184"/>
    </row>
    <row r="517" spans="1:28" s="20" customFormat="1" x14ac:dyDescent="0.2">
      <c r="A517" s="185">
        <v>39990</v>
      </c>
      <c r="B517" s="198" t="s">
        <v>1009</v>
      </c>
      <c r="C517" s="198" t="s">
        <v>263</v>
      </c>
      <c r="D517" s="198" t="s">
        <v>141</v>
      </c>
      <c r="E517" s="198" t="s">
        <v>144</v>
      </c>
      <c r="F517" s="199">
        <v>39043</v>
      </c>
      <c r="G517" s="200">
        <v>2006</v>
      </c>
      <c r="H517" s="185" t="s">
        <v>7</v>
      </c>
      <c r="I517" s="185" t="str">
        <f t="shared" si="27"/>
        <v>PA</v>
      </c>
      <c r="J517" s="185" t="str">
        <f t="shared" si="26"/>
        <v>PA</v>
      </c>
      <c r="K517" s="185" t="str">
        <f t="shared" si="28"/>
        <v>Northeast</v>
      </c>
      <c r="L517" s="185" t="str">
        <f>INDEX('State '!$A$1:$C$62,MATCH($I517,'State '!$B:$B,0),3)</f>
        <v>Northeast</v>
      </c>
      <c r="M517" s="185" t="str">
        <f>INDEX('State '!$A$1:$C$62,MATCH($J517,'State '!$B:$B,0),3)</f>
        <v>Northeast</v>
      </c>
      <c r="N517" s="185"/>
      <c r="O517" s="192">
        <v>84.5</v>
      </c>
      <c r="P517" s="192">
        <v>43.4</v>
      </c>
      <c r="Q517" s="192">
        <v>8.5</v>
      </c>
      <c r="R517" s="191">
        <v>20</v>
      </c>
      <c r="S517" s="185" t="s">
        <v>135</v>
      </c>
      <c r="T517" s="185" t="s">
        <v>390</v>
      </c>
      <c r="U517" s="185" t="s">
        <v>1010</v>
      </c>
      <c r="V517" s="185"/>
      <c r="W517" s="184"/>
      <c r="X517" s="184"/>
      <c r="Y517" s="184"/>
    </row>
    <row r="518" spans="1:28" s="20" customFormat="1" x14ac:dyDescent="0.2">
      <c r="A518" s="185">
        <v>39990</v>
      </c>
      <c r="B518" s="198" t="s">
        <v>1033</v>
      </c>
      <c r="C518" s="198" t="s">
        <v>296</v>
      </c>
      <c r="D518" s="198" t="s">
        <v>134</v>
      </c>
      <c r="E518" s="198" t="s">
        <v>144</v>
      </c>
      <c r="F518" s="199">
        <v>39052</v>
      </c>
      <c r="G518" s="200">
        <v>2006</v>
      </c>
      <c r="H518" s="185" t="s">
        <v>25</v>
      </c>
      <c r="I518" s="185" t="str">
        <f t="shared" si="27"/>
        <v>CO</v>
      </c>
      <c r="J518" s="185" t="str">
        <f t="shared" si="26"/>
        <v>CO</v>
      </c>
      <c r="K518" s="185" t="str">
        <f t="shared" si="28"/>
        <v>Mountain</v>
      </c>
      <c r="L518" s="185" t="str">
        <f>INDEX('State '!$A$1:$C$62,MATCH($I518,'State '!$B:$B,0),3)</f>
        <v>Mountain</v>
      </c>
      <c r="M518" s="185" t="str">
        <f>INDEX('State '!$A$1:$C$62,MATCH($J518,'State '!$B:$B,0),3)</f>
        <v>Mountain</v>
      </c>
      <c r="N518" s="185"/>
      <c r="O518" s="192">
        <v>21.4</v>
      </c>
      <c r="P518" s="192">
        <v>25.07</v>
      </c>
      <c r="Q518" s="192">
        <v>48.3</v>
      </c>
      <c r="R518" s="191">
        <v>10</v>
      </c>
      <c r="S518" s="185" t="s">
        <v>135</v>
      </c>
      <c r="T518" s="185" t="s">
        <v>390</v>
      </c>
      <c r="U518" s="185" t="s">
        <v>1034</v>
      </c>
      <c r="V518" s="185"/>
      <c r="W518" s="184"/>
      <c r="X518" s="184"/>
      <c r="Y518" s="184"/>
    </row>
    <row r="519" spans="1:28" s="20" customFormat="1" x14ac:dyDescent="0.2">
      <c r="A519" s="185">
        <v>39990</v>
      </c>
      <c r="B519" s="198" t="s">
        <v>1071</v>
      </c>
      <c r="C519" s="198" t="s">
        <v>304</v>
      </c>
      <c r="D519" s="198" t="s">
        <v>141</v>
      </c>
      <c r="E519" s="198" t="s">
        <v>144</v>
      </c>
      <c r="F519" s="199">
        <v>38777</v>
      </c>
      <c r="G519" s="200">
        <v>2006</v>
      </c>
      <c r="H519" s="185" t="s">
        <v>6</v>
      </c>
      <c r="I519" s="185" t="str">
        <f t="shared" si="27"/>
        <v>TX</v>
      </c>
      <c r="J519" s="185" t="str">
        <f t="shared" si="26"/>
        <v>TX</v>
      </c>
      <c r="K519" s="185" t="str">
        <f t="shared" si="28"/>
        <v>South Central</v>
      </c>
      <c r="L519" s="185" t="str">
        <f>INDEX('State '!$A$1:$C$62,MATCH($I519,'State '!$B:$B,0),3)</f>
        <v>South Central</v>
      </c>
      <c r="M519" s="185" t="str">
        <f>INDEX('State '!$A$1:$C$62,MATCH($J519,'State '!$B:$B,0),3)</f>
        <v>South Central</v>
      </c>
      <c r="N519" s="185"/>
      <c r="O519" s="192">
        <v>20</v>
      </c>
      <c r="P519" s="192">
        <v>30</v>
      </c>
      <c r="Q519" s="192">
        <v>55</v>
      </c>
      <c r="R519" s="191">
        <v>16</v>
      </c>
      <c r="S519" s="185" t="s">
        <v>139</v>
      </c>
      <c r="T519" s="185" t="s">
        <v>188</v>
      </c>
      <c r="U519" s="185" t="s">
        <v>391</v>
      </c>
      <c r="V519" s="185"/>
      <c r="W519" s="184"/>
      <c r="X519" s="184"/>
      <c r="Y519" s="184"/>
    </row>
    <row r="520" spans="1:28" s="20" customFormat="1" x14ac:dyDescent="0.2">
      <c r="A520" s="185">
        <v>39990</v>
      </c>
      <c r="B520" s="198" t="s">
        <v>1063</v>
      </c>
      <c r="C520" s="198" t="s">
        <v>304</v>
      </c>
      <c r="D520" s="198" t="s">
        <v>137</v>
      </c>
      <c r="E520" s="198" t="s">
        <v>144</v>
      </c>
      <c r="F520" s="199">
        <v>38808</v>
      </c>
      <c r="G520" s="200">
        <v>2006</v>
      </c>
      <c r="H520" s="185" t="s">
        <v>6</v>
      </c>
      <c r="I520" s="185" t="str">
        <f t="shared" si="27"/>
        <v>TX</v>
      </c>
      <c r="J520" s="185" t="str">
        <f t="shared" si="26"/>
        <v>TX</v>
      </c>
      <c r="K520" s="185" t="str">
        <f t="shared" si="28"/>
        <v>South Central</v>
      </c>
      <c r="L520" s="185" t="str">
        <f>INDEX('State '!$A$1:$C$62,MATCH($I520,'State '!$B:$B,0),3)</f>
        <v>South Central</v>
      </c>
      <c r="M520" s="185" t="str">
        <f>INDEX('State '!$A$1:$C$62,MATCH($J520,'State '!$B:$B,0),3)</f>
        <v>South Central</v>
      </c>
      <c r="N520" s="185"/>
      <c r="O520" s="192">
        <v>115</v>
      </c>
      <c r="P520" s="192">
        <v>122</v>
      </c>
      <c r="Q520" s="192">
        <v>250</v>
      </c>
      <c r="R520" s="191">
        <v>24</v>
      </c>
      <c r="S520" s="185" t="s">
        <v>139</v>
      </c>
      <c r="T520" s="185" t="s">
        <v>188</v>
      </c>
      <c r="U520" s="185" t="s">
        <v>391</v>
      </c>
      <c r="V520" s="185"/>
      <c r="W520" s="184"/>
      <c r="X520" s="184"/>
      <c r="Y520" s="184"/>
    </row>
    <row r="521" spans="1:28" s="20" customFormat="1" x14ac:dyDescent="0.2">
      <c r="A521" s="185">
        <v>39990</v>
      </c>
      <c r="B521" s="198" t="s">
        <v>1079</v>
      </c>
      <c r="C521" s="198" t="s">
        <v>304</v>
      </c>
      <c r="D521" s="198" t="s">
        <v>141</v>
      </c>
      <c r="E521" s="198" t="s">
        <v>144</v>
      </c>
      <c r="F521" s="199">
        <v>38777</v>
      </c>
      <c r="G521" s="200">
        <v>2006</v>
      </c>
      <c r="H521" s="185" t="s">
        <v>6</v>
      </c>
      <c r="I521" s="185" t="str">
        <f t="shared" si="27"/>
        <v>TX</v>
      </c>
      <c r="J521" s="185" t="str">
        <f t="shared" si="26"/>
        <v>TX</v>
      </c>
      <c r="K521" s="185" t="str">
        <f t="shared" si="28"/>
        <v>South Central</v>
      </c>
      <c r="L521" s="185" t="str">
        <f>INDEX('State '!$A$1:$C$62,MATCH($I521,'State '!$B:$B,0),3)</f>
        <v>South Central</v>
      </c>
      <c r="M521" s="185" t="str">
        <f>INDEX('State '!$A$1:$C$62,MATCH($J521,'State '!$B:$B,0),3)</f>
        <v>South Central</v>
      </c>
      <c r="N521" s="185"/>
      <c r="O521" s="192">
        <v>30</v>
      </c>
      <c r="P521" s="192">
        <v>47</v>
      </c>
      <c r="Q521" s="192">
        <v>30</v>
      </c>
      <c r="R521" s="191" t="s">
        <v>445</v>
      </c>
      <c r="S521" s="185" t="s">
        <v>139</v>
      </c>
      <c r="T521" s="185" t="s">
        <v>188</v>
      </c>
      <c r="U521" s="185" t="s">
        <v>391</v>
      </c>
      <c r="V521" s="185"/>
      <c r="W521" s="184"/>
      <c r="X521" s="184"/>
      <c r="Y521" s="184"/>
    </row>
    <row r="522" spans="1:28" s="20" customFormat="1" x14ac:dyDescent="0.2">
      <c r="A522" s="185">
        <v>39990</v>
      </c>
      <c r="B522" s="198" t="s">
        <v>1061</v>
      </c>
      <c r="C522" s="198" t="s">
        <v>304</v>
      </c>
      <c r="D522" s="198" t="s">
        <v>137</v>
      </c>
      <c r="E522" s="198" t="s">
        <v>144</v>
      </c>
      <c r="F522" s="199">
        <v>38808</v>
      </c>
      <c r="G522" s="200">
        <v>2006</v>
      </c>
      <c r="H522" s="185" t="s">
        <v>6</v>
      </c>
      <c r="I522" s="185" t="str">
        <f t="shared" si="27"/>
        <v>TX</v>
      </c>
      <c r="J522" s="185" t="str">
        <f t="shared" si="26"/>
        <v>TX</v>
      </c>
      <c r="K522" s="185" t="str">
        <f t="shared" si="28"/>
        <v>South Central</v>
      </c>
      <c r="L522" s="185" t="str">
        <f>INDEX('State '!$A$1:$C$62,MATCH($I522,'State '!$B:$B,0),3)</f>
        <v>South Central</v>
      </c>
      <c r="M522" s="185" t="str">
        <f>INDEX('State '!$A$1:$C$62,MATCH($J522,'State '!$B:$B,0),3)</f>
        <v>South Central</v>
      </c>
      <c r="N522" s="185"/>
      <c r="O522" s="192">
        <v>115</v>
      </c>
      <c r="P522" s="192">
        <v>140</v>
      </c>
      <c r="Q522" s="192">
        <v>250</v>
      </c>
      <c r="R522" s="191">
        <v>24</v>
      </c>
      <c r="S522" s="185" t="s">
        <v>139</v>
      </c>
      <c r="T522" s="185" t="s">
        <v>188</v>
      </c>
      <c r="U522" s="185" t="s">
        <v>391</v>
      </c>
      <c r="V522" s="185"/>
      <c r="W522" s="184"/>
      <c r="X522" s="184"/>
      <c r="Y522" s="184"/>
    </row>
    <row r="523" spans="1:28" s="20" customFormat="1" x14ac:dyDescent="0.2">
      <c r="A523" s="185">
        <v>39990</v>
      </c>
      <c r="B523" s="186" t="s">
        <v>1072</v>
      </c>
      <c r="C523" s="186" t="s">
        <v>225</v>
      </c>
      <c r="D523" s="186" t="s">
        <v>134</v>
      </c>
      <c r="E523" s="187" t="s">
        <v>144</v>
      </c>
      <c r="F523" s="188">
        <v>38884</v>
      </c>
      <c r="G523" s="189">
        <v>2006</v>
      </c>
      <c r="H523" s="185" t="s">
        <v>1073</v>
      </c>
      <c r="I523" s="185" t="str">
        <f t="shared" si="27"/>
        <v>WV</v>
      </c>
      <c r="J523" s="185" t="str">
        <f t="shared" si="26"/>
        <v>NY</v>
      </c>
      <c r="K523" s="185" t="str">
        <f t="shared" si="28"/>
        <v>Northeast</v>
      </c>
      <c r="L523" s="185" t="str">
        <f>INDEX('State '!$A$1:$C$62,MATCH($I523,'State '!$B:$B,0),3)</f>
        <v>Northeast</v>
      </c>
      <c r="M523" s="185" t="str">
        <f>INDEX('State '!$A$1:$C$62,MATCH($J523,'State '!$B:$B,0),3)</f>
        <v>Northeast</v>
      </c>
      <c r="N523" s="185"/>
      <c r="O523" s="191">
        <v>31.15</v>
      </c>
      <c r="P523" s="191">
        <v>23.67</v>
      </c>
      <c r="Q523" s="191">
        <v>200</v>
      </c>
      <c r="R523" s="192" t="s">
        <v>1074</v>
      </c>
      <c r="S523" s="193" t="s">
        <v>135</v>
      </c>
      <c r="T523" s="190" t="s">
        <v>390</v>
      </c>
      <c r="U523" s="194" t="s">
        <v>1075</v>
      </c>
      <c r="V523" s="185"/>
      <c r="W523" s="184"/>
      <c r="X523" s="184"/>
      <c r="Y523" s="184"/>
    </row>
    <row r="524" spans="1:28" s="20" customFormat="1" x14ac:dyDescent="0.2">
      <c r="A524" s="185">
        <v>39990</v>
      </c>
      <c r="B524" s="186" t="s">
        <v>1038</v>
      </c>
      <c r="C524" s="186" t="s">
        <v>219</v>
      </c>
      <c r="D524" s="186" t="s">
        <v>141</v>
      </c>
      <c r="E524" s="198" t="s">
        <v>144</v>
      </c>
      <c r="F524" s="199">
        <v>39022</v>
      </c>
      <c r="G524" s="200">
        <v>2006</v>
      </c>
      <c r="H524" s="185" t="s">
        <v>832</v>
      </c>
      <c r="I524" s="185" t="str">
        <f t="shared" si="27"/>
        <v>PA</v>
      </c>
      <c r="J524" s="185" t="str">
        <f t="shared" si="26"/>
        <v>DE</v>
      </c>
      <c r="K524" s="185" t="str">
        <f t="shared" si="28"/>
        <v>Northeast</v>
      </c>
      <c r="L524" s="185" t="str">
        <f>INDEX('State '!$A$1:$C$62,MATCH($I524,'State '!$B:$B,0),3)</f>
        <v>Northeast</v>
      </c>
      <c r="M524" s="185" t="str">
        <f>INDEX('State '!$A$1:$C$62,MATCH($J524,'State '!$B:$B,0),3)</f>
        <v>Northeast</v>
      </c>
      <c r="N524" s="185"/>
      <c r="O524" s="192">
        <v>17.37</v>
      </c>
      <c r="P524" s="192">
        <v>35</v>
      </c>
      <c r="Q524" s="191">
        <v>26.2</v>
      </c>
      <c r="R524" s="191" t="s">
        <v>1039</v>
      </c>
      <c r="S524" s="185" t="s">
        <v>135</v>
      </c>
      <c r="T524" s="185" t="s">
        <v>390</v>
      </c>
      <c r="U524" s="185" t="s">
        <v>833</v>
      </c>
      <c r="V524" s="185"/>
      <c r="W524" s="184"/>
      <c r="X524" s="184"/>
      <c r="Y524" s="184"/>
    </row>
    <row r="525" spans="1:28" x14ac:dyDescent="0.2">
      <c r="A525" s="185">
        <v>39990</v>
      </c>
      <c r="B525" s="198" t="s">
        <v>1065</v>
      </c>
      <c r="C525" s="198" t="s">
        <v>242</v>
      </c>
      <c r="D525" s="198" t="s">
        <v>137</v>
      </c>
      <c r="E525" s="198" t="s">
        <v>144</v>
      </c>
      <c r="F525" s="199">
        <v>38961</v>
      </c>
      <c r="G525" s="200">
        <v>2006</v>
      </c>
      <c r="H525" s="185" t="s">
        <v>6</v>
      </c>
      <c r="I525" s="185" t="str">
        <f t="shared" si="27"/>
        <v>TX</v>
      </c>
      <c r="J525" s="185" t="str">
        <f t="shared" si="26"/>
        <v>TX</v>
      </c>
      <c r="K525" s="185" t="str">
        <f t="shared" si="28"/>
        <v>South Central</v>
      </c>
      <c r="L525" s="185" t="str">
        <f>INDEX('State '!$A$1:$C$62,MATCH($I525,'State '!$B:$B,0),3)</f>
        <v>South Central</v>
      </c>
      <c r="M525" s="185" t="str">
        <f>INDEX('State '!$A$1:$C$62,MATCH($J525,'State '!$B:$B,0),3)</f>
        <v>South Central</v>
      </c>
      <c r="N525" s="185"/>
      <c r="O525" s="192">
        <v>110</v>
      </c>
      <c r="P525" s="192">
        <v>97</v>
      </c>
      <c r="Q525" s="192">
        <v>600</v>
      </c>
      <c r="R525" s="191">
        <v>42</v>
      </c>
      <c r="S525" s="185" t="s">
        <v>139</v>
      </c>
      <c r="T525" s="185" t="s">
        <v>188</v>
      </c>
      <c r="U525" s="185" t="s">
        <v>391</v>
      </c>
      <c r="V525" s="185"/>
      <c r="W525" s="184"/>
      <c r="X525" s="184"/>
      <c r="Y525" s="184"/>
      <c r="Z525" s="96"/>
      <c r="AA525" s="96"/>
      <c r="AB525" s="96"/>
    </row>
    <row r="526" spans="1:28" x14ac:dyDescent="0.2">
      <c r="A526" s="185">
        <v>39990</v>
      </c>
      <c r="B526" s="186" t="s">
        <v>1064</v>
      </c>
      <c r="C526" s="186" t="s">
        <v>242</v>
      </c>
      <c r="D526" s="186" t="s">
        <v>141</v>
      </c>
      <c r="E526" s="187" t="s">
        <v>144</v>
      </c>
      <c r="F526" s="188">
        <v>39052</v>
      </c>
      <c r="G526" s="189">
        <v>2006</v>
      </c>
      <c r="H526" s="185" t="s">
        <v>6</v>
      </c>
      <c r="I526" s="185" t="str">
        <f t="shared" si="27"/>
        <v>TX</v>
      </c>
      <c r="J526" s="185" t="str">
        <f t="shared" si="26"/>
        <v>TX</v>
      </c>
      <c r="K526" s="185" t="str">
        <f t="shared" si="28"/>
        <v>South Central</v>
      </c>
      <c r="L526" s="185" t="str">
        <f>INDEX('State '!$A$1:$C$62,MATCH($I526,'State '!$B:$B,0),3)</f>
        <v>South Central</v>
      </c>
      <c r="M526" s="185" t="str">
        <f>INDEX('State '!$A$1:$C$62,MATCH($J526,'State '!$B:$B,0),3)</f>
        <v>South Central</v>
      </c>
      <c r="N526" s="185"/>
      <c r="O526" s="191">
        <v>65</v>
      </c>
      <c r="P526" s="191">
        <v>32</v>
      </c>
      <c r="Q526" s="191">
        <v>500</v>
      </c>
      <c r="R526" s="192">
        <v>42</v>
      </c>
      <c r="S526" s="193" t="s">
        <v>139</v>
      </c>
      <c r="T526" s="190" t="s">
        <v>188</v>
      </c>
      <c r="U526" s="194" t="s">
        <v>391</v>
      </c>
      <c r="V526" s="185"/>
      <c r="W526" s="184"/>
      <c r="X526" s="184"/>
      <c r="Y526" s="184"/>
      <c r="Z526" s="96"/>
      <c r="AA526" s="96"/>
      <c r="AB526" s="96"/>
    </row>
    <row r="527" spans="1:28" x14ac:dyDescent="0.2">
      <c r="A527" s="185">
        <v>39990</v>
      </c>
      <c r="B527" s="198" t="s">
        <v>1062</v>
      </c>
      <c r="C527" s="198" t="s">
        <v>242</v>
      </c>
      <c r="D527" s="198" t="s">
        <v>141</v>
      </c>
      <c r="E527" s="198" t="s">
        <v>144</v>
      </c>
      <c r="F527" s="199">
        <v>38838</v>
      </c>
      <c r="G527" s="200">
        <v>2006</v>
      </c>
      <c r="H527" s="185" t="s">
        <v>6</v>
      </c>
      <c r="I527" s="185" t="str">
        <f t="shared" si="27"/>
        <v>TX</v>
      </c>
      <c r="J527" s="185" t="str">
        <f t="shared" si="26"/>
        <v>TX</v>
      </c>
      <c r="K527" s="185" t="str">
        <f t="shared" si="28"/>
        <v>South Central</v>
      </c>
      <c r="L527" s="185" t="str">
        <f>INDEX('State '!$A$1:$C$62,MATCH($I527,'State '!$B:$B,0),3)</f>
        <v>South Central</v>
      </c>
      <c r="M527" s="185" t="str">
        <f>INDEX('State '!$A$1:$C$62,MATCH($J527,'State '!$B:$B,0),3)</f>
        <v>South Central</v>
      </c>
      <c r="N527" s="185"/>
      <c r="O527" s="192">
        <v>32.1</v>
      </c>
      <c r="P527" s="192">
        <v>24</v>
      </c>
      <c r="Q527" s="192">
        <v>400</v>
      </c>
      <c r="R527" s="191">
        <v>24</v>
      </c>
      <c r="S527" s="185" t="s">
        <v>139</v>
      </c>
      <c r="T527" s="185" t="s">
        <v>188</v>
      </c>
      <c r="U527" s="185" t="s">
        <v>391</v>
      </c>
      <c r="V527" s="185"/>
      <c r="W527" s="184"/>
      <c r="X527" s="184"/>
      <c r="Y527" s="184"/>
      <c r="Z527" s="96"/>
      <c r="AA527" s="96"/>
      <c r="AB527" s="96"/>
    </row>
    <row r="528" spans="1:28" x14ac:dyDescent="0.2">
      <c r="A528" s="185">
        <v>39990</v>
      </c>
      <c r="B528" s="198" t="s">
        <v>1067</v>
      </c>
      <c r="C528" s="198" t="s">
        <v>242</v>
      </c>
      <c r="D528" s="198" t="s">
        <v>137</v>
      </c>
      <c r="E528" s="198" t="s">
        <v>144</v>
      </c>
      <c r="F528" s="199">
        <v>39066</v>
      </c>
      <c r="G528" s="200">
        <v>2006</v>
      </c>
      <c r="H528" s="185" t="s">
        <v>6</v>
      </c>
      <c r="I528" s="185" t="str">
        <f t="shared" si="27"/>
        <v>TX</v>
      </c>
      <c r="J528" s="185" t="str">
        <f t="shared" si="26"/>
        <v>TX</v>
      </c>
      <c r="K528" s="185" t="str">
        <f t="shared" si="28"/>
        <v>South Central</v>
      </c>
      <c r="L528" s="185" t="str">
        <f>INDEX('State '!$A$1:$C$62,MATCH($I528,'State '!$B:$B,0),3)</f>
        <v>South Central</v>
      </c>
      <c r="M528" s="185" t="str">
        <f>INDEX('State '!$A$1:$C$62,MATCH($J528,'State '!$B:$B,0),3)</f>
        <v>South Central</v>
      </c>
      <c r="N528" s="185"/>
      <c r="O528" s="192">
        <v>48</v>
      </c>
      <c r="P528" s="192">
        <v>24</v>
      </c>
      <c r="Q528" s="192">
        <v>400</v>
      </c>
      <c r="R528" s="191">
        <v>24</v>
      </c>
      <c r="S528" s="185" t="s">
        <v>139</v>
      </c>
      <c r="T528" s="185" t="s">
        <v>188</v>
      </c>
      <c r="U528" s="185" t="s">
        <v>391</v>
      </c>
      <c r="V528" s="185"/>
      <c r="W528" s="184"/>
      <c r="X528" s="184"/>
      <c r="Y528" s="184"/>
      <c r="Z528" s="96"/>
      <c r="AA528" s="96"/>
      <c r="AB528" s="96"/>
    </row>
    <row r="529" spans="1:28" x14ac:dyDescent="0.2">
      <c r="A529" s="185">
        <v>39990</v>
      </c>
      <c r="B529" s="186" t="s">
        <v>1054</v>
      </c>
      <c r="C529" s="186" t="s">
        <v>233</v>
      </c>
      <c r="D529" s="186" t="s">
        <v>134</v>
      </c>
      <c r="E529" s="187" t="s">
        <v>144</v>
      </c>
      <c r="F529" s="188">
        <v>39022</v>
      </c>
      <c r="G529" s="189">
        <v>2006</v>
      </c>
      <c r="H529" s="185" t="s">
        <v>19</v>
      </c>
      <c r="I529" s="185" t="str">
        <f t="shared" si="27"/>
        <v>VA</v>
      </c>
      <c r="J529" s="185" t="str">
        <f t="shared" si="26"/>
        <v>VA</v>
      </c>
      <c r="K529" s="185" t="str">
        <f t="shared" si="28"/>
        <v>Northeast</v>
      </c>
      <c r="L529" s="185" t="str">
        <f>INDEX('State '!$A$1:$C$62,MATCH($I529,'State '!$B:$B,0),3)</f>
        <v>Northeast</v>
      </c>
      <c r="M529" s="185" t="str">
        <f>INDEX('State '!$A$1:$C$62,MATCH($J529,'State '!$B:$B,0),3)</f>
        <v>Northeast</v>
      </c>
      <c r="N529" s="185"/>
      <c r="O529" s="191">
        <v>53</v>
      </c>
      <c r="P529" s="191">
        <v>32</v>
      </c>
      <c r="Q529" s="191">
        <v>235</v>
      </c>
      <c r="R529" s="192">
        <v>20</v>
      </c>
      <c r="S529" s="193" t="s">
        <v>135</v>
      </c>
      <c r="T529" s="190" t="s">
        <v>390</v>
      </c>
      <c r="U529" s="194" t="s">
        <v>1055</v>
      </c>
      <c r="V529" s="185"/>
      <c r="W529" s="184"/>
      <c r="X529" s="184"/>
      <c r="Y529" s="184"/>
      <c r="Z529" s="96"/>
      <c r="AA529" s="96"/>
      <c r="AB529" s="96"/>
    </row>
    <row r="530" spans="1:28" ht="25.5" x14ac:dyDescent="0.2">
      <c r="A530" s="185">
        <v>39990</v>
      </c>
      <c r="B530" s="186" t="s">
        <v>1051</v>
      </c>
      <c r="C530" s="186" t="s">
        <v>233</v>
      </c>
      <c r="D530" s="186" t="s">
        <v>141</v>
      </c>
      <c r="E530" s="187" t="s">
        <v>144</v>
      </c>
      <c r="F530" s="188">
        <v>39052</v>
      </c>
      <c r="G530" s="189">
        <v>2006</v>
      </c>
      <c r="H530" s="185" t="s">
        <v>2552</v>
      </c>
      <c r="I530" s="185" t="str">
        <f t="shared" si="27"/>
        <v>TN</v>
      </c>
      <c r="J530" s="185" t="str">
        <f t="shared" si="26"/>
        <v>NC</v>
      </c>
      <c r="K530" s="185" t="str">
        <f t="shared" si="28"/>
        <v>Midwest, Northeast, Southeast</v>
      </c>
      <c r="L530" s="185" t="str">
        <f>INDEX('State '!$A$1:$C$62,MATCH($I530,'State '!$B:$B,0),3)</f>
        <v>Midwest</v>
      </c>
      <c r="M530" s="185" t="str">
        <f>INDEX('State '!$A$1:$C$62,MATCH($J530,'State '!$B:$B,0),3)</f>
        <v>Southeast</v>
      </c>
      <c r="N530" s="185" t="s">
        <v>5</v>
      </c>
      <c r="O530" s="191">
        <v>15.5</v>
      </c>
      <c r="P530" s="191">
        <v>13</v>
      </c>
      <c r="Q530" s="191">
        <v>20</v>
      </c>
      <c r="R530" s="192">
        <v>24</v>
      </c>
      <c r="S530" s="193" t="s">
        <v>135</v>
      </c>
      <c r="T530" s="190" t="s">
        <v>390</v>
      </c>
      <c r="U530" s="194" t="s">
        <v>813</v>
      </c>
      <c r="V530" s="185"/>
      <c r="W530" s="184"/>
      <c r="X530" s="184"/>
      <c r="Y530" s="184"/>
      <c r="Z530" s="96"/>
      <c r="AA530" s="96"/>
      <c r="AB530" s="96"/>
    </row>
    <row r="531" spans="1:28" x14ac:dyDescent="0.2">
      <c r="A531" s="185">
        <v>39990</v>
      </c>
      <c r="B531" s="186" t="s">
        <v>1013</v>
      </c>
      <c r="C531" s="186" t="s">
        <v>237</v>
      </c>
      <c r="D531" s="186" t="s">
        <v>134</v>
      </c>
      <c r="E531" s="187" t="s">
        <v>144</v>
      </c>
      <c r="F531" s="188">
        <v>39052</v>
      </c>
      <c r="G531" s="189">
        <v>2006</v>
      </c>
      <c r="H531" s="185" t="s">
        <v>18</v>
      </c>
      <c r="I531" s="185" t="str">
        <f t="shared" si="27"/>
        <v>FL</v>
      </c>
      <c r="J531" s="185" t="str">
        <f t="shared" si="26"/>
        <v>FL</v>
      </c>
      <c r="K531" s="185" t="str">
        <f t="shared" si="28"/>
        <v>Southeast</v>
      </c>
      <c r="L531" s="185" t="str">
        <f>INDEX('State '!$A$1:$C$62,MATCH($I531,'State '!$B:$B,0),3)</f>
        <v>Southeast</v>
      </c>
      <c r="M531" s="185" t="str">
        <f>INDEX('State '!$A$1:$C$62,MATCH($J531,'State '!$B:$B,0),3)</f>
        <v>Southeast</v>
      </c>
      <c r="N531" s="185"/>
      <c r="O531" s="191">
        <v>19.600000000000001</v>
      </c>
      <c r="P531" s="191">
        <v>0.3</v>
      </c>
      <c r="Q531" s="191">
        <v>100</v>
      </c>
      <c r="R531" s="192">
        <v>24</v>
      </c>
      <c r="S531" s="193" t="s">
        <v>135</v>
      </c>
      <c r="T531" s="190" t="s">
        <v>390</v>
      </c>
      <c r="U531" s="194" t="s">
        <v>1014</v>
      </c>
      <c r="V531" s="185"/>
      <c r="W531" s="184"/>
      <c r="X531" s="184"/>
      <c r="Y531" s="184"/>
      <c r="Z531" s="96"/>
      <c r="AA531" s="96"/>
      <c r="AB531" s="96"/>
    </row>
    <row r="532" spans="1:28" x14ac:dyDescent="0.2">
      <c r="A532" s="185">
        <v>39990</v>
      </c>
      <c r="B532" s="186" t="s">
        <v>1052</v>
      </c>
      <c r="C532" s="186" t="s">
        <v>321</v>
      </c>
      <c r="D532" s="186" t="s">
        <v>134</v>
      </c>
      <c r="E532" s="187" t="s">
        <v>144</v>
      </c>
      <c r="F532" s="188">
        <v>38869</v>
      </c>
      <c r="G532" s="189">
        <v>2006</v>
      </c>
      <c r="H532" s="185" t="s">
        <v>17</v>
      </c>
      <c r="I532" s="185" t="str">
        <f t="shared" si="27"/>
        <v>AL</v>
      </c>
      <c r="J532" s="185" t="str">
        <f t="shared" si="26"/>
        <v>AL</v>
      </c>
      <c r="K532" s="185" t="str">
        <f t="shared" si="28"/>
        <v>South Central</v>
      </c>
      <c r="L532" s="185" t="str">
        <f>INDEX('State '!$A$1:$C$62,MATCH($I532,'State '!$B:$B,0),3)</f>
        <v>South Central</v>
      </c>
      <c r="M532" s="185" t="str">
        <f>INDEX('State '!$A$1:$C$62,MATCH($J532,'State '!$B:$B,0),3)</f>
        <v>South Central</v>
      </c>
      <c r="N532" s="185"/>
      <c r="O532" s="191">
        <v>8</v>
      </c>
      <c r="P532" s="191">
        <v>4.3</v>
      </c>
      <c r="Q532" s="191">
        <v>250</v>
      </c>
      <c r="R532" s="192">
        <v>16</v>
      </c>
      <c r="S532" s="193" t="s">
        <v>135</v>
      </c>
      <c r="T532" s="190" t="s">
        <v>390</v>
      </c>
      <c r="U532" s="194" t="s">
        <v>1053</v>
      </c>
      <c r="V532" s="185"/>
      <c r="W532" s="184"/>
      <c r="X532" s="184"/>
      <c r="Y532" s="184"/>
      <c r="Z532" s="96"/>
      <c r="AA532" s="96"/>
      <c r="AB532" s="96"/>
    </row>
    <row r="533" spans="1:28" x14ac:dyDescent="0.2">
      <c r="A533" s="185">
        <v>39990</v>
      </c>
      <c r="B533" s="198" t="s">
        <v>1048</v>
      </c>
      <c r="C533" s="198" t="s">
        <v>241</v>
      </c>
      <c r="D533" s="198" t="s">
        <v>141</v>
      </c>
      <c r="E533" s="198" t="s">
        <v>144</v>
      </c>
      <c r="F533" s="199">
        <v>39066</v>
      </c>
      <c r="G533" s="200">
        <v>2006</v>
      </c>
      <c r="H533" s="185" t="s">
        <v>442</v>
      </c>
      <c r="I533" s="185" t="str">
        <f t="shared" si="27"/>
        <v>TX</v>
      </c>
      <c r="J533" s="185" t="str">
        <f t="shared" si="26"/>
        <v>LA</v>
      </c>
      <c r="K533" s="185" t="str">
        <f t="shared" si="28"/>
        <v>South Central</v>
      </c>
      <c r="L533" s="185" t="str">
        <f>INDEX('State '!$A$1:$C$62,MATCH($I533,'State '!$B:$B,0),3)</f>
        <v>South Central</v>
      </c>
      <c r="M533" s="185" t="str">
        <f>INDEX('State '!$A$1:$C$62,MATCH($J533,'State '!$B:$B,0),3)</f>
        <v>South Central</v>
      </c>
      <c r="N533" s="185"/>
      <c r="O533" s="192">
        <v>47.9</v>
      </c>
      <c r="P533" s="192">
        <v>20.5</v>
      </c>
      <c r="Q533" s="192">
        <v>122.4</v>
      </c>
      <c r="R533" s="191">
        <v>42</v>
      </c>
      <c r="S533" s="185" t="s">
        <v>135</v>
      </c>
      <c r="T533" s="185" t="s">
        <v>390</v>
      </c>
      <c r="U533" s="185" t="s">
        <v>1049</v>
      </c>
      <c r="V533" s="185"/>
      <c r="W533" s="184"/>
      <c r="X533" s="184"/>
      <c r="Y533" s="184"/>
      <c r="Z533" s="96"/>
      <c r="AA533" s="96"/>
      <c r="AB533" s="96"/>
    </row>
    <row r="534" spans="1:28" x14ac:dyDescent="0.2">
      <c r="A534" s="185">
        <v>39990</v>
      </c>
      <c r="B534" s="186" t="s">
        <v>1015</v>
      </c>
      <c r="C534" s="186" t="s">
        <v>316</v>
      </c>
      <c r="D534" s="186" t="s">
        <v>137</v>
      </c>
      <c r="E534" s="187" t="s">
        <v>144</v>
      </c>
      <c r="F534" s="188">
        <v>39052</v>
      </c>
      <c r="G534" s="189">
        <v>2006</v>
      </c>
      <c r="H534" s="185" t="s">
        <v>49</v>
      </c>
      <c r="I534" s="185" t="str">
        <f t="shared" si="27"/>
        <v>IN</v>
      </c>
      <c r="J534" s="185" t="str">
        <f t="shared" si="26"/>
        <v>IN</v>
      </c>
      <c r="K534" s="185" t="str">
        <f t="shared" si="28"/>
        <v>Midwest</v>
      </c>
      <c r="L534" s="185" t="str">
        <f>INDEX('State '!$A$1:$C$62,MATCH($I534,'State '!$B:$B,0),3)</f>
        <v>Midwest</v>
      </c>
      <c r="M534" s="185" t="str">
        <f>INDEX('State '!$A$1:$C$62,MATCH($J534,'State '!$B:$B,0),3)</f>
        <v>Midwest</v>
      </c>
      <c r="N534" s="185"/>
      <c r="O534" s="191">
        <v>17</v>
      </c>
      <c r="P534" s="191">
        <v>25</v>
      </c>
      <c r="Q534" s="191">
        <v>80</v>
      </c>
      <c r="R534" s="192">
        <v>16</v>
      </c>
      <c r="S534" s="193" t="s">
        <v>139</v>
      </c>
      <c r="T534" s="190" t="s">
        <v>188</v>
      </c>
      <c r="U534" s="194" t="s">
        <v>391</v>
      </c>
      <c r="V534" s="185"/>
      <c r="W534" s="184"/>
      <c r="X534" s="184"/>
      <c r="Y534" s="184"/>
      <c r="Z534" s="96"/>
      <c r="AA534" s="96"/>
      <c r="AB534" s="96"/>
    </row>
    <row r="535" spans="1:28" ht="25.5" x14ac:dyDescent="0.2">
      <c r="A535" s="185">
        <v>39990</v>
      </c>
      <c r="B535" s="186" t="s">
        <v>1057</v>
      </c>
      <c r="C535" s="186" t="s">
        <v>248</v>
      </c>
      <c r="D535" s="186" t="s">
        <v>137</v>
      </c>
      <c r="E535" s="198" t="s">
        <v>144</v>
      </c>
      <c r="F535" s="199">
        <v>38742</v>
      </c>
      <c r="G535" s="200">
        <v>2006</v>
      </c>
      <c r="H535" s="185" t="s">
        <v>586</v>
      </c>
      <c r="I535" s="185" t="str">
        <f t="shared" si="27"/>
        <v>CO</v>
      </c>
      <c r="J535" s="185" t="str">
        <f t="shared" si="26"/>
        <v>WY</v>
      </c>
      <c r="K535" s="185" t="str">
        <f t="shared" si="28"/>
        <v>Mountain</v>
      </c>
      <c r="L535" s="185" t="str">
        <f>INDEX('State '!$A$1:$C$62,MATCH($I535,'State '!$B:$B,0),3)</f>
        <v>Mountain</v>
      </c>
      <c r="M535" s="185" t="str">
        <f>INDEX('State '!$A$1:$C$62,MATCH($J535,'State '!$B:$B,0),3)</f>
        <v>Mountain</v>
      </c>
      <c r="N535" s="185"/>
      <c r="O535" s="192">
        <v>180</v>
      </c>
      <c r="P535" s="192">
        <v>136</v>
      </c>
      <c r="Q535" s="191">
        <v>750</v>
      </c>
      <c r="R535" s="191">
        <v>36</v>
      </c>
      <c r="S535" s="185" t="s">
        <v>135</v>
      </c>
      <c r="T535" s="185" t="s">
        <v>390</v>
      </c>
      <c r="U535" s="185" t="s">
        <v>963</v>
      </c>
      <c r="V535" s="185"/>
      <c r="W535" s="184"/>
      <c r="X535" s="184"/>
      <c r="Y535" s="184"/>
      <c r="Z535" s="96"/>
      <c r="AA535" s="96"/>
      <c r="AB535" s="96"/>
    </row>
    <row r="536" spans="1:28" x14ac:dyDescent="0.2">
      <c r="A536" s="185">
        <v>40380</v>
      </c>
      <c r="B536" s="186" t="s">
        <v>1017</v>
      </c>
      <c r="C536" s="186" t="s">
        <v>317</v>
      </c>
      <c r="D536" s="186" t="s">
        <v>134</v>
      </c>
      <c r="E536" s="187" t="s">
        <v>144</v>
      </c>
      <c r="F536" s="188">
        <v>39052</v>
      </c>
      <c r="G536" s="189">
        <v>2006</v>
      </c>
      <c r="H536" s="185" t="s">
        <v>0</v>
      </c>
      <c r="I536" s="185" t="str">
        <f t="shared" si="27"/>
        <v>LA</v>
      </c>
      <c r="J536" s="185" t="str">
        <f t="shared" si="26"/>
        <v>LA</v>
      </c>
      <c r="K536" s="185" t="str">
        <f t="shared" si="28"/>
        <v>South Central</v>
      </c>
      <c r="L536" s="185" t="str">
        <f>INDEX('State '!$A$1:$C$62,MATCH($I536,'State '!$B:$B,0),3)</f>
        <v>South Central</v>
      </c>
      <c r="M536" s="185" t="str">
        <f>INDEX('State '!$A$1:$C$62,MATCH($J536,'State '!$B:$B,0),3)</f>
        <v>South Central</v>
      </c>
      <c r="N536" s="185"/>
      <c r="O536" s="191">
        <v>30</v>
      </c>
      <c r="P536" s="191">
        <v>23</v>
      </c>
      <c r="Q536" s="191">
        <v>1000</v>
      </c>
      <c r="R536" s="192">
        <v>30</v>
      </c>
      <c r="S536" s="193" t="s">
        <v>135</v>
      </c>
      <c r="T536" s="190" t="s">
        <v>390</v>
      </c>
      <c r="U536" s="194" t="s">
        <v>1018</v>
      </c>
      <c r="V536" s="185"/>
      <c r="W536" s="184"/>
      <c r="X536" s="184"/>
      <c r="Y536" s="184"/>
      <c r="Z536" s="96"/>
      <c r="AA536" s="96"/>
      <c r="AB536" s="96"/>
    </row>
    <row r="537" spans="1:28" x14ac:dyDescent="0.2">
      <c r="A537" s="185">
        <v>39990</v>
      </c>
      <c r="B537" s="186" t="s">
        <v>1047</v>
      </c>
      <c r="C537" s="186" t="s">
        <v>320</v>
      </c>
      <c r="D537" s="186" t="s">
        <v>134</v>
      </c>
      <c r="E537" s="187" t="s">
        <v>144</v>
      </c>
      <c r="F537" s="188">
        <v>39022</v>
      </c>
      <c r="G537" s="189">
        <v>2006</v>
      </c>
      <c r="H537" s="185" t="s">
        <v>13</v>
      </c>
      <c r="I537" s="185" t="str">
        <f t="shared" si="27"/>
        <v>CA</v>
      </c>
      <c r="J537" s="185" t="str">
        <f t="shared" si="26"/>
        <v>CA</v>
      </c>
      <c r="K537" s="185" t="str">
        <f t="shared" si="28"/>
        <v>Pacific</v>
      </c>
      <c r="L537" s="185" t="str">
        <f>INDEX('State '!$A$1:$C$62,MATCH($I537,'State '!$B:$B,0),3)</f>
        <v>Pacific</v>
      </c>
      <c r="M537" s="185" t="str">
        <f>INDEX('State '!$A$1:$C$62,MATCH($J537,'State '!$B:$B,0),3)</f>
        <v>Pacific</v>
      </c>
      <c r="N537" s="185"/>
      <c r="O537" s="191">
        <v>11</v>
      </c>
      <c r="P537" s="191">
        <v>6</v>
      </c>
      <c r="Q537" s="191">
        <v>50</v>
      </c>
      <c r="R537" s="192">
        <v>24</v>
      </c>
      <c r="S537" s="193" t="s">
        <v>139</v>
      </c>
      <c r="T537" s="190" t="s">
        <v>188</v>
      </c>
      <c r="U537" s="194" t="s">
        <v>391</v>
      </c>
      <c r="V537" s="185"/>
      <c r="W537" s="184"/>
      <c r="X537" s="184"/>
      <c r="Y537" s="184"/>
      <c r="Z537" s="96"/>
      <c r="AA537" s="96"/>
      <c r="AB537" s="96"/>
    </row>
    <row r="538" spans="1:28" x14ac:dyDescent="0.2">
      <c r="A538" s="185">
        <v>39990</v>
      </c>
      <c r="B538" s="198" t="s">
        <v>1011</v>
      </c>
      <c r="C538" s="198" t="s">
        <v>2137</v>
      </c>
      <c r="D538" s="198" t="s">
        <v>141</v>
      </c>
      <c r="E538" s="198" t="s">
        <v>144</v>
      </c>
      <c r="F538" s="199">
        <v>38837</v>
      </c>
      <c r="G538" s="200">
        <v>2006</v>
      </c>
      <c r="H538" s="185" t="s">
        <v>37</v>
      </c>
      <c r="I538" s="185" t="str">
        <f t="shared" si="27"/>
        <v>OK</v>
      </c>
      <c r="J538" s="185" t="str">
        <f t="shared" si="26"/>
        <v>OK</v>
      </c>
      <c r="K538" s="185" t="str">
        <f t="shared" si="28"/>
        <v>South Central</v>
      </c>
      <c r="L538" s="185" t="str">
        <f>INDEX('State '!$A$1:$C$62,MATCH($I538,'State '!$B:$B,0),3)</f>
        <v>South Central</v>
      </c>
      <c r="M538" s="185" t="str">
        <f>INDEX('State '!$A$1:$C$62,MATCH($J538,'State '!$B:$B,0),3)</f>
        <v>South Central</v>
      </c>
      <c r="N538" s="185"/>
      <c r="O538" s="192">
        <v>10.4</v>
      </c>
      <c r="P538" s="192"/>
      <c r="Q538" s="192">
        <v>31</v>
      </c>
      <c r="R538" s="191" t="s">
        <v>399</v>
      </c>
      <c r="S538" s="185" t="s">
        <v>135</v>
      </c>
      <c r="T538" s="185" t="s">
        <v>390</v>
      </c>
      <c r="U538" s="185" t="s">
        <v>1012</v>
      </c>
      <c r="V538" s="185"/>
      <c r="W538" s="184"/>
      <c r="X538" s="184"/>
      <c r="Y538" s="184"/>
      <c r="Z538" s="96"/>
      <c r="AA538" s="96"/>
      <c r="AB538" s="96"/>
    </row>
    <row r="539" spans="1:28" x14ac:dyDescent="0.2">
      <c r="A539" s="185">
        <v>39990</v>
      </c>
      <c r="B539" s="198" t="s">
        <v>1016</v>
      </c>
      <c r="C539" s="198" t="s">
        <v>2137</v>
      </c>
      <c r="D539" s="198" t="s">
        <v>141</v>
      </c>
      <c r="E539" s="198" t="s">
        <v>144</v>
      </c>
      <c r="F539" s="199">
        <v>39082</v>
      </c>
      <c r="G539" s="200">
        <v>2006</v>
      </c>
      <c r="H539" s="185" t="s">
        <v>6</v>
      </c>
      <c r="I539" s="185" t="str">
        <f t="shared" si="27"/>
        <v>TX</v>
      </c>
      <c r="J539" s="185" t="str">
        <f t="shared" si="26"/>
        <v>TX</v>
      </c>
      <c r="K539" s="185" t="str">
        <f t="shared" si="28"/>
        <v>South Central</v>
      </c>
      <c r="L539" s="185" t="str">
        <f>INDEX('State '!$A$1:$C$62,MATCH($I539,'State '!$B:$B,0),3)</f>
        <v>South Central</v>
      </c>
      <c r="M539" s="185" t="str">
        <f>INDEX('State '!$A$1:$C$62,MATCH($J539,'State '!$B:$B,0),3)</f>
        <v>South Central</v>
      </c>
      <c r="N539" s="185"/>
      <c r="O539" s="192">
        <v>16</v>
      </c>
      <c r="P539" s="192"/>
      <c r="Q539" s="192">
        <v>139</v>
      </c>
      <c r="R539" s="191">
        <v>30</v>
      </c>
      <c r="S539" s="185" t="s">
        <v>135</v>
      </c>
      <c r="T539" s="185" t="s">
        <v>390</v>
      </c>
      <c r="U539" s="185" t="s">
        <v>391</v>
      </c>
      <c r="V539" s="185"/>
      <c r="W539" s="184"/>
      <c r="X539" s="184"/>
      <c r="Y539" s="184"/>
      <c r="Z539" s="96"/>
      <c r="AA539" s="96"/>
      <c r="AB539" s="96"/>
    </row>
    <row r="540" spans="1:28" x14ac:dyDescent="0.2">
      <c r="A540" s="185">
        <v>39990</v>
      </c>
      <c r="B540" s="186" t="s">
        <v>1029</v>
      </c>
      <c r="C540" s="186" t="s">
        <v>2137</v>
      </c>
      <c r="D540" s="186" t="s">
        <v>141</v>
      </c>
      <c r="E540" s="187" t="s">
        <v>144</v>
      </c>
      <c r="F540" s="188">
        <v>38822</v>
      </c>
      <c r="G540" s="189">
        <v>2006</v>
      </c>
      <c r="H540" s="185" t="s">
        <v>1030</v>
      </c>
      <c r="I540" s="185" t="str">
        <f t="shared" si="27"/>
        <v>TX</v>
      </c>
      <c r="J540" s="185" t="str">
        <f t="shared" si="26"/>
        <v>OK</v>
      </c>
      <c r="K540" s="185" t="str">
        <f t="shared" si="28"/>
        <v>South Central</v>
      </c>
      <c r="L540" s="185" t="str">
        <f>INDEX('State '!$A$1:$C$62,MATCH($I540,'State '!$B:$B,0),3)</f>
        <v>South Central</v>
      </c>
      <c r="M540" s="185" t="str">
        <f>INDEX('State '!$A$1:$C$62,MATCH($J540,'State '!$B:$B,0),3)</f>
        <v>South Central</v>
      </c>
      <c r="N540" s="185"/>
      <c r="O540" s="191">
        <v>10.6</v>
      </c>
      <c r="P540" s="191"/>
      <c r="Q540" s="191">
        <v>20</v>
      </c>
      <c r="R540" s="192">
        <v>20</v>
      </c>
      <c r="S540" s="193" t="s">
        <v>135</v>
      </c>
      <c r="T540" s="190" t="s">
        <v>390</v>
      </c>
      <c r="U540" s="194" t="s">
        <v>1012</v>
      </c>
      <c r="V540" s="185"/>
      <c r="W540" s="184"/>
      <c r="X540" s="184"/>
      <c r="Y540" s="184"/>
      <c r="Z540" s="96"/>
      <c r="AA540" s="96"/>
      <c r="AB540" s="96"/>
    </row>
    <row r="541" spans="1:28" x14ac:dyDescent="0.2">
      <c r="A541" s="185">
        <v>39990</v>
      </c>
      <c r="B541" s="198" t="s">
        <v>1050</v>
      </c>
      <c r="C541" s="198" t="s">
        <v>319</v>
      </c>
      <c r="D541" s="198" t="s">
        <v>137</v>
      </c>
      <c r="E541" s="198" t="s">
        <v>144</v>
      </c>
      <c r="F541" s="199">
        <v>38991</v>
      </c>
      <c r="G541" s="191">
        <v>2006</v>
      </c>
      <c r="H541" s="185" t="s">
        <v>6</v>
      </c>
      <c r="I541" s="185" t="str">
        <f t="shared" si="27"/>
        <v>TX</v>
      </c>
      <c r="J541" s="185" t="str">
        <f t="shared" si="26"/>
        <v>TX</v>
      </c>
      <c r="K541" s="185" t="str">
        <f t="shared" si="28"/>
        <v>South Central</v>
      </c>
      <c r="L541" s="185" t="str">
        <f>INDEX('State '!$A$1:$C$62,MATCH($I541,'State '!$B:$B,0),3)</f>
        <v>South Central</v>
      </c>
      <c r="M541" s="185" t="str">
        <f>INDEX('State '!$A$1:$C$62,MATCH($J541,'State '!$B:$B,0),3)</f>
        <v>South Central</v>
      </c>
      <c r="N541" s="185"/>
      <c r="O541" s="192">
        <v>25</v>
      </c>
      <c r="P541" s="192">
        <v>25</v>
      </c>
      <c r="Q541" s="192">
        <v>225</v>
      </c>
      <c r="R541" s="191">
        <v>30</v>
      </c>
      <c r="S541" s="185" t="s">
        <v>139</v>
      </c>
      <c r="T541" s="185" t="s">
        <v>188</v>
      </c>
      <c r="U541" s="185" t="s">
        <v>391</v>
      </c>
      <c r="V541" s="185"/>
      <c r="W541" s="184"/>
      <c r="X541" s="184"/>
      <c r="Y541" s="184"/>
      <c r="Z541" s="96"/>
      <c r="AA541" s="96"/>
      <c r="AB541" s="96"/>
    </row>
    <row r="542" spans="1:28" x14ac:dyDescent="0.2">
      <c r="A542" s="185">
        <v>39990</v>
      </c>
      <c r="B542" s="186" t="s">
        <v>1059</v>
      </c>
      <c r="C542" s="186" t="s">
        <v>207</v>
      </c>
      <c r="D542" s="186" t="s">
        <v>141</v>
      </c>
      <c r="E542" s="187" t="s">
        <v>144</v>
      </c>
      <c r="F542" s="188">
        <v>39037</v>
      </c>
      <c r="G542" s="195">
        <v>2006</v>
      </c>
      <c r="H542" s="185" t="s">
        <v>409</v>
      </c>
      <c r="I542" s="185" t="str">
        <f t="shared" si="27"/>
        <v>PA</v>
      </c>
      <c r="J542" s="185" t="str">
        <f t="shared" si="26"/>
        <v>NJ</v>
      </c>
      <c r="K542" s="185" t="str">
        <f t="shared" si="28"/>
        <v>Northeast</v>
      </c>
      <c r="L542" s="185" t="str">
        <f>INDEX('State '!$A$1:$C$62,MATCH($I542,'State '!$B:$B,0),3)</f>
        <v>Northeast</v>
      </c>
      <c r="M542" s="185" t="str">
        <f>INDEX('State '!$A$1:$C$62,MATCH($J542,'State '!$B:$B,0),3)</f>
        <v>Northeast</v>
      </c>
      <c r="N542" s="185"/>
      <c r="O542" s="191">
        <v>39</v>
      </c>
      <c r="P542" s="191">
        <v>6</v>
      </c>
      <c r="Q542" s="191">
        <v>101</v>
      </c>
      <c r="R542" s="192">
        <v>30</v>
      </c>
      <c r="S542" s="193" t="s">
        <v>135</v>
      </c>
      <c r="T542" s="190" t="s">
        <v>390</v>
      </c>
      <c r="U542" s="194" t="s">
        <v>1060</v>
      </c>
      <c r="V542" s="185"/>
      <c r="W542" s="184"/>
      <c r="X542" s="184"/>
      <c r="Y542" s="184"/>
      <c r="Z542" s="96"/>
      <c r="AA542" s="96"/>
      <c r="AB542" s="96"/>
    </row>
    <row r="543" spans="1:28" x14ac:dyDescent="0.2">
      <c r="A543" s="185">
        <v>39990</v>
      </c>
      <c r="B543" s="198" t="s">
        <v>1076</v>
      </c>
      <c r="C543" s="198" t="s">
        <v>229</v>
      </c>
      <c r="D543" s="198" t="s">
        <v>141</v>
      </c>
      <c r="E543" s="198" t="s">
        <v>144</v>
      </c>
      <c r="F543" s="199">
        <v>38838</v>
      </c>
      <c r="G543" s="191">
        <v>2006</v>
      </c>
      <c r="H543" s="185" t="s">
        <v>1077</v>
      </c>
      <c r="I543" s="185" t="str">
        <f t="shared" si="27"/>
        <v>IA</v>
      </c>
      <c r="J543" s="185" t="str">
        <f t="shared" si="26"/>
        <v>IN</v>
      </c>
      <c r="K543" s="185" t="str">
        <f t="shared" si="28"/>
        <v>Midwest</v>
      </c>
      <c r="L543" s="185" t="str">
        <f>INDEX('State '!$A$1:$C$62,MATCH($I543,'State '!$B:$B,0),3)</f>
        <v>Midwest</v>
      </c>
      <c r="M543" s="185" t="str">
        <f>INDEX('State '!$A$1:$C$62,MATCH($J543,'State '!$B:$B,0),3)</f>
        <v>Midwest</v>
      </c>
      <c r="N543" s="185"/>
      <c r="O543" s="192">
        <v>20.7</v>
      </c>
      <c r="P543" s="192"/>
      <c r="Q543" s="192">
        <v>130</v>
      </c>
      <c r="R543" s="191"/>
      <c r="S543" s="185" t="s">
        <v>135</v>
      </c>
      <c r="T543" s="185" t="s">
        <v>390</v>
      </c>
      <c r="U543" s="185" t="s">
        <v>1078</v>
      </c>
      <c r="V543" s="185"/>
      <c r="W543" s="184"/>
      <c r="X543" s="184"/>
      <c r="Y543" s="184"/>
      <c r="Z543" s="96"/>
      <c r="AA543" s="96"/>
      <c r="AB543" s="96"/>
    </row>
    <row r="544" spans="1:28" x14ac:dyDescent="0.2">
      <c r="A544" s="185">
        <v>39990</v>
      </c>
      <c r="B544" s="186" t="s">
        <v>1031</v>
      </c>
      <c r="C544" s="186" t="s">
        <v>315</v>
      </c>
      <c r="D544" s="186" t="s">
        <v>141</v>
      </c>
      <c r="E544" s="187" t="s">
        <v>144</v>
      </c>
      <c r="F544" s="188">
        <v>38895</v>
      </c>
      <c r="G544" s="195">
        <v>2006</v>
      </c>
      <c r="H544" s="185" t="s">
        <v>8</v>
      </c>
      <c r="I544" s="185" t="str">
        <f t="shared" si="27"/>
        <v>OH</v>
      </c>
      <c r="J544" s="185" t="str">
        <f t="shared" si="26"/>
        <v>OH</v>
      </c>
      <c r="K544" s="185" t="str">
        <f t="shared" si="28"/>
        <v>Northeast</v>
      </c>
      <c r="L544" s="185" t="str">
        <f>INDEX('State '!$A$1:$C$62,MATCH($I544,'State '!$B:$B,0),3)</f>
        <v>Northeast</v>
      </c>
      <c r="M544" s="185" t="str">
        <f>INDEX('State '!$A$1:$C$62,MATCH($J544,'State '!$B:$B,0),3)</f>
        <v>Northeast</v>
      </c>
      <c r="N544" s="185"/>
      <c r="O544" s="191">
        <v>41</v>
      </c>
      <c r="P544" s="191">
        <v>24</v>
      </c>
      <c r="Q544" s="191">
        <v>100</v>
      </c>
      <c r="R544" s="192" t="s">
        <v>1032</v>
      </c>
      <c r="S544" s="193" t="s">
        <v>139</v>
      </c>
      <c r="T544" s="190" t="s">
        <v>188</v>
      </c>
      <c r="U544" s="194" t="s">
        <v>391</v>
      </c>
      <c r="V544" s="185"/>
      <c r="W544" s="184"/>
      <c r="X544" s="184"/>
      <c r="Y544" s="184"/>
      <c r="Z544" s="96"/>
      <c r="AA544" s="96"/>
      <c r="AB544" s="96"/>
    </row>
    <row r="545" spans="1:28" x14ac:dyDescent="0.2">
      <c r="A545" s="185">
        <v>39990</v>
      </c>
      <c r="B545" s="186" t="s">
        <v>2140</v>
      </c>
      <c r="C545" s="186" t="s">
        <v>258</v>
      </c>
      <c r="D545" s="186" t="s">
        <v>141</v>
      </c>
      <c r="E545" s="187" t="s">
        <v>144</v>
      </c>
      <c r="F545" s="188">
        <v>39052</v>
      </c>
      <c r="G545" s="195">
        <v>2006</v>
      </c>
      <c r="H545" s="185" t="s">
        <v>50</v>
      </c>
      <c r="I545" s="185" t="str">
        <f t="shared" si="27"/>
        <v>WA</v>
      </c>
      <c r="J545" s="185" t="str">
        <f t="shared" si="26"/>
        <v>WA</v>
      </c>
      <c r="K545" s="185" t="str">
        <f t="shared" si="28"/>
        <v>Pacific</v>
      </c>
      <c r="L545" s="185" t="str">
        <f>INDEX('State '!$A$1:$C$62,MATCH($I545,'State '!$B:$B,0),3)</f>
        <v>Pacific</v>
      </c>
      <c r="M545" s="185" t="str">
        <f>INDEX('State '!$A$1:$C$62,MATCH($J545,'State '!$B:$B,0),3)</f>
        <v>Pacific</v>
      </c>
      <c r="N545" s="185"/>
      <c r="O545" s="191">
        <v>333</v>
      </c>
      <c r="P545" s="191">
        <v>80</v>
      </c>
      <c r="Q545" s="191">
        <v>360</v>
      </c>
      <c r="R545" s="192" t="s">
        <v>650</v>
      </c>
      <c r="S545" s="193" t="s">
        <v>135</v>
      </c>
      <c r="T545" s="190" t="s">
        <v>390</v>
      </c>
      <c r="U545" s="194" t="s">
        <v>1066</v>
      </c>
      <c r="V545" s="185"/>
      <c r="W545" s="184"/>
      <c r="X545" s="184"/>
      <c r="Y545" s="184"/>
      <c r="Z545" s="96"/>
      <c r="AA545" s="96"/>
      <c r="AB545" s="96"/>
    </row>
    <row r="546" spans="1:28" x14ac:dyDescent="0.2">
      <c r="A546" s="185">
        <v>39990</v>
      </c>
      <c r="B546" s="186" t="s">
        <v>1040</v>
      </c>
      <c r="C546" s="186" t="s">
        <v>239</v>
      </c>
      <c r="D546" s="186" t="s">
        <v>141</v>
      </c>
      <c r="E546" s="187" t="s">
        <v>144</v>
      </c>
      <c r="F546" s="188">
        <v>39066</v>
      </c>
      <c r="G546" s="195">
        <v>2006</v>
      </c>
      <c r="H546" s="185" t="s">
        <v>29</v>
      </c>
      <c r="I546" s="185" t="str">
        <f t="shared" si="27"/>
        <v>WY</v>
      </c>
      <c r="J546" s="185" t="str">
        <f t="shared" si="26"/>
        <v>WY</v>
      </c>
      <c r="K546" s="185" t="str">
        <f t="shared" si="28"/>
        <v>Mountain</v>
      </c>
      <c r="L546" s="185" t="str">
        <f>INDEX('State '!$A$1:$C$62,MATCH($I546,'State '!$B:$B,0),3)</f>
        <v>Mountain</v>
      </c>
      <c r="M546" s="185" t="str">
        <f>INDEX('State '!$A$1:$C$62,MATCH($J546,'State '!$B:$B,0),3)</f>
        <v>Mountain</v>
      </c>
      <c r="N546" s="185"/>
      <c r="O546" s="191">
        <v>51.5</v>
      </c>
      <c r="P546" s="191">
        <v>27.1</v>
      </c>
      <c r="Q546" s="191">
        <v>550</v>
      </c>
      <c r="R546" s="192">
        <v>36</v>
      </c>
      <c r="S546" s="193" t="s">
        <v>135</v>
      </c>
      <c r="T546" s="190" t="s">
        <v>390</v>
      </c>
      <c r="U546" s="194" t="s">
        <v>1041</v>
      </c>
      <c r="V546" s="185"/>
      <c r="W546" s="184"/>
      <c r="X546" s="184"/>
      <c r="Y546" s="184"/>
      <c r="Z546" s="96"/>
      <c r="AA546" s="96"/>
      <c r="AB546" s="96"/>
    </row>
    <row r="547" spans="1:28" x14ac:dyDescent="0.2">
      <c r="A547" s="185">
        <v>39990</v>
      </c>
      <c r="B547" s="198" t="s">
        <v>1019</v>
      </c>
      <c r="C547" s="198" t="s">
        <v>318</v>
      </c>
      <c r="D547" s="198" t="s">
        <v>134</v>
      </c>
      <c r="E547" s="198" t="s">
        <v>144</v>
      </c>
      <c r="F547" s="199">
        <v>39036</v>
      </c>
      <c r="G547" s="191">
        <v>2006</v>
      </c>
      <c r="H547" s="185" t="s">
        <v>29</v>
      </c>
      <c r="I547" s="185" t="str">
        <f t="shared" si="27"/>
        <v>WY</v>
      </c>
      <c r="J547" s="185" t="str">
        <f t="shared" si="26"/>
        <v>WY</v>
      </c>
      <c r="K547" s="185" t="str">
        <f t="shared" si="28"/>
        <v>Mountain</v>
      </c>
      <c r="L547" s="185" t="str">
        <f>INDEX('State '!$A$1:$C$62,MATCH($I547,'State '!$B:$B,0),3)</f>
        <v>Mountain</v>
      </c>
      <c r="M547" s="185" t="str">
        <f>INDEX('State '!$A$1:$C$62,MATCH($J547,'State '!$B:$B,0),3)</f>
        <v>Mountain</v>
      </c>
      <c r="N547" s="185"/>
      <c r="O547" s="192">
        <v>11.3</v>
      </c>
      <c r="P547" s="192">
        <v>20.8</v>
      </c>
      <c r="Q547" s="192">
        <v>300</v>
      </c>
      <c r="R547" s="191">
        <v>20</v>
      </c>
      <c r="S547" s="185" t="s">
        <v>135</v>
      </c>
      <c r="T547" s="185" t="s">
        <v>390</v>
      </c>
      <c r="U547" s="185" t="s">
        <v>978</v>
      </c>
      <c r="V547" s="185"/>
      <c r="W547" s="184"/>
      <c r="X547" s="184"/>
      <c r="Y547" s="184"/>
      <c r="Z547" s="96"/>
      <c r="AA547" s="96"/>
      <c r="AB547" s="96"/>
    </row>
    <row r="548" spans="1:28" x14ac:dyDescent="0.2">
      <c r="A548" s="185">
        <v>39990</v>
      </c>
      <c r="B548" s="198" t="s">
        <v>1025</v>
      </c>
      <c r="C548" s="198" t="s">
        <v>312</v>
      </c>
      <c r="D548" s="198" t="s">
        <v>141</v>
      </c>
      <c r="E548" s="198" t="s">
        <v>144</v>
      </c>
      <c r="F548" s="199">
        <v>39050</v>
      </c>
      <c r="G548" s="191">
        <v>2006</v>
      </c>
      <c r="H548" s="185" t="s">
        <v>1026</v>
      </c>
      <c r="I548" s="185" t="str">
        <f t="shared" si="27"/>
        <v>OK</v>
      </c>
      <c r="J548" s="185" t="str">
        <f t="shared" si="26"/>
        <v>MO</v>
      </c>
      <c r="K548" s="185" t="str">
        <f t="shared" si="28"/>
        <v>South Central, Midwest</v>
      </c>
      <c r="L548" s="185" t="str">
        <f>INDEX('State '!$A$1:$C$62,MATCH($I548,'State '!$B:$B,0),3)</f>
        <v>South Central</v>
      </c>
      <c r="M548" s="185" t="str">
        <f>INDEX('State '!$A$1:$C$62,MATCH($J548,'State '!$B:$B,0),3)</f>
        <v>Midwest</v>
      </c>
      <c r="N548" s="185"/>
      <c r="O548" s="192">
        <v>1.7</v>
      </c>
      <c r="P548" s="192">
        <v>2</v>
      </c>
      <c r="Q548" s="192">
        <v>25</v>
      </c>
      <c r="R548" s="191" t="s">
        <v>1027</v>
      </c>
      <c r="S548" s="185" t="s">
        <v>135</v>
      </c>
      <c r="T548" s="185" t="s">
        <v>390</v>
      </c>
      <c r="U548" s="185" t="s">
        <v>1028</v>
      </c>
      <c r="V548" s="185"/>
      <c r="W548" s="184"/>
      <c r="X548" s="184"/>
      <c r="Y548" s="184"/>
      <c r="Z548" s="96"/>
      <c r="AA548" s="96"/>
      <c r="AB548" s="96"/>
    </row>
    <row r="549" spans="1:28" x14ac:dyDescent="0.2">
      <c r="A549" s="185">
        <v>39990</v>
      </c>
      <c r="B549" s="186" t="s">
        <v>1070</v>
      </c>
      <c r="C549" s="186" t="s">
        <v>231</v>
      </c>
      <c r="D549" s="186" t="s">
        <v>134</v>
      </c>
      <c r="E549" s="187" t="s">
        <v>144</v>
      </c>
      <c r="F549" s="188">
        <v>39063</v>
      </c>
      <c r="G549" s="195">
        <v>2006</v>
      </c>
      <c r="H549" s="185" t="s">
        <v>10</v>
      </c>
      <c r="I549" s="185" t="str">
        <f t="shared" si="27"/>
        <v>NY</v>
      </c>
      <c r="J549" s="185" t="str">
        <f t="shared" si="26"/>
        <v>NY</v>
      </c>
      <c r="K549" s="185" t="str">
        <f t="shared" si="28"/>
        <v>Northeast</v>
      </c>
      <c r="L549" s="185" t="str">
        <f>INDEX('State '!$A$1:$C$62,MATCH($I549,'State '!$B:$B,0),3)</f>
        <v>Northeast</v>
      </c>
      <c r="M549" s="185" t="str">
        <f>INDEX('State '!$A$1:$C$62,MATCH($J549,'State '!$B:$B,0),3)</f>
        <v>Northeast</v>
      </c>
      <c r="N549" s="185"/>
      <c r="O549" s="191">
        <v>10</v>
      </c>
      <c r="P549" s="191">
        <v>6</v>
      </c>
      <c r="Q549" s="191">
        <v>500</v>
      </c>
      <c r="R549" s="192">
        <v>20</v>
      </c>
      <c r="S549" s="193" t="s">
        <v>135</v>
      </c>
      <c r="T549" s="190" t="s">
        <v>390</v>
      </c>
      <c r="U549" s="194" t="s">
        <v>891</v>
      </c>
      <c r="V549" s="185"/>
      <c r="W549" s="184"/>
      <c r="X549" s="184"/>
      <c r="Y549" s="184"/>
      <c r="Z549" s="96"/>
      <c r="AA549" s="96"/>
      <c r="AB549" s="96"/>
    </row>
    <row r="550" spans="1:28" x14ac:dyDescent="0.2">
      <c r="A550" s="185">
        <v>39990</v>
      </c>
      <c r="B550" s="198" t="s">
        <v>1044</v>
      </c>
      <c r="C550" s="198" t="s">
        <v>2007</v>
      </c>
      <c r="D550" s="198" t="s">
        <v>141</v>
      </c>
      <c r="E550" s="198" t="s">
        <v>144</v>
      </c>
      <c r="F550" s="199">
        <v>39071</v>
      </c>
      <c r="G550" s="191">
        <v>2006</v>
      </c>
      <c r="H550" s="185" t="s">
        <v>23</v>
      </c>
      <c r="I550" s="185" t="str">
        <f t="shared" si="27"/>
        <v>KY</v>
      </c>
      <c r="J550" s="185" t="str">
        <f t="shared" si="26"/>
        <v>KY</v>
      </c>
      <c r="K550" s="185" t="str">
        <f t="shared" si="28"/>
        <v>Midwest</v>
      </c>
      <c r="L550" s="185" t="str">
        <f>INDEX('State '!$A$1:$C$62,MATCH($I550,'State '!$B:$B,0),3)</f>
        <v>Midwest</v>
      </c>
      <c r="M550" s="185" t="str">
        <f>INDEX('State '!$A$1:$C$62,MATCH($J550,'State '!$B:$B,0),3)</f>
        <v>Midwest</v>
      </c>
      <c r="N550" s="185"/>
      <c r="O550" s="192">
        <v>14.17</v>
      </c>
      <c r="P550" s="192">
        <v>27.5</v>
      </c>
      <c r="Q550" s="192">
        <v>80</v>
      </c>
      <c r="R550" s="191" t="s">
        <v>1045</v>
      </c>
      <c r="S550" s="185" t="s">
        <v>135</v>
      </c>
      <c r="T550" s="185" t="s">
        <v>390</v>
      </c>
      <c r="U550" s="185" t="s">
        <v>1046</v>
      </c>
      <c r="V550" s="185"/>
      <c r="W550" s="184"/>
      <c r="X550" s="184"/>
      <c r="Y550" s="184"/>
      <c r="Z550" s="96"/>
      <c r="AA550" s="96"/>
      <c r="AB550" s="96"/>
    </row>
    <row r="551" spans="1:28" x14ac:dyDescent="0.2">
      <c r="A551" s="185">
        <v>39990</v>
      </c>
      <c r="B551" s="186" t="s">
        <v>1035</v>
      </c>
      <c r="C551" s="186" t="s">
        <v>308</v>
      </c>
      <c r="D551" s="186" t="s">
        <v>141</v>
      </c>
      <c r="E551" s="187" t="s">
        <v>144</v>
      </c>
      <c r="F551" s="188">
        <v>38718</v>
      </c>
      <c r="G551" s="195">
        <v>2006</v>
      </c>
      <c r="H551" s="185" t="s">
        <v>25</v>
      </c>
      <c r="I551" s="185" t="str">
        <f t="shared" si="27"/>
        <v>CO</v>
      </c>
      <c r="J551" s="185" t="str">
        <f t="shared" si="26"/>
        <v>CO</v>
      </c>
      <c r="K551" s="185" t="str">
        <f t="shared" si="28"/>
        <v>Mountain</v>
      </c>
      <c r="L551" s="185" t="str">
        <f>INDEX('State '!$A$1:$C$62,MATCH($I551,'State '!$B:$B,0),3)</f>
        <v>Mountain</v>
      </c>
      <c r="M551" s="185" t="str">
        <f>INDEX('State '!$A$1:$C$62,MATCH($J551,'State '!$B:$B,0),3)</f>
        <v>Mountain</v>
      </c>
      <c r="N551" s="185"/>
      <c r="O551" s="191">
        <v>16.3</v>
      </c>
      <c r="P551" s="191"/>
      <c r="Q551" s="191">
        <v>300</v>
      </c>
      <c r="R551" s="192" t="s">
        <v>1036</v>
      </c>
      <c r="S551" s="193" t="s">
        <v>135</v>
      </c>
      <c r="T551" s="190" t="s">
        <v>390</v>
      </c>
      <c r="U551" s="194" t="s">
        <v>1037</v>
      </c>
      <c r="V551" s="185"/>
      <c r="W551" s="184"/>
      <c r="X551" s="184"/>
      <c r="Y551" s="184"/>
      <c r="Z551" s="96"/>
      <c r="AA551" s="96"/>
      <c r="AB551" s="96"/>
    </row>
    <row r="552" spans="1:28" x14ac:dyDescent="0.2">
      <c r="A552" s="185">
        <v>39990</v>
      </c>
      <c r="B552" s="186" t="s">
        <v>1983</v>
      </c>
      <c r="C552" s="186" t="s">
        <v>1980</v>
      </c>
      <c r="D552" s="186" t="s">
        <v>141</v>
      </c>
      <c r="E552" s="187" t="s">
        <v>144</v>
      </c>
      <c r="F552" s="188">
        <v>39022</v>
      </c>
      <c r="G552" s="195">
        <v>2006</v>
      </c>
      <c r="H552" s="185" t="s">
        <v>44</v>
      </c>
      <c r="I552" s="185" t="str">
        <f t="shared" si="27"/>
        <v>ON</v>
      </c>
      <c r="J552" s="185" t="str">
        <f t="shared" si="26"/>
        <v>ON</v>
      </c>
      <c r="K552" s="185" t="str">
        <f t="shared" si="28"/>
        <v>Canada</v>
      </c>
      <c r="L552" s="185" t="str">
        <f>INDEX('State '!$A$1:$C$62,MATCH($I552,'State '!$B:$B,0),3)</f>
        <v>Canada</v>
      </c>
      <c r="M552" s="185" t="str">
        <f>INDEX('State '!$A$1:$C$62,MATCH($J552,'State '!$B:$B,0),3)</f>
        <v>Canada</v>
      </c>
      <c r="N552" s="185"/>
      <c r="O552" s="191">
        <v>120</v>
      </c>
      <c r="P552" s="191">
        <v>22</v>
      </c>
      <c r="Q552" s="191">
        <v>372</v>
      </c>
      <c r="R552" s="192"/>
      <c r="S552" s="193" t="s">
        <v>1981</v>
      </c>
      <c r="T552" s="190" t="s">
        <v>842</v>
      </c>
      <c r="U552" s="194" t="s">
        <v>391</v>
      </c>
      <c r="V552" s="185"/>
      <c r="W552" s="184"/>
      <c r="X552" s="184"/>
      <c r="Y552" s="184"/>
      <c r="Z552" s="96"/>
      <c r="AA552" s="96"/>
      <c r="AB552" s="96"/>
    </row>
    <row r="553" spans="1:28" x14ac:dyDescent="0.2">
      <c r="A553" s="185">
        <v>39990</v>
      </c>
      <c r="B553" s="186" t="s">
        <v>1068</v>
      </c>
      <c r="C553" s="186" t="s">
        <v>249</v>
      </c>
      <c r="D553" s="186" t="s">
        <v>141</v>
      </c>
      <c r="E553" s="187" t="s">
        <v>144</v>
      </c>
      <c r="F553" s="188">
        <v>38835</v>
      </c>
      <c r="G553" s="195">
        <v>2006</v>
      </c>
      <c r="H553" s="185" t="s">
        <v>586</v>
      </c>
      <c r="I553" s="185" t="str">
        <f t="shared" si="27"/>
        <v>CO</v>
      </c>
      <c r="J553" s="185" t="str">
        <f t="shared" si="26"/>
        <v>WY</v>
      </c>
      <c r="K553" s="185" t="str">
        <f t="shared" si="28"/>
        <v>Mountain</v>
      </c>
      <c r="L553" s="185" t="str">
        <f>INDEX('State '!$A$1:$C$62,MATCH($I553,'State '!$B:$B,0),3)</f>
        <v>Mountain</v>
      </c>
      <c r="M553" s="185" t="str">
        <f>INDEX('State '!$A$1:$C$62,MATCH($J553,'State '!$B:$B,0),3)</f>
        <v>Mountain</v>
      </c>
      <c r="N553" s="185"/>
      <c r="O553" s="191">
        <v>136.41999999999999</v>
      </c>
      <c r="P553" s="191">
        <v>142</v>
      </c>
      <c r="Q553" s="191">
        <v>350</v>
      </c>
      <c r="R553" s="192">
        <v>24</v>
      </c>
      <c r="S553" s="193" t="s">
        <v>135</v>
      </c>
      <c r="T553" s="190" t="s">
        <v>390</v>
      </c>
      <c r="U553" s="194" t="s">
        <v>1069</v>
      </c>
      <c r="V553" s="185"/>
      <c r="W553" s="195"/>
      <c r="X553" s="195"/>
      <c r="Y553" s="187"/>
      <c r="Z553" s="96"/>
      <c r="AA553" s="96"/>
      <c r="AB553" s="96"/>
    </row>
    <row r="554" spans="1:28" x14ac:dyDescent="0.2">
      <c r="A554" s="185">
        <v>39990</v>
      </c>
      <c r="B554" s="186" t="s">
        <v>1058</v>
      </c>
      <c r="C554" s="186" t="s">
        <v>322</v>
      </c>
      <c r="D554" s="186" t="s">
        <v>134</v>
      </c>
      <c r="E554" s="187" t="s">
        <v>144</v>
      </c>
      <c r="F554" s="188">
        <v>38899</v>
      </c>
      <c r="G554" s="195">
        <v>2006</v>
      </c>
      <c r="H554" s="185" t="s">
        <v>29</v>
      </c>
      <c r="I554" s="185" t="str">
        <f t="shared" si="27"/>
        <v>WY</v>
      </c>
      <c r="J554" s="185" t="str">
        <f t="shared" si="26"/>
        <v>WY</v>
      </c>
      <c r="K554" s="185" t="str">
        <f t="shared" si="28"/>
        <v>Mountain</v>
      </c>
      <c r="L554" s="185" t="str">
        <f>INDEX('State '!$A$1:$C$62,MATCH($I554,'State '!$B:$B,0),3)</f>
        <v>Mountain</v>
      </c>
      <c r="M554" s="185" t="str">
        <f>INDEX('State '!$A$1:$C$62,MATCH($J554,'State '!$B:$B,0),3)</f>
        <v>Mountain</v>
      </c>
      <c r="N554" s="185"/>
      <c r="O554" s="191">
        <v>20</v>
      </c>
      <c r="P554" s="191">
        <v>21</v>
      </c>
      <c r="Q554" s="191">
        <v>300</v>
      </c>
      <c r="R554" s="192">
        <v>10</v>
      </c>
      <c r="S554" s="193" t="s">
        <v>139</v>
      </c>
      <c r="T554" s="190" t="s">
        <v>188</v>
      </c>
      <c r="U554" s="194" t="s">
        <v>391</v>
      </c>
      <c r="V554" s="185"/>
      <c r="W554" s="195"/>
      <c r="X554" s="195"/>
      <c r="Y554" s="187"/>
      <c r="Z554" s="96"/>
      <c r="AA554" s="96"/>
      <c r="AB554" s="96"/>
    </row>
    <row r="555" spans="1:28" x14ac:dyDescent="0.2">
      <c r="A555" s="185">
        <v>39990</v>
      </c>
      <c r="B555" s="198" t="s">
        <v>1116</v>
      </c>
      <c r="C555" s="198" t="s">
        <v>1791</v>
      </c>
      <c r="D555" s="198" t="s">
        <v>134</v>
      </c>
      <c r="E555" s="198" t="s">
        <v>144</v>
      </c>
      <c r="F555" s="199">
        <v>38657</v>
      </c>
      <c r="G555" s="200">
        <v>2005</v>
      </c>
      <c r="H555" s="185" t="s">
        <v>34</v>
      </c>
      <c r="I555" s="185" t="str">
        <f t="shared" si="27"/>
        <v>WI</v>
      </c>
      <c r="J555" s="185" t="str">
        <f t="shared" si="26"/>
        <v>WI</v>
      </c>
      <c r="K555" s="185" t="str">
        <f t="shared" si="28"/>
        <v>Midwest</v>
      </c>
      <c r="L555" s="185" t="str">
        <f>INDEX('State '!$A$1:$C$62,MATCH($I555,'State '!$B:$B,0),3)</f>
        <v>Midwest</v>
      </c>
      <c r="M555" s="185" t="str">
        <f>INDEX('State '!$A$1:$C$62,MATCH($J555,'State '!$B:$B,0),3)</f>
        <v>Midwest</v>
      </c>
      <c r="N555" s="185"/>
      <c r="O555" s="192">
        <v>18.600000000000001</v>
      </c>
      <c r="P555" s="192">
        <v>8.1999999999999993</v>
      </c>
      <c r="Q555" s="192">
        <v>143.4</v>
      </c>
      <c r="R555" s="191" t="s">
        <v>800</v>
      </c>
      <c r="S555" s="185" t="s">
        <v>135</v>
      </c>
      <c r="T555" s="185" t="s">
        <v>390</v>
      </c>
      <c r="U555" s="185" t="s">
        <v>1117</v>
      </c>
      <c r="V555" s="185"/>
      <c r="W555" s="184"/>
      <c r="X555" s="184"/>
      <c r="Y555" s="184"/>
      <c r="Z555" s="96"/>
      <c r="AA555" s="96"/>
      <c r="AB555" s="96"/>
    </row>
    <row r="556" spans="1:28" x14ac:dyDescent="0.2">
      <c r="A556" s="185">
        <v>39990</v>
      </c>
      <c r="B556" s="198" t="s">
        <v>1086</v>
      </c>
      <c r="C556" s="198" t="s">
        <v>1791</v>
      </c>
      <c r="D556" s="198" t="s">
        <v>141</v>
      </c>
      <c r="E556" s="198" t="s">
        <v>144</v>
      </c>
      <c r="F556" s="199">
        <v>38702</v>
      </c>
      <c r="G556" s="200">
        <v>2005</v>
      </c>
      <c r="H556" s="185" t="s">
        <v>34</v>
      </c>
      <c r="I556" s="185" t="str">
        <f t="shared" si="27"/>
        <v>WI</v>
      </c>
      <c r="J556" s="185" t="str">
        <f t="shared" si="26"/>
        <v>WI</v>
      </c>
      <c r="K556" s="185" t="str">
        <f t="shared" si="28"/>
        <v>Midwest</v>
      </c>
      <c r="L556" s="185" t="str">
        <f>INDEX('State '!$A$1:$C$62,MATCH($I556,'State '!$B:$B,0),3)</f>
        <v>Midwest</v>
      </c>
      <c r="M556" s="185" t="str">
        <f>INDEX('State '!$A$1:$C$62,MATCH($J556,'State '!$B:$B,0),3)</f>
        <v>Midwest</v>
      </c>
      <c r="N556" s="185"/>
      <c r="O556" s="192">
        <v>13.52</v>
      </c>
      <c r="P556" s="192"/>
      <c r="Q556" s="192">
        <v>105</v>
      </c>
      <c r="R556" s="191"/>
      <c r="S556" s="185" t="s">
        <v>135</v>
      </c>
      <c r="T556" s="185" t="s">
        <v>390</v>
      </c>
      <c r="U556" s="185" t="s">
        <v>1087</v>
      </c>
      <c r="V556" s="185"/>
      <c r="W556" s="184"/>
      <c r="X556" s="184"/>
      <c r="Y556" s="184"/>
      <c r="Z556" s="96"/>
      <c r="AA556" s="96"/>
      <c r="AB556" s="96"/>
    </row>
    <row r="557" spans="1:28" ht="25.5" x14ac:dyDescent="0.2">
      <c r="A557" s="185">
        <v>39990</v>
      </c>
      <c r="B557" s="198" t="s">
        <v>1123</v>
      </c>
      <c r="C557" s="198" t="s">
        <v>259</v>
      </c>
      <c r="D557" s="198" t="s">
        <v>141</v>
      </c>
      <c r="E557" s="198" t="s">
        <v>144</v>
      </c>
      <c r="F557" s="199">
        <v>38686</v>
      </c>
      <c r="G557" s="200">
        <v>2005</v>
      </c>
      <c r="H557" s="185" t="s">
        <v>1124</v>
      </c>
      <c r="I557" s="185" t="str">
        <f t="shared" si="27"/>
        <v>OK</v>
      </c>
      <c r="J557" s="185" t="str">
        <f t="shared" si="26"/>
        <v>TX</v>
      </c>
      <c r="K557" s="185" t="str">
        <f t="shared" si="28"/>
        <v>South Central</v>
      </c>
      <c r="L557" s="185" t="str">
        <f>INDEX('State '!$A$1:$C$62,MATCH($I557,'State '!$B:$B,0),3)</f>
        <v>South Central</v>
      </c>
      <c r="M557" s="185" t="str">
        <f>INDEX('State '!$A$1:$C$62,MATCH($J557,'State '!$B:$B,0),3)</f>
        <v>South Central</v>
      </c>
      <c r="N557" s="185"/>
      <c r="O557" s="192">
        <v>31.9</v>
      </c>
      <c r="P557" s="192"/>
      <c r="Q557" s="192">
        <v>112.9</v>
      </c>
      <c r="R557" s="191" t="s">
        <v>726</v>
      </c>
      <c r="S557" s="185" t="s">
        <v>135</v>
      </c>
      <c r="T557" s="185" t="s">
        <v>390</v>
      </c>
      <c r="U557" s="185" t="s">
        <v>1125</v>
      </c>
      <c r="V557" s="185"/>
      <c r="W557" s="184"/>
      <c r="X557" s="184"/>
      <c r="Y557" s="184"/>
      <c r="Z557" s="96"/>
      <c r="AA557" s="96"/>
      <c r="AB557" s="96"/>
    </row>
    <row r="558" spans="1:28" ht="25.5" x14ac:dyDescent="0.2">
      <c r="A558" s="185">
        <v>39990</v>
      </c>
      <c r="B558" s="198" t="s">
        <v>1128</v>
      </c>
      <c r="C558" s="198" t="s">
        <v>259</v>
      </c>
      <c r="D558" s="198" t="s">
        <v>134</v>
      </c>
      <c r="E558" s="198" t="s">
        <v>144</v>
      </c>
      <c r="F558" s="199">
        <v>38700</v>
      </c>
      <c r="G558" s="200">
        <v>2005</v>
      </c>
      <c r="H558" s="185" t="s">
        <v>37</v>
      </c>
      <c r="I558" s="185" t="str">
        <f t="shared" si="27"/>
        <v>OK</v>
      </c>
      <c r="J558" s="185" t="str">
        <f t="shared" si="26"/>
        <v>OK</v>
      </c>
      <c r="K558" s="185" t="str">
        <f t="shared" si="28"/>
        <v>South Central</v>
      </c>
      <c r="L558" s="185" t="str">
        <f>INDEX('State '!$A$1:$C$62,MATCH($I558,'State '!$B:$B,0),3)</f>
        <v>South Central</v>
      </c>
      <c r="M558" s="185" t="str">
        <f>INDEX('State '!$A$1:$C$62,MATCH($J558,'State '!$B:$B,0),3)</f>
        <v>South Central</v>
      </c>
      <c r="N558" s="185"/>
      <c r="O558" s="192">
        <v>3.5</v>
      </c>
      <c r="P558" s="192">
        <v>24</v>
      </c>
      <c r="Q558" s="192">
        <v>400</v>
      </c>
      <c r="R558" s="191" t="s">
        <v>488</v>
      </c>
      <c r="S558" s="185" t="s">
        <v>135</v>
      </c>
      <c r="T558" s="185" t="s">
        <v>390</v>
      </c>
      <c r="U558" s="185" t="s">
        <v>1129</v>
      </c>
      <c r="V558" s="185"/>
      <c r="W558" s="184"/>
      <c r="X558" s="184"/>
      <c r="Y558" s="184"/>
      <c r="Z558" s="96"/>
      <c r="AA558" s="96"/>
      <c r="AB558" s="96"/>
    </row>
    <row r="559" spans="1:28" x14ac:dyDescent="0.2">
      <c r="A559" s="185">
        <v>39990</v>
      </c>
      <c r="B559" s="198" t="s">
        <v>1109</v>
      </c>
      <c r="C559" s="198" t="s">
        <v>296</v>
      </c>
      <c r="D559" s="198" t="s">
        <v>141</v>
      </c>
      <c r="E559" s="198" t="s">
        <v>144</v>
      </c>
      <c r="F559" s="199">
        <v>38663</v>
      </c>
      <c r="G559" s="200">
        <v>2005</v>
      </c>
      <c r="H559" s="185" t="s">
        <v>867</v>
      </c>
      <c r="I559" s="185" t="str">
        <f t="shared" si="27"/>
        <v>CO</v>
      </c>
      <c r="J559" s="185" t="str">
        <f t="shared" si="26"/>
        <v>KS</v>
      </c>
      <c r="K559" s="185" t="str">
        <f t="shared" si="28"/>
        <v>Mountain, South Central</v>
      </c>
      <c r="L559" s="185" t="str">
        <f>INDEX('State '!$A$1:$C$62,MATCH($I559,'State '!$B:$B,0),3)</f>
        <v>Mountain</v>
      </c>
      <c r="M559" s="185" t="str">
        <f>INDEX('State '!$A$1:$C$62,MATCH($J559,'State '!$B:$B,0),3)</f>
        <v>South Central</v>
      </c>
      <c r="N559" s="185"/>
      <c r="O559" s="192">
        <v>7.8</v>
      </c>
      <c r="P559" s="192"/>
      <c r="Q559" s="192">
        <v>170</v>
      </c>
      <c r="R559" s="191">
        <v>36</v>
      </c>
      <c r="S559" s="185" t="s">
        <v>135</v>
      </c>
      <c r="T559" s="185" t="s">
        <v>390</v>
      </c>
      <c r="U559" s="185" t="s">
        <v>1110</v>
      </c>
      <c r="V559" s="185"/>
      <c r="W559" s="184"/>
      <c r="X559" s="184"/>
      <c r="Y559" s="184"/>
      <c r="Z559" s="96"/>
      <c r="AA559" s="96"/>
      <c r="AB559" s="96"/>
    </row>
    <row r="560" spans="1:28" x14ac:dyDescent="0.2">
      <c r="A560" s="185">
        <v>39990</v>
      </c>
      <c r="B560" s="198" t="s">
        <v>1097</v>
      </c>
      <c r="C560" s="198" t="s">
        <v>260</v>
      </c>
      <c r="D560" s="198" t="s">
        <v>141</v>
      </c>
      <c r="E560" s="198" t="s">
        <v>144</v>
      </c>
      <c r="F560" s="199">
        <v>38701</v>
      </c>
      <c r="G560" s="200">
        <v>2005</v>
      </c>
      <c r="H560" s="185" t="s">
        <v>1002</v>
      </c>
      <c r="I560" s="185" t="str">
        <f t="shared" si="27"/>
        <v>CO</v>
      </c>
      <c r="J560" s="185" t="str">
        <f t="shared" si="26"/>
        <v>OK</v>
      </c>
      <c r="K560" s="185" t="str">
        <f t="shared" si="28"/>
        <v>Mountain, South Central</v>
      </c>
      <c r="L560" s="185" t="str">
        <f>INDEX('State '!$A$1:$C$62,MATCH($I560,'State '!$B:$B,0),3)</f>
        <v>Mountain</v>
      </c>
      <c r="M560" s="185" t="str">
        <f>INDEX('State '!$A$1:$C$62,MATCH($J560,'State '!$B:$B,0),3)</f>
        <v>South Central</v>
      </c>
      <c r="N560" s="185"/>
      <c r="O560" s="192">
        <v>60.4</v>
      </c>
      <c r="P560" s="192">
        <v>102</v>
      </c>
      <c r="Q560" s="192">
        <v>104</v>
      </c>
      <c r="R560" s="191" t="s">
        <v>488</v>
      </c>
      <c r="S560" s="185" t="s">
        <v>135</v>
      </c>
      <c r="T560" s="185" t="s">
        <v>390</v>
      </c>
      <c r="U560" s="185" t="s">
        <v>1098</v>
      </c>
      <c r="V560" s="185"/>
      <c r="W560" s="184"/>
      <c r="X560" s="184"/>
      <c r="Y560" s="184"/>
      <c r="Z560" s="96"/>
      <c r="AA560" s="96"/>
      <c r="AB560" s="96"/>
    </row>
    <row r="561" spans="1:262" x14ac:dyDescent="0.2">
      <c r="A561" s="185">
        <v>39990</v>
      </c>
      <c r="B561" s="198" t="s">
        <v>1130</v>
      </c>
      <c r="C561" s="198" t="s">
        <v>328</v>
      </c>
      <c r="D561" s="198" t="s">
        <v>137</v>
      </c>
      <c r="E561" s="198" t="s">
        <v>144</v>
      </c>
      <c r="F561" s="199">
        <v>38661</v>
      </c>
      <c r="G561" s="200">
        <v>2005</v>
      </c>
      <c r="H561" s="185" t="s">
        <v>41</v>
      </c>
      <c r="I561" s="185" t="str">
        <f t="shared" si="27"/>
        <v>MI</v>
      </c>
      <c r="J561" s="185" t="str">
        <f t="shared" si="26"/>
        <v>MI</v>
      </c>
      <c r="K561" s="185" t="str">
        <f t="shared" si="28"/>
        <v>Midwest</v>
      </c>
      <c r="L561" s="185" t="str">
        <f>INDEX('State '!$A$1:$C$62,MATCH($I561,'State '!$B:$B,0),3)</f>
        <v>Midwest</v>
      </c>
      <c r="M561" s="185" t="str">
        <f>INDEX('State '!$A$1:$C$62,MATCH($J561,'State '!$B:$B,0),3)</f>
        <v>Midwest</v>
      </c>
      <c r="N561" s="185"/>
      <c r="O561" s="192">
        <v>27.74</v>
      </c>
      <c r="P561" s="192">
        <v>11.3</v>
      </c>
      <c r="Q561" s="192">
        <v>135</v>
      </c>
      <c r="R561" s="191">
        <v>36</v>
      </c>
      <c r="S561" s="185" t="s">
        <v>139</v>
      </c>
      <c r="T561" s="185" t="s">
        <v>188</v>
      </c>
      <c r="U561" s="185" t="s">
        <v>391</v>
      </c>
      <c r="V561" s="185"/>
      <c r="W561" s="184"/>
      <c r="X561" s="184"/>
      <c r="Y561" s="184"/>
      <c r="Z561" s="96"/>
      <c r="AA561" s="96"/>
      <c r="AB561" s="96"/>
    </row>
    <row r="562" spans="1:262" x14ac:dyDescent="0.2">
      <c r="A562" s="185">
        <v>39990</v>
      </c>
      <c r="B562" s="198" t="s">
        <v>1136</v>
      </c>
      <c r="C562" s="198" t="s">
        <v>331</v>
      </c>
      <c r="D562" s="198" t="s">
        <v>141</v>
      </c>
      <c r="E562" s="198" t="s">
        <v>144</v>
      </c>
      <c r="F562" s="199">
        <v>38539</v>
      </c>
      <c r="G562" s="200">
        <v>2005</v>
      </c>
      <c r="H562" s="185" t="s">
        <v>1137</v>
      </c>
      <c r="I562" s="185" t="str">
        <f t="shared" si="27"/>
        <v>GM</v>
      </c>
      <c r="J562" s="185" t="str">
        <f t="shared" si="26"/>
        <v>LA</v>
      </c>
      <c r="K562" s="185" t="str">
        <f t="shared" si="28"/>
        <v>Gulf of Mexico, South Central</v>
      </c>
      <c r="L562" s="185" t="str">
        <f>INDEX('State '!$A$1:$C$62,MATCH($I562,'State '!$B:$B,0),3)</f>
        <v>Gulf of Mexico</v>
      </c>
      <c r="M562" s="185" t="str">
        <f>INDEX('State '!$A$1:$C$62,MATCH($J562,'State '!$B:$B,0),3)</f>
        <v>South Central</v>
      </c>
      <c r="N562" s="185"/>
      <c r="O562" s="192">
        <v>10.8</v>
      </c>
      <c r="P562" s="192">
        <v>3</v>
      </c>
      <c r="Q562" s="192">
        <v>150</v>
      </c>
      <c r="R562" s="191" t="s">
        <v>1138</v>
      </c>
      <c r="S562" s="185" t="s">
        <v>135</v>
      </c>
      <c r="T562" s="185" t="s">
        <v>390</v>
      </c>
      <c r="U562" s="185" t="s">
        <v>1139</v>
      </c>
      <c r="V562" s="185"/>
      <c r="W562" s="184"/>
      <c r="X562" s="184"/>
      <c r="Y562" s="184"/>
      <c r="Z562" s="96"/>
      <c r="AA562" s="96"/>
      <c r="AB562" s="96"/>
    </row>
    <row r="563" spans="1:262" x14ac:dyDescent="0.2">
      <c r="A563" s="185">
        <v>39990</v>
      </c>
      <c r="B563" s="198" t="s">
        <v>1134</v>
      </c>
      <c r="C563" s="198" t="s">
        <v>286</v>
      </c>
      <c r="D563" s="198" t="s">
        <v>141</v>
      </c>
      <c r="E563" s="198" t="s">
        <v>144</v>
      </c>
      <c r="F563" s="199">
        <v>38471</v>
      </c>
      <c r="G563" s="200">
        <v>2005</v>
      </c>
      <c r="H563" s="185" t="s">
        <v>993</v>
      </c>
      <c r="I563" s="185" t="str">
        <f t="shared" si="27"/>
        <v>VA</v>
      </c>
      <c r="J563" s="185" t="str">
        <f t="shared" si="26"/>
        <v>MD</v>
      </c>
      <c r="K563" s="185" t="str">
        <f t="shared" si="28"/>
        <v>Northeast</v>
      </c>
      <c r="L563" s="185" t="str">
        <f>INDEX('State '!$A$1:$C$62,MATCH($I563,'State '!$B:$B,0),3)</f>
        <v>Northeast</v>
      </c>
      <c r="M563" s="185" t="str">
        <f>INDEX('State '!$A$1:$C$62,MATCH($J563,'State '!$B:$B,0),3)</f>
        <v>Northeast</v>
      </c>
      <c r="N563" s="185"/>
      <c r="O563" s="192">
        <v>43.5</v>
      </c>
      <c r="P563" s="192"/>
      <c r="Q563" s="192">
        <v>433</v>
      </c>
      <c r="R563" s="191">
        <v>36</v>
      </c>
      <c r="S563" s="185" t="s">
        <v>135</v>
      </c>
      <c r="T563" s="185" t="s">
        <v>390</v>
      </c>
      <c r="U563" s="185" t="s">
        <v>1135</v>
      </c>
      <c r="V563" s="185"/>
      <c r="W563" s="184"/>
      <c r="X563" s="184"/>
      <c r="Y563" s="184"/>
      <c r="Z563" s="96"/>
      <c r="AA563" s="96"/>
      <c r="AB563" s="96"/>
    </row>
    <row r="564" spans="1:262" x14ac:dyDescent="0.2">
      <c r="A564" s="185">
        <v>39990</v>
      </c>
      <c r="B564" s="198" t="s">
        <v>1106</v>
      </c>
      <c r="C564" s="198" t="s">
        <v>323</v>
      </c>
      <c r="D564" s="198" t="s">
        <v>141</v>
      </c>
      <c r="E564" s="198" t="s">
        <v>144</v>
      </c>
      <c r="F564" s="199">
        <v>38626</v>
      </c>
      <c r="G564" s="200">
        <v>2005</v>
      </c>
      <c r="H564" s="185" t="s">
        <v>16</v>
      </c>
      <c r="I564" s="185" t="str">
        <f t="shared" si="27"/>
        <v>NC</v>
      </c>
      <c r="J564" s="185" t="str">
        <f t="shared" si="26"/>
        <v>NC</v>
      </c>
      <c r="K564" s="185" t="str">
        <f t="shared" si="28"/>
        <v>Southeast</v>
      </c>
      <c r="L564" s="185" t="str">
        <f>INDEX('State '!$A$1:$C$62,MATCH($I564,'State '!$B:$B,0),3)</f>
        <v>Southeast</v>
      </c>
      <c r="M564" s="185" t="str">
        <f>INDEX('State '!$A$1:$C$62,MATCH($J564,'State '!$B:$B,0),3)</f>
        <v>Southeast</v>
      </c>
      <c r="N564" s="185"/>
      <c r="O564" s="192">
        <v>5</v>
      </c>
      <c r="P564" s="192">
        <v>10</v>
      </c>
      <c r="Q564" s="192">
        <v>30</v>
      </c>
      <c r="R564" s="191">
        <v>6</v>
      </c>
      <c r="S564" s="185" t="s">
        <v>139</v>
      </c>
      <c r="T564" s="185" t="s">
        <v>188</v>
      </c>
      <c r="U564" s="185" t="s">
        <v>391</v>
      </c>
      <c r="V564" s="185"/>
      <c r="W564" s="184"/>
      <c r="X564" s="184"/>
      <c r="Y564" s="184"/>
      <c r="Z564" s="96"/>
      <c r="AA564" s="96"/>
      <c r="AB564" s="96"/>
    </row>
    <row r="565" spans="1:262" x14ac:dyDescent="0.2">
      <c r="A565" s="185">
        <v>39990</v>
      </c>
      <c r="B565" s="186" t="s">
        <v>1080</v>
      </c>
      <c r="C565" s="186" t="s">
        <v>219</v>
      </c>
      <c r="D565" s="186" t="s">
        <v>141</v>
      </c>
      <c r="E565" s="198" t="s">
        <v>144</v>
      </c>
      <c r="F565" s="199">
        <v>38686</v>
      </c>
      <c r="G565" s="200">
        <v>2005</v>
      </c>
      <c r="H565" s="185" t="s">
        <v>832</v>
      </c>
      <c r="I565" s="185" t="str">
        <f t="shared" si="27"/>
        <v>PA</v>
      </c>
      <c r="J565" s="185" t="str">
        <f t="shared" si="26"/>
        <v>DE</v>
      </c>
      <c r="K565" s="185" t="str">
        <f t="shared" si="28"/>
        <v>Northeast</v>
      </c>
      <c r="L565" s="185" t="str">
        <f>INDEX('State '!$A$1:$C$62,MATCH($I565,'State '!$B:$B,0),3)</f>
        <v>Northeast</v>
      </c>
      <c r="M565" s="185" t="str">
        <f>INDEX('State '!$A$1:$C$62,MATCH($J565,'State '!$B:$B,0),3)</f>
        <v>Northeast</v>
      </c>
      <c r="N565" s="185"/>
      <c r="O565" s="192">
        <v>14</v>
      </c>
      <c r="P565" s="192">
        <v>24</v>
      </c>
      <c r="Q565" s="191">
        <v>9.9</v>
      </c>
      <c r="R565" s="191">
        <v>16</v>
      </c>
      <c r="S565" s="185" t="s">
        <v>135</v>
      </c>
      <c r="T565" s="185" t="s">
        <v>390</v>
      </c>
      <c r="U565" s="185" t="s">
        <v>1081</v>
      </c>
      <c r="V565" s="185"/>
      <c r="W565" s="184"/>
      <c r="X565" s="184"/>
      <c r="Y565" s="184"/>
      <c r="Z565" s="96"/>
      <c r="AA565" s="96"/>
      <c r="AB565" s="96"/>
    </row>
    <row r="566" spans="1:262" x14ac:dyDescent="0.2">
      <c r="A566" s="185">
        <v>39990</v>
      </c>
      <c r="B566" s="186" t="s">
        <v>1099</v>
      </c>
      <c r="C566" s="186" t="s">
        <v>1784</v>
      </c>
      <c r="D566" s="186" t="s">
        <v>142</v>
      </c>
      <c r="E566" s="198" t="s">
        <v>144</v>
      </c>
      <c r="F566" s="199">
        <v>38716</v>
      </c>
      <c r="G566" s="200">
        <v>2005</v>
      </c>
      <c r="H566" s="185" t="s">
        <v>1100</v>
      </c>
      <c r="I566" s="185" t="str">
        <f t="shared" si="27"/>
        <v>AZ</v>
      </c>
      <c r="J566" s="185" t="str">
        <f t="shared" si="26"/>
        <v>CA</v>
      </c>
      <c r="K566" s="185" t="str">
        <f t="shared" si="28"/>
        <v>Mountain, Pacific</v>
      </c>
      <c r="L566" s="185" t="str">
        <f>INDEX('State '!$A$1:$C$62,MATCH($I566,'State '!$B:$B,0),3)</f>
        <v>Mountain</v>
      </c>
      <c r="M566" s="185" t="str">
        <f>INDEX('State '!$A$1:$C$62,MATCH($J566,'State '!$B:$B,0),3)</f>
        <v>Pacific</v>
      </c>
      <c r="N566" s="185"/>
      <c r="O566" s="192">
        <v>78</v>
      </c>
      <c r="P566" s="192">
        <v>94.4</v>
      </c>
      <c r="Q566" s="191">
        <v>502</v>
      </c>
      <c r="R566" s="191">
        <v>30</v>
      </c>
      <c r="S566" s="185" t="s">
        <v>135</v>
      </c>
      <c r="T566" s="185" t="s">
        <v>390</v>
      </c>
      <c r="U566" s="185" t="s">
        <v>1101</v>
      </c>
      <c r="V566" s="185"/>
      <c r="W566" s="184"/>
      <c r="X566" s="184"/>
      <c r="Y566" s="184"/>
      <c r="Z566" s="96"/>
      <c r="AA566" s="96"/>
      <c r="AB566" s="96"/>
    </row>
    <row r="567" spans="1:262" x14ac:dyDescent="0.2">
      <c r="A567" s="185">
        <v>39990</v>
      </c>
      <c r="B567" s="198" t="s">
        <v>1102</v>
      </c>
      <c r="C567" s="198" t="s">
        <v>220</v>
      </c>
      <c r="D567" s="198" t="s">
        <v>137</v>
      </c>
      <c r="E567" s="198" t="s">
        <v>144</v>
      </c>
      <c r="F567" s="199">
        <v>38478</v>
      </c>
      <c r="G567" s="200">
        <v>2005</v>
      </c>
      <c r="H567" s="185" t="s">
        <v>6</v>
      </c>
      <c r="I567" s="185" t="str">
        <f t="shared" si="27"/>
        <v>TX</v>
      </c>
      <c r="J567" s="185" t="str">
        <f t="shared" si="26"/>
        <v>TX</v>
      </c>
      <c r="K567" s="185" t="str">
        <f t="shared" si="28"/>
        <v>South Central</v>
      </c>
      <c r="L567" s="185" t="str">
        <f>INDEX('State '!$A$1:$C$62,MATCH($I567,'State '!$B:$B,0),3)</f>
        <v>South Central</v>
      </c>
      <c r="M567" s="185" t="str">
        <f>INDEX('State '!$A$1:$C$62,MATCH($J567,'State '!$B:$B,0),3)</f>
        <v>South Central</v>
      </c>
      <c r="N567" s="185"/>
      <c r="O567" s="192">
        <v>130</v>
      </c>
      <c r="P567" s="192">
        <v>107</v>
      </c>
      <c r="Q567" s="192">
        <v>500</v>
      </c>
      <c r="R567" s="191">
        <v>36</v>
      </c>
      <c r="S567" s="185" t="s">
        <v>139</v>
      </c>
      <c r="T567" s="185" t="s">
        <v>188</v>
      </c>
      <c r="U567" s="185" t="s">
        <v>391</v>
      </c>
      <c r="V567" s="185"/>
      <c r="W567" s="184"/>
      <c r="X567" s="184"/>
      <c r="Y567" s="184"/>
      <c r="Z567" s="96"/>
      <c r="AA567" s="96"/>
      <c r="AB567" s="96"/>
    </row>
    <row r="568" spans="1:262" x14ac:dyDescent="0.2">
      <c r="A568" s="185">
        <v>39990</v>
      </c>
      <c r="B568" s="198" t="s">
        <v>1114</v>
      </c>
      <c r="C568" s="198" t="s">
        <v>326</v>
      </c>
      <c r="D568" s="198" t="s">
        <v>141</v>
      </c>
      <c r="E568" s="198" t="s">
        <v>144</v>
      </c>
      <c r="F568" s="199">
        <v>38432</v>
      </c>
      <c r="G568" s="200">
        <v>2005</v>
      </c>
      <c r="H568" s="185" t="s">
        <v>47</v>
      </c>
      <c r="I568" s="185" t="str">
        <f t="shared" si="27"/>
        <v>GM</v>
      </c>
      <c r="J568" s="185" t="str">
        <f t="shared" si="26"/>
        <v>GM</v>
      </c>
      <c r="K568" s="185" t="str">
        <f t="shared" si="28"/>
        <v>Gulf of Mexico</v>
      </c>
      <c r="L568" s="185" t="str">
        <f>INDEX('State '!$A$1:$C$62,MATCH($I568,'State '!$B:$B,0),3)</f>
        <v>Gulf of Mexico</v>
      </c>
      <c r="M568" s="185" t="str">
        <f>INDEX('State '!$A$1:$C$62,MATCH($J568,'State '!$B:$B,0),3)</f>
        <v>Gulf of Mexico</v>
      </c>
      <c r="N568" s="185"/>
      <c r="O568" s="192">
        <v>5</v>
      </c>
      <c r="P568" s="192">
        <v>8</v>
      </c>
      <c r="Q568" s="192">
        <v>690</v>
      </c>
      <c r="R568" s="191">
        <v>20</v>
      </c>
      <c r="S568" s="185" t="s">
        <v>135</v>
      </c>
      <c r="T568" s="185" t="s">
        <v>1115</v>
      </c>
      <c r="U568" s="185" t="s">
        <v>391</v>
      </c>
      <c r="V568" s="185"/>
      <c r="W568" s="184"/>
      <c r="X568" s="184"/>
      <c r="Y568" s="184"/>
      <c r="Z568" s="96"/>
      <c r="AA568" s="96"/>
      <c r="AB568" s="96"/>
    </row>
    <row r="569" spans="1:262" x14ac:dyDescent="0.2">
      <c r="A569" s="185">
        <v>39990</v>
      </c>
      <c r="B569" s="186" t="s">
        <v>1103</v>
      </c>
      <c r="C569" s="186" t="s">
        <v>242</v>
      </c>
      <c r="D569" s="186" t="s">
        <v>137</v>
      </c>
      <c r="E569" s="187" t="s">
        <v>144</v>
      </c>
      <c r="F569" s="188">
        <v>38504</v>
      </c>
      <c r="G569" s="189">
        <v>2005</v>
      </c>
      <c r="H569" s="185" t="s">
        <v>6</v>
      </c>
      <c r="I569" s="185" t="str">
        <f t="shared" si="27"/>
        <v>TX</v>
      </c>
      <c r="J569" s="185" t="str">
        <f t="shared" si="26"/>
        <v>TX</v>
      </c>
      <c r="K569" s="185" t="str">
        <f t="shared" si="28"/>
        <v>South Central</v>
      </c>
      <c r="L569" s="185" t="str">
        <f>INDEX('State '!$A$1:$C$62,MATCH($I569,'State '!$B:$B,0),3)</f>
        <v>South Central</v>
      </c>
      <c r="M569" s="185" t="str">
        <f>INDEX('State '!$A$1:$C$62,MATCH($J569,'State '!$B:$B,0),3)</f>
        <v>South Central</v>
      </c>
      <c r="N569" s="185"/>
      <c r="O569" s="191">
        <v>53</v>
      </c>
      <c r="P569" s="191">
        <v>54</v>
      </c>
      <c r="Q569" s="191">
        <v>650</v>
      </c>
      <c r="R569" s="192">
        <v>24</v>
      </c>
      <c r="S569" s="193" t="s">
        <v>139</v>
      </c>
      <c r="T569" s="190" t="s">
        <v>188</v>
      </c>
      <c r="U569" s="194" t="s">
        <v>391</v>
      </c>
      <c r="V569" s="185"/>
      <c r="W569" s="184"/>
      <c r="X569" s="184"/>
      <c r="Y569" s="184"/>
      <c r="Z569" s="96"/>
      <c r="AA569" s="96"/>
      <c r="AB569" s="96"/>
    </row>
    <row r="570" spans="1:262" x14ac:dyDescent="0.2">
      <c r="A570" s="185">
        <v>39990</v>
      </c>
      <c r="B570" s="186" t="s">
        <v>1131</v>
      </c>
      <c r="C570" s="186" t="s">
        <v>329</v>
      </c>
      <c r="D570" s="186" t="s">
        <v>141</v>
      </c>
      <c r="E570" s="187" t="s">
        <v>144</v>
      </c>
      <c r="F570" s="188">
        <v>38702</v>
      </c>
      <c r="G570" s="189">
        <v>2005</v>
      </c>
      <c r="H570" s="185" t="s">
        <v>6</v>
      </c>
      <c r="I570" s="185" t="str">
        <f t="shared" si="27"/>
        <v>TX</v>
      </c>
      <c r="J570" s="185" t="str">
        <f t="shared" si="26"/>
        <v>TX</v>
      </c>
      <c r="K570" s="185" t="str">
        <f t="shared" si="28"/>
        <v>South Central</v>
      </c>
      <c r="L570" s="185" t="str">
        <f>INDEX('State '!$A$1:$C$62,MATCH($I570,'State '!$B:$B,0),3)</f>
        <v>South Central</v>
      </c>
      <c r="M570" s="185" t="str">
        <f>INDEX('State '!$A$1:$C$62,MATCH($J570,'State '!$B:$B,0),3)</f>
        <v>South Central</v>
      </c>
      <c r="N570" s="185"/>
      <c r="O570" s="191">
        <v>2.2599999999999998</v>
      </c>
      <c r="P570" s="191">
        <v>0.01</v>
      </c>
      <c r="Q570" s="191">
        <v>200</v>
      </c>
      <c r="R570" s="192">
        <v>12</v>
      </c>
      <c r="S570" s="193" t="s">
        <v>135</v>
      </c>
      <c r="T570" s="190" t="s">
        <v>390</v>
      </c>
      <c r="U570" s="194" t="s">
        <v>1132</v>
      </c>
      <c r="V570" s="185"/>
      <c r="W570" s="184"/>
      <c r="X570" s="184"/>
      <c r="Y570" s="184"/>
      <c r="Z570" s="96"/>
      <c r="AA570" s="96"/>
      <c r="AB570" s="96"/>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BQ570" s="20"/>
      <c r="BR570" s="20"/>
      <c r="BS570" s="20"/>
      <c r="BT570" s="20"/>
      <c r="BU570" s="20"/>
      <c r="BV570" s="20"/>
      <c r="BW570" s="20"/>
      <c r="BX570" s="20"/>
      <c r="BY570" s="20"/>
      <c r="BZ570" s="20"/>
      <c r="CA570" s="20"/>
      <c r="CB570" s="20"/>
      <c r="CC570" s="20"/>
      <c r="CD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c r="EU570" s="20"/>
      <c r="EV570" s="20"/>
      <c r="EW570" s="20"/>
      <c r="EX570" s="20"/>
      <c r="EY570" s="20"/>
      <c r="EZ570" s="20"/>
      <c r="FA570" s="20"/>
      <c r="FB570" s="20"/>
      <c r="FC570" s="20"/>
      <c r="FD570" s="20"/>
      <c r="FE570" s="20"/>
      <c r="FF570" s="20"/>
      <c r="FG570" s="20"/>
      <c r="FH570" s="20"/>
      <c r="FI570" s="20"/>
      <c r="FJ570" s="20"/>
      <c r="FK570" s="20"/>
      <c r="FL570" s="20"/>
      <c r="FM570" s="20"/>
      <c r="FN570" s="20"/>
      <c r="FO570" s="20"/>
      <c r="FP570" s="20"/>
      <c r="FQ570" s="20"/>
      <c r="FR570" s="20"/>
      <c r="FS570" s="20"/>
      <c r="FT570" s="20"/>
      <c r="FU570" s="20"/>
      <c r="FV570" s="20"/>
      <c r="FW570" s="20"/>
      <c r="FX570" s="20"/>
      <c r="FY570" s="20"/>
      <c r="FZ570" s="20"/>
      <c r="GA570" s="20"/>
      <c r="GB570" s="20"/>
      <c r="GC570" s="20"/>
      <c r="GD570" s="20"/>
      <c r="GE570" s="20"/>
      <c r="GF570" s="20"/>
      <c r="GG570" s="20"/>
      <c r="GH570" s="20"/>
      <c r="GI570" s="20"/>
      <c r="GJ570" s="20"/>
      <c r="GK570" s="20"/>
      <c r="GL570" s="20"/>
      <c r="GM570" s="20"/>
      <c r="GN570" s="20"/>
      <c r="GO570" s="20"/>
      <c r="GP570" s="20"/>
      <c r="GQ570" s="20"/>
      <c r="GR570" s="20"/>
      <c r="GS570" s="20"/>
      <c r="GT570" s="20"/>
      <c r="GU570" s="20"/>
      <c r="GV570" s="20"/>
      <c r="GW570" s="20"/>
      <c r="GX570" s="20"/>
      <c r="GY570" s="20"/>
      <c r="GZ570" s="20"/>
      <c r="HA570" s="20"/>
      <c r="HB570" s="20"/>
      <c r="HC570" s="20"/>
      <c r="HD570" s="20"/>
      <c r="HE570" s="20"/>
      <c r="HF570" s="20"/>
      <c r="HG570" s="20"/>
      <c r="HH570" s="20"/>
      <c r="HI570" s="20"/>
      <c r="HJ570" s="20"/>
      <c r="HK570" s="20"/>
      <c r="HL570" s="20"/>
      <c r="HM570" s="20"/>
      <c r="HN570" s="20"/>
      <c r="HO570" s="20"/>
      <c r="HP570" s="20"/>
      <c r="HQ570" s="20"/>
      <c r="HR570" s="20"/>
      <c r="HS570" s="20"/>
      <c r="HT570" s="20"/>
      <c r="HU570" s="20"/>
      <c r="HV570" s="20"/>
      <c r="HW570" s="20"/>
      <c r="HX570" s="20"/>
      <c r="HY570" s="20"/>
      <c r="HZ570" s="20"/>
      <c r="IA570" s="20"/>
      <c r="IB570" s="20"/>
      <c r="IC570" s="20"/>
      <c r="ID570" s="20"/>
      <c r="IE570" s="20"/>
      <c r="IF570" s="20"/>
      <c r="IG570" s="20"/>
      <c r="IH570" s="20"/>
      <c r="II570" s="20"/>
      <c r="IJ570" s="20"/>
      <c r="IK570" s="20"/>
      <c r="IL570" s="20"/>
      <c r="IM570" s="20"/>
      <c r="IN570" s="20"/>
      <c r="IO570" s="20"/>
      <c r="IP570" s="20"/>
      <c r="IQ570" s="20"/>
      <c r="IR570" s="20"/>
      <c r="IS570" s="20"/>
      <c r="IT570" s="20"/>
      <c r="IU570" s="20"/>
      <c r="IV570" s="20"/>
      <c r="IW570" s="20"/>
      <c r="IX570" s="20"/>
      <c r="IY570" s="20"/>
      <c r="IZ570" s="20"/>
      <c r="JA570" s="20"/>
      <c r="JB570" s="20"/>
    </row>
    <row r="571" spans="1:262" s="20" customFormat="1" x14ac:dyDescent="0.2">
      <c r="A571" s="185">
        <v>39990</v>
      </c>
      <c r="B571" s="198" t="s">
        <v>1092</v>
      </c>
      <c r="C571" s="198" t="s">
        <v>244</v>
      </c>
      <c r="D571" s="198" t="s">
        <v>134</v>
      </c>
      <c r="E571" s="198" t="s">
        <v>144</v>
      </c>
      <c r="F571" s="199">
        <v>38383</v>
      </c>
      <c r="G571" s="200">
        <v>2005</v>
      </c>
      <c r="H571" s="185" t="s">
        <v>18</v>
      </c>
      <c r="I571" s="185" t="str">
        <f t="shared" si="27"/>
        <v>FL</v>
      </c>
      <c r="J571" s="185" t="str">
        <f t="shared" si="26"/>
        <v>FL</v>
      </c>
      <c r="K571" s="185" t="str">
        <f t="shared" si="28"/>
        <v>Southeast</v>
      </c>
      <c r="L571" s="185" t="str">
        <f>INDEX('State '!$A$1:$C$62,MATCH($I571,'State '!$B:$B,0),3)</f>
        <v>Southeast</v>
      </c>
      <c r="M571" s="185" t="str">
        <f>INDEX('State '!$A$1:$C$62,MATCH($J571,'State '!$B:$B,0),3)</f>
        <v>Southeast</v>
      </c>
      <c r="N571" s="185"/>
      <c r="O571" s="192">
        <v>237</v>
      </c>
      <c r="P571" s="192">
        <v>110</v>
      </c>
      <c r="Q571" s="192">
        <v>175</v>
      </c>
      <c r="R571" s="191" t="s">
        <v>422</v>
      </c>
      <c r="S571" s="185" t="s">
        <v>135</v>
      </c>
      <c r="T571" s="185" t="s">
        <v>390</v>
      </c>
      <c r="U571" s="185" t="s">
        <v>1093</v>
      </c>
      <c r="V571" s="185"/>
      <c r="W571" s="184"/>
      <c r="X571" s="184"/>
      <c r="Y571" s="184"/>
      <c r="AC571" s="96"/>
      <c r="AD571" s="96"/>
      <c r="AE571" s="96"/>
      <c r="AF571" s="96"/>
      <c r="AG571" s="96"/>
      <c r="AH571" s="96"/>
      <c r="AI571" s="96"/>
      <c r="AJ571" s="96"/>
      <c r="AK571" s="96"/>
      <c r="AL571" s="96"/>
      <c r="AM571" s="96"/>
      <c r="AN571" s="96"/>
      <c r="AO571" s="96"/>
      <c r="AP571" s="96"/>
      <c r="AQ571" s="96"/>
      <c r="AR571" s="96"/>
      <c r="AS571" s="96"/>
      <c r="AT571" s="96"/>
      <c r="AU571" s="96"/>
      <c r="AV571" s="96"/>
      <c r="AW571" s="96"/>
      <c r="AX571" s="96"/>
      <c r="AY571" s="96"/>
      <c r="AZ571" s="96"/>
      <c r="BA571" s="96"/>
      <c r="BB571" s="96"/>
      <c r="BC571" s="96"/>
      <c r="BD571" s="96"/>
      <c r="BE571" s="96"/>
      <c r="BF571" s="96"/>
      <c r="BG571" s="96"/>
      <c r="BH571" s="96"/>
      <c r="BI571" s="96"/>
      <c r="BJ571" s="96"/>
      <c r="BK571" s="96"/>
      <c r="BL571" s="96"/>
      <c r="BM571" s="96"/>
      <c r="BN571" s="96"/>
      <c r="BO571" s="96"/>
      <c r="BP571" s="96"/>
      <c r="BQ571" s="96"/>
      <c r="BR571" s="96"/>
      <c r="BS571" s="96"/>
      <c r="BT571" s="96"/>
      <c r="BU571" s="96"/>
      <c r="BV571" s="96"/>
      <c r="BW571" s="96"/>
      <c r="BX571" s="96"/>
      <c r="BY571" s="96"/>
      <c r="BZ571" s="96"/>
      <c r="CA571" s="96"/>
      <c r="CB571" s="96"/>
      <c r="CC571" s="96"/>
      <c r="CD571" s="96"/>
      <c r="CE571" s="96"/>
      <c r="CF571" s="96"/>
      <c r="CG571" s="96"/>
      <c r="CH571" s="96"/>
      <c r="CI571" s="96"/>
      <c r="CJ571" s="96"/>
      <c r="CK571" s="96"/>
      <c r="CL571" s="96"/>
      <c r="CM571" s="96"/>
      <c r="CN571" s="96"/>
      <c r="CO571" s="96"/>
      <c r="CP571" s="96"/>
      <c r="CQ571" s="96"/>
      <c r="CR571" s="96"/>
      <c r="CS571" s="96"/>
      <c r="CT571" s="96"/>
      <c r="CU571" s="96"/>
      <c r="CV571" s="96"/>
      <c r="CW571" s="96"/>
      <c r="CX571" s="96"/>
      <c r="CY571" s="96"/>
      <c r="CZ571" s="96"/>
      <c r="DA571" s="96"/>
      <c r="DB571" s="96"/>
      <c r="DC571" s="96"/>
      <c r="DD571" s="96"/>
      <c r="DE571" s="96"/>
      <c r="DF571" s="96"/>
      <c r="DG571" s="96"/>
      <c r="DH571" s="96"/>
      <c r="DI571" s="96"/>
      <c r="DJ571" s="96"/>
      <c r="DK571" s="96"/>
      <c r="DL571" s="96"/>
      <c r="DM571" s="96"/>
      <c r="DN571" s="96"/>
      <c r="DO571" s="96"/>
      <c r="DP571" s="96"/>
      <c r="DQ571" s="96"/>
      <c r="DR571" s="96"/>
      <c r="DS571" s="96"/>
      <c r="DT571" s="96"/>
      <c r="DU571" s="96"/>
      <c r="DV571" s="96"/>
      <c r="DW571" s="96"/>
      <c r="DX571" s="96"/>
      <c r="DY571" s="96"/>
      <c r="DZ571" s="96"/>
      <c r="EA571" s="96"/>
      <c r="EB571" s="96"/>
      <c r="EC571" s="96"/>
      <c r="ED571" s="96"/>
      <c r="EE571" s="96"/>
      <c r="EF571" s="96"/>
      <c r="EG571" s="96"/>
      <c r="EH571" s="96"/>
      <c r="EI571" s="96"/>
      <c r="EJ571" s="96"/>
      <c r="EK571" s="96"/>
      <c r="EL571" s="96"/>
      <c r="EM571" s="96"/>
      <c r="EN571" s="96"/>
      <c r="EO571" s="96"/>
      <c r="EP571" s="96"/>
      <c r="EQ571" s="96"/>
      <c r="ER571" s="96"/>
      <c r="ES571" s="96"/>
      <c r="ET571" s="96"/>
      <c r="EU571" s="96"/>
      <c r="EV571" s="96"/>
      <c r="EW571" s="96"/>
      <c r="EX571" s="96"/>
      <c r="EY571" s="96"/>
      <c r="EZ571" s="96"/>
      <c r="FA571" s="96"/>
      <c r="FB571" s="96"/>
      <c r="FC571" s="96"/>
      <c r="FD571" s="96"/>
      <c r="FE571" s="96"/>
      <c r="FF571" s="96"/>
      <c r="FG571" s="96"/>
      <c r="FH571" s="96"/>
      <c r="FI571" s="96"/>
      <c r="FJ571" s="96"/>
      <c r="FK571" s="96"/>
      <c r="FL571" s="96"/>
      <c r="FM571" s="96"/>
      <c r="FN571" s="96"/>
      <c r="FO571" s="96"/>
      <c r="FP571" s="96"/>
      <c r="FQ571" s="96"/>
      <c r="FR571" s="96"/>
      <c r="FS571" s="96"/>
      <c r="FT571" s="96"/>
      <c r="FU571" s="96"/>
      <c r="FV571" s="96"/>
      <c r="FW571" s="96"/>
      <c r="FX571" s="96"/>
      <c r="FY571" s="96"/>
      <c r="FZ571" s="96"/>
      <c r="GA571" s="96"/>
      <c r="GB571" s="96"/>
      <c r="GC571" s="96"/>
      <c r="GD571" s="96"/>
      <c r="GE571" s="96"/>
      <c r="GF571" s="96"/>
      <c r="GG571" s="96"/>
      <c r="GH571" s="96"/>
      <c r="GI571" s="96"/>
      <c r="GJ571" s="96"/>
      <c r="GK571" s="96"/>
      <c r="GL571" s="96"/>
      <c r="GM571" s="96"/>
      <c r="GN571" s="96"/>
      <c r="GO571" s="96"/>
      <c r="GP571" s="96"/>
      <c r="GQ571" s="96"/>
      <c r="GR571" s="96"/>
      <c r="GS571" s="96"/>
      <c r="GT571" s="96"/>
      <c r="GU571" s="96"/>
      <c r="GV571" s="96"/>
      <c r="GW571" s="96"/>
      <c r="GX571" s="96"/>
      <c r="GY571" s="96"/>
      <c r="GZ571" s="96"/>
      <c r="HA571" s="96"/>
      <c r="HB571" s="96"/>
      <c r="HC571" s="96"/>
      <c r="HD571" s="96"/>
      <c r="HE571" s="96"/>
      <c r="HF571" s="96"/>
      <c r="HG571" s="96"/>
      <c r="HH571" s="96"/>
      <c r="HI571" s="96"/>
      <c r="HJ571" s="96"/>
      <c r="HK571" s="96"/>
      <c r="HL571" s="96"/>
      <c r="HM571" s="96"/>
      <c r="HN571" s="96"/>
      <c r="HO571" s="96"/>
      <c r="HP571" s="96"/>
      <c r="HQ571" s="96"/>
      <c r="HR571" s="96"/>
      <c r="HS571" s="96"/>
      <c r="HT571" s="96"/>
      <c r="HU571" s="96"/>
      <c r="HV571" s="96"/>
      <c r="HW571" s="96"/>
      <c r="HX571" s="96"/>
      <c r="HY571" s="96"/>
      <c r="HZ571" s="96"/>
      <c r="IA571" s="96"/>
      <c r="IB571" s="96"/>
      <c r="IC571" s="96"/>
      <c r="ID571" s="96"/>
      <c r="IE571" s="96"/>
      <c r="IF571" s="96"/>
      <c r="IG571" s="96"/>
      <c r="IH571" s="96"/>
      <c r="II571" s="96"/>
      <c r="IJ571" s="96"/>
      <c r="IK571" s="96"/>
      <c r="IL571" s="96"/>
      <c r="IM571" s="96"/>
      <c r="IN571" s="96"/>
      <c r="IO571" s="96"/>
      <c r="IP571" s="96"/>
      <c r="IQ571" s="96"/>
      <c r="IR571" s="96"/>
      <c r="IS571" s="96"/>
      <c r="IT571" s="96"/>
      <c r="IU571" s="96"/>
      <c r="IV571" s="96"/>
      <c r="IW571" s="96"/>
      <c r="IX571" s="96"/>
      <c r="IY571" s="96"/>
      <c r="IZ571" s="96"/>
      <c r="JA571" s="96"/>
      <c r="JB571" s="96"/>
    </row>
    <row r="572" spans="1:262" x14ac:dyDescent="0.2">
      <c r="A572" s="185">
        <v>39990</v>
      </c>
      <c r="B572" s="198" t="s">
        <v>1118</v>
      </c>
      <c r="C572" s="198" t="s">
        <v>327</v>
      </c>
      <c r="D572" s="198" t="s">
        <v>134</v>
      </c>
      <c r="E572" s="198" t="s">
        <v>144</v>
      </c>
      <c r="F572" s="199">
        <v>38473</v>
      </c>
      <c r="G572" s="200">
        <v>2005</v>
      </c>
      <c r="H572" s="185" t="s">
        <v>28</v>
      </c>
      <c r="I572" s="185" t="str">
        <f t="shared" si="27"/>
        <v>IL</v>
      </c>
      <c r="J572" s="185" t="str">
        <f t="shared" ref="J572:J635" si="29">RIGHT($H572,2)</f>
        <v>IL</v>
      </c>
      <c r="K572" s="185" t="str">
        <f t="shared" si="28"/>
        <v>Midwest</v>
      </c>
      <c r="L572" s="185" t="str">
        <f>INDEX('State '!$A$1:$C$62,MATCH($I572,'State '!$B:$B,0),3)</f>
        <v>Midwest</v>
      </c>
      <c r="M572" s="185" t="str">
        <f>INDEX('State '!$A$1:$C$62,MATCH($J572,'State '!$B:$B,0),3)</f>
        <v>Midwest</v>
      </c>
      <c r="N572" s="185"/>
      <c r="O572" s="192">
        <v>18.02</v>
      </c>
      <c r="P572" s="192">
        <v>3.6</v>
      </c>
      <c r="Q572" s="192">
        <v>134</v>
      </c>
      <c r="R572" s="191">
        <v>20</v>
      </c>
      <c r="S572" s="185" t="s">
        <v>135</v>
      </c>
      <c r="T572" s="185" t="s">
        <v>390</v>
      </c>
      <c r="U572" s="185" t="s">
        <v>1119</v>
      </c>
      <c r="V572" s="185"/>
      <c r="W572" s="184"/>
      <c r="X572" s="184"/>
      <c r="Y572" s="184"/>
      <c r="Z572" s="96"/>
      <c r="AA572" s="96"/>
      <c r="AB572" s="96"/>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20"/>
      <c r="BQ572" s="20"/>
      <c r="BR572" s="20"/>
      <c r="BS572" s="20"/>
      <c r="BT572" s="20"/>
      <c r="BU572" s="20"/>
      <c r="BV572" s="20"/>
      <c r="BW572" s="20"/>
      <c r="BX572" s="20"/>
      <c r="BY572" s="20"/>
      <c r="BZ572" s="20"/>
      <c r="CA572" s="20"/>
      <c r="CB572" s="20"/>
      <c r="CC572" s="20"/>
      <c r="CD572" s="20"/>
      <c r="CE572" s="20"/>
      <c r="CF572" s="20"/>
      <c r="CG572" s="20"/>
      <c r="CH572" s="20"/>
      <c r="CI572" s="20"/>
      <c r="CJ572" s="20"/>
      <c r="CK572" s="20"/>
      <c r="CL572" s="20"/>
      <c r="CM572" s="20"/>
      <c r="CN572" s="20"/>
      <c r="CO572" s="20"/>
      <c r="CP572" s="20"/>
      <c r="CQ572" s="20"/>
      <c r="CR572" s="20"/>
      <c r="CS572" s="20"/>
      <c r="CT572" s="20"/>
      <c r="CU572" s="20"/>
      <c r="CV572" s="20"/>
      <c r="CW572" s="20"/>
      <c r="CX572" s="20"/>
      <c r="CY572" s="20"/>
      <c r="CZ572" s="20"/>
      <c r="DA572" s="20"/>
      <c r="DB572" s="20"/>
      <c r="DC572" s="20"/>
      <c r="DD572" s="20"/>
      <c r="DE572" s="20"/>
      <c r="DF572" s="20"/>
      <c r="DG572" s="20"/>
      <c r="DH572" s="20"/>
      <c r="DI572" s="20"/>
      <c r="DJ572" s="20"/>
      <c r="DK572" s="20"/>
      <c r="DL572" s="20"/>
      <c r="DM572" s="20"/>
      <c r="DN572" s="20"/>
      <c r="DO572" s="20"/>
      <c r="DP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c r="ET572" s="20"/>
      <c r="EU572" s="20"/>
      <c r="EV572" s="20"/>
      <c r="EW572" s="20"/>
      <c r="EX572" s="20"/>
      <c r="EY572" s="20"/>
      <c r="EZ572" s="20"/>
      <c r="FA572" s="20"/>
      <c r="FB572" s="20"/>
      <c r="FC572" s="20"/>
      <c r="FD572" s="20"/>
      <c r="FE572" s="20"/>
      <c r="FF572" s="20"/>
      <c r="FG572" s="20"/>
      <c r="FH572" s="20"/>
      <c r="FI572" s="20"/>
      <c r="FJ572" s="20"/>
      <c r="FK572" s="20"/>
      <c r="FL572" s="20"/>
      <c r="FM572" s="20"/>
      <c r="FN572" s="20"/>
      <c r="FO572" s="20"/>
      <c r="FP572" s="20"/>
      <c r="FQ572" s="20"/>
      <c r="FR572" s="20"/>
      <c r="FS572" s="20"/>
      <c r="FT572" s="20"/>
      <c r="FU572" s="20"/>
      <c r="FV572" s="20"/>
      <c r="FW572" s="20"/>
      <c r="FX572" s="20"/>
      <c r="FY572" s="20"/>
      <c r="FZ572" s="20"/>
      <c r="GA572" s="20"/>
      <c r="GB572" s="20"/>
      <c r="GC572" s="20"/>
      <c r="GD572" s="20"/>
      <c r="GE572" s="20"/>
      <c r="GF572" s="20"/>
      <c r="GG572" s="20"/>
      <c r="GH572" s="20"/>
      <c r="GI572" s="20"/>
      <c r="GJ572" s="20"/>
      <c r="GK572" s="20"/>
      <c r="GL572" s="20"/>
      <c r="GM572" s="20"/>
      <c r="GN572" s="20"/>
      <c r="GO572" s="20"/>
      <c r="GP572" s="20"/>
      <c r="GQ572" s="20"/>
      <c r="GR572" s="20"/>
      <c r="GS572" s="20"/>
      <c r="GT572" s="20"/>
      <c r="GU572" s="20"/>
      <c r="GV572" s="20"/>
      <c r="GW572" s="20"/>
      <c r="GX572" s="20"/>
      <c r="GY572" s="20"/>
      <c r="GZ572" s="20"/>
      <c r="HA572" s="20"/>
      <c r="HB572" s="20"/>
      <c r="HC572" s="20"/>
      <c r="HD572" s="20"/>
      <c r="HE572" s="20"/>
      <c r="HF572" s="20"/>
      <c r="HG572" s="20"/>
      <c r="HH572" s="20"/>
      <c r="HI572" s="20"/>
      <c r="HJ572" s="20"/>
      <c r="HK572" s="20"/>
      <c r="HL572" s="20"/>
      <c r="HM572" s="20"/>
      <c r="HN572" s="20"/>
      <c r="HO572" s="20"/>
      <c r="HP572" s="20"/>
      <c r="HQ572" s="20"/>
      <c r="HR572" s="20"/>
      <c r="HS572" s="20"/>
      <c r="HT572" s="20"/>
      <c r="HU572" s="20"/>
      <c r="HV572" s="20"/>
      <c r="HW572" s="20"/>
      <c r="HX572" s="20"/>
      <c r="HY572" s="20"/>
      <c r="HZ572" s="20"/>
      <c r="IA572" s="20"/>
      <c r="IB572" s="20"/>
      <c r="IC572" s="20"/>
      <c r="ID572" s="20"/>
      <c r="IE572" s="20"/>
      <c r="IF572" s="20"/>
      <c r="IG572" s="20"/>
      <c r="IH572" s="20"/>
      <c r="II572" s="20"/>
      <c r="IJ572" s="20"/>
      <c r="IK572" s="20"/>
      <c r="IL572" s="20"/>
      <c r="IM572" s="20"/>
      <c r="IN572" s="20"/>
      <c r="IO572" s="20"/>
      <c r="IP572" s="20"/>
      <c r="IQ572" s="20"/>
      <c r="IR572" s="20"/>
      <c r="IS572" s="20"/>
      <c r="IT572" s="20"/>
      <c r="IU572" s="20"/>
      <c r="IV572" s="20"/>
      <c r="IW572" s="20"/>
      <c r="IX572" s="20"/>
      <c r="IY572" s="20"/>
      <c r="IZ572" s="20"/>
      <c r="JA572" s="20"/>
      <c r="JB572" s="20"/>
    </row>
    <row r="573" spans="1:262" s="20" customFormat="1" x14ac:dyDescent="0.2">
      <c r="A573" s="185">
        <v>39990</v>
      </c>
      <c r="B573" s="198" t="s">
        <v>1088</v>
      </c>
      <c r="C573" s="198" t="s">
        <v>222</v>
      </c>
      <c r="D573" s="198" t="s">
        <v>142</v>
      </c>
      <c r="E573" s="198" t="s">
        <v>144</v>
      </c>
      <c r="F573" s="199">
        <v>38656</v>
      </c>
      <c r="G573" s="200">
        <v>2005</v>
      </c>
      <c r="H573" s="185" t="s">
        <v>6</v>
      </c>
      <c r="I573" s="185" t="str">
        <f t="shared" si="27"/>
        <v>TX</v>
      </c>
      <c r="J573" s="185" t="str">
        <f t="shared" si="29"/>
        <v>TX</v>
      </c>
      <c r="K573" s="185" t="str">
        <f t="shared" si="28"/>
        <v>South Central</v>
      </c>
      <c r="L573" s="185" t="str">
        <f>INDEX('State '!$A$1:$C$62,MATCH($I573,'State '!$B:$B,0),3)</f>
        <v>South Central</v>
      </c>
      <c r="M573" s="185" t="str">
        <f>INDEX('State '!$A$1:$C$62,MATCH($J573,'State '!$B:$B,0),3)</f>
        <v>South Central</v>
      </c>
      <c r="N573" s="185"/>
      <c r="O573" s="192">
        <v>40</v>
      </c>
      <c r="P573" s="192">
        <v>254</v>
      </c>
      <c r="Q573" s="192">
        <v>150</v>
      </c>
      <c r="R573" s="191">
        <v>24</v>
      </c>
      <c r="S573" s="185" t="s">
        <v>139</v>
      </c>
      <c r="T573" s="185" t="s">
        <v>188</v>
      </c>
      <c r="U573" s="185" t="s">
        <v>391</v>
      </c>
      <c r="V573" s="185"/>
      <c r="W573" s="184"/>
      <c r="X573" s="184"/>
      <c r="Y573" s="184"/>
    </row>
    <row r="574" spans="1:262" s="20" customFormat="1" x14ac:dyDescent="0.2">
      <c r="A574" s="185">
        <v>39990</v>
      </c>
      <c r="B574" s="198" t="s">
        <v>1111</v>
      </c>
      <c r="C574" s="198" t="s">
        <v>324</v>
      </c>
      <c r="D574" s="198" t="s">
        <v>141</v>
      </c>
      <c r="E574" s="198" t="s">
        <v>144</v>
      </c>
      <c r="F574" s="199">
        <v>38671</v>
      </c>
      <c r="G574" s="200">
        <v>2005</v>
      </c>
      <c r="H574" s="185" t="s">
        <v>8</v>
      </c>
      <c r="I574" s="185" t="str">
        <f t="shared" si="27"/>
        <v>OH</v>
      </c>
      <c r="J574" s="185" t="str">
        <f t="shared" si="29"/>
        <v>OH</v>
      </c>
      <c r="K574" s="185" t="str">
        <f t="shared" si="28"/>
        <v>Northeast</v>
      </c>
      <c r="L574" s="185" t="str">
        <f>INDEX('State '!$A$1:$C$62,MATCH($I574,'State '!$B:$B,0),3)</f>
        <v>Northeast</v>
      </c>
      <c r="M574" s="185" t="str">
        <f>INDEX('State '!$A$1:$C$62,MATCH($J574,'State '!$B:$B,0),3)</f>
        <v>Northeast</v>
      </c>
      <c r="N574" s="185"/>
      <c r="O574" s="192">
        <v>9</v>
      </c>
      <c r="P574" s="192">
        <v>20</v>
      </c>
      <c r="Q574" s="192">
        <v>100</v>
      </c>
      <c r="R574" s="191">
        <v>12</v>
      </c>
      <c r="S574" s="185" t="s">
        <v>139</v>
      </c>
      <c r="T574" s="185" t="s">
        <v>188</v>
      </c>
      <c r="U574" s="185" t="s">
        <v>391</v>
      </c>
      <c r="V574" s="185"/>
      <c r="W574" s="184"/>
      <c r="X574" s="184"/>
      <c r="Y574" s="184"/>
      <c r="AC574" s="96"/>
      <c r="AD574" s="96"/>
      <c r="AE574" s="96"/>
      <c r="AF574" s="96"/>
      <c r="AG574" s="96"/>
      <c r="AH574" s="96"/>
      <c r="AI574" s="96"/>
      <c r="AJ574" s="96"/>
      <c r="AK574" s="96"/>
      <c r="AL574" s="96"/>
      <c r="AM574" s="96"/>
      <c r="AN574" s="96"/>
      <c r="AO574" s="96"/>
      <c r="AP574" s="96"/>
      <c r="AQ574" s="96"/>
      <c r="AR574" s="96"/>
      <c r="AS574" s="96"/>
      <c r="AT574" s="96"/>
      <c r="AU574" s="96"/>
      <c r="AV574" s="96"/>
      <c r="AW574" s="96"/>
      <c r="AX574" s="96"/>
      <c r="AY574" s="96"/>
      <c r="AZ574" s="96"/>
      <c r="BA574" s="96"/>
      <c r="BB574" s="96"/>
      <c r="BC574" s="96"/>
      <c r="BD574" s="96"/>
      <c r="BE574" s="96"/>
      <c r="BF574" s="96"/>
      <c r="BG574" s="96"/>
      <c r="BH574" s="96"/>
      <c r="BI574" s="96"/>
      <c r="BJ574" s="96"/>
      <c r="BK574" s="96"/>
      <c r="BL574" s="96"/>
      <c r="BM574" s="96"/>
      <c r="BN574" s="96"/>
      <c r="BO574" s="96"/>
      <c r="BP574" s="96"/>
      <c r="BQ574" s="96"/>
      <c r="BR574" s="96"/>
      <c r="BS574" s="96"/>
      <c r="BT574" s="96"/>
      <c r="BU574" s="96"/>
      <c r="BV574" s="96"/>
      <c r="BW574" s="96"/>
      <c r="BX574" s="96"/>
      <c r="BY574" s="96"/>
      <c r="BZ574" s="96"/>
      <c r="CA574" s="96"/>
      <c r="CB574" s="96"/>
      <c r="CC574" s="96"/>
      <c r="CD574" s="96"/>
      <c r="CE574" s="96"/>
      <c r="CF574" s="96"/>
      <c r="CG574" s="96"/>
      <c r="CH574" s="96"/>
      <c r="CI574" s="96"/>
      <c r="CJ574" s="96"/>
      <c r="CK574" s="96"/>
      <c r="CL574" s="96"/>
      <c r="CM574" s="96"/>
      <c r="CN574" s="96"/>
      <c r="CO574" s="96"/>
      <c r="CP574" s="96"/>
      <c r="CQ574" s="96"/>
      <c r="CR574" s="96"/>
      <c r="CS574" s="96"/>
      <c r="CT574" s="96"/>
      <c r="CU574" s="96"/>
      <c r="CV574" s="96"/>
      <c r="CW574" s="96"/>
      <c r="CX574" s="96"/>
      <c r="CY574" s="96"/>
      <c r="CZ574" s="96"/>
      <c r="DA574" s="96"/>
      <c r="DB574" s="96"/>
      <c r="DC574" s="96"/>
      <c r="DD574" s="96"/>
      <c r="DE574" s="96"/>
      <c r="DF574" s="96"/>
      <c r="DG574" s="96"/>
      <c r="DH574" s="96"/>
      <c r="DI574" s="96"/>
      <c r="DJ574" s="96"/>
      <c r="DK574" s="96"/>
      <c r="DL574" s="96"/>
      <c r="DM574" s="96"/>
      <c r="DN574" s="96"/>
      <c r="DO574" s="96"/>
      <c r="DP574" s="96"/>
      <c r="DQ574" s="96"/>
      <c r="DR574" s="96"/>
      <c r="DS574" s="96"/>
      <c r="DT574" s="96"/>
      <c r="DU574" s="96"/>
      <c r="DV574" s="96"/>
      <c r="DW574" s="96"/>
      <c r="DX574" s="96"/>
      <c r="DY574" s="96"/>
      <c r="DZ574" s="96"/>
      <c r="EA574" s="96"/>
      <c r="EB574" s="96"/>
      <c r="EC574" s="96"/>
      <c r="ED574" s="96"/>
      <c r="EE574" s="96"/>
      <c r="EF574" s="96"/>
      <c r="EG574" s="96"/>
      <c r="EH574" s="96"/>
      <c r="EI574" s="96"/>
      <c r="EJ574" s="96"/>
      <c r="EK574" s="96"/>
      <c r="EL574" s="96"/>
      <c r="EM574" s="96"/>
      <c r="EN574" s="96"/>
      <c r="EO574" s="96"/>
      <c r="EP574" s="96"/>
      <c r="EQ574" s="96"/>
      <c r="ER574" s="96"/>
      <c r="ES574" s="96"/>
      <c r="ET574" s="96"/>
      <c r="EU574" s="96"/>
      <c r="EV574" s="96"/>
      <c r="EW574" s="96"/>
      <c r="EX574" s="96"/>
      <c r="EY574" s="96"/>
      <c r="EZ574" s="96"/>
      <c r="FA574" s="96"/>
      <c r="FB574" s="96"/>
      <c r="FC574" s="96"/>
      <c r="FD574" s="96"/>
      <c r="FE574" s="96"/>
      <c r="FF574" s="96"/>
      <c r="FG574" s="96"/>
      <c r="FH574" s="96"/>
      <c r="FI574" s="96"/>
      <c r="FJ574" s="96"/>
      <c r="FK574" s="96"/>
      <c r="FL574" s="96"/>
      <c r="FM574" s="96"/>
      <c r="FN574" s="96"/>
      <c r="FO574" s="96"/>
      <c r="FP574" s="96"/>
      <c r="FQ574" s="96"/>
      <c r="FR574" s="96"/>
      <c r="FS574" s="96"/>
      <c r="FT574" s="96"/>
      <c r="FU574" s="96"/>
      <c r="FV574" s="96"/>
      <c r="FW574" s="96"/>
      <c r="FX574" s="96"/>
      <c r="FY574" s="96"/>
      <c r="FZ574" s="96"/>
      <c r="GA574" s="96"/>
      <c r="GB574" s="96"/>
      <c r="GC574" s="96"/>
      <c r="GD574" s="96"/>
      <c r="GE574" s="96"/>
      <c r="GF574" s="96"/>
      <c r="GG574" s="96"/>
      <c r="GH574" s="96"/>
      <c r="GI574" s="96"/>
      <c r="GJ574" s="96"/>
      <c r="GK574" s="96"/>
      <c r="GL574" s="96"/>
      <c r="GM574" s="96"/>
      <c r="GN574" s="96"/>
      <c r="GO574" s="96"/>
      <c r="GP574" s="96"/>
      <c r="GQ574" s="96"/>
      <c r="GR574" s="96"/>
      <c r="GS574" s="96"/>
      <c r="GT574" s="96"/>
      <c r="GU574" s="96"/>
      <c r="GV574" s="96"/>
      <c r="GW574" s="96"/>
      <c r="GX574" s="96"/>
      <c r="GY574" s="96"/>
      <c r="GZ574" s="96"/>
      <c r="HA574" s="96"/>
      <c r="HB574" s="96"/>
      <c r="HC574" s="96"/>
      <c r="HD574" s="96"/>
      <c r="HE574" s="96"/>
      <c r="HF574" s="96"/>
      <c r="HG574" s="96"/>
      <c r="HH574" s="96"/>
      <c r="HI574" s="96"/>
      <c r="HJ574" s="96"/>
      <c r="HK574" s="96"/>
      <c r="HL574" s="96"/>
      <c r="HM574" s="96"/>
      <c r="HN574" s="96"/>
      <c r="HO574" s="96"/>
      <c r="HP574" s="96"/>
      <c r="HQ574" s="96"/>
      <c r="HR574" s="96"/>
      <c r="HS574" s="96"/>
      <c r="HT574" s="96"/>
      <c r="HU574" s="96"/>
      <c r="HV574" s="96"/>
      <c r="HW574" s="96"/>
      <c r="HX574" s="96"/>
      <c r="HY574" s="96"/>
      <c r="HZ574" s="96"/>
      <c r="IA574" s="96"/>
      <c r="IB574" s="96"/>
      <c r="IC574" s="96"/>
      <c r="ID574" s="96"/>
      <c r="IE574" s="96"/>
      <c r="IF574" s="96"/>
      <c r="IG574" s="96"/>
      <c r="IH574" s="96"/>
      <c r="II574" s="96"/>
      <c r="IJ574" s="96"/>
      <c r="IK574" s="96"/>
      <c r="IL574" s="96"/>
      <c r="IM574" s="96"/>
      <c r="IN574" s="96"/>
      <c r="IO574" s="96"/>
      <c r="IP574" s="96"/>
      <c r="IQ574" s="96"/>
      <c r="IR574" s="96"/>
      <c r="IS574" s="96"/>
      <c r="IT574" s="96"/>
      <c r="IU574" s="96"/>
      <c r="IV574" s="96"/>
      <c r="IW574" s="96"/>
      <c r="IX574" s="96"/>
      <c r="IY574" s="96"/>
      <c r="IZ574" s="96"/>
      <c r="JA574" s="96"/>
      <c r="JB574" s="96"/>
    </row>
    <row r="575" spans="1:262" x14ac:dyDescent="0.2">
      <c r="A575" s="185">
        <v>39990</v>
      </c>
      <c r="B575" s="198" t="s">
        <v>1126</v>
      </c>
      <c r="C575" s="198" t="s">
        <v>262</v>
      </c>
      <c r="D575" s="198" t="s">
        <v>141</v>
      </c>
      <c r="E575" s="198" t="s">
        <v>144</v>
      </c>
      <c r="F575" s="199">
        <v>38657</v>
      </c>
      <c r="G575" s="200">
        <v>2005</v>
      </c>
      <c r="H575" s="185" t="s">
        <v>30</v>
      </c>
      <c r="I575" s="185" t="str">
        <f t="shared" si="27"/>
        <v>MN</v>
      </c>
      <c r="J575" s="185" t="str">
        <f t="shared" si="29"/>
        <v>MN</v>
      </c>
      <c r="K575" s="185" t="str">
        <f t="shared" si="28"/>
        <v>Midwest</v>
      </c>
      <c r="L575" s="185" t="str">
        <f>INDEX('State '!$A$1:$C$62,MATCH($I575,'State '!$B:$B,0),3)</f>
        <v>Midwest</v>
      </c>
      <c r="M575" s="185" t="str">
        <f>INDEX('State '!$A$1:$C$62,MATCH($J575,'State '!$B:$B,0),3)</f>
        <v>Midwest</v>
      </c>
      <c r="N575" s="185"/>
      <c r="O575" s="192">
        <v>7.7</v>
      </c>
      <c r="P575" s="192">
        <v>3.2</v>
      </c>
      <c r="Q575" s="192">
        <v>1.75</v>
      </c>
      <c r="R575" s="191">
        <v>30</v>
      </c>
      <c r="S575" s="185" t="s">
        <v>135</v>
      </c>
      <c r="T575" s="185" t="s">
        <v>390</v>
      </c>
      <c r="U575" s="185" t="s">
        <v>1127</v>
      </c>
      <c r="V575" s="185"/>
      <c r="W575" s="184"/>
      <c r="X575" s="184"/>
      <c r="Y575" s="184"/>
      <c r="Z575" s="96"/>
      <c r="AA575" s="96"/>
      <c r="AB575" s="96"/>
    </row>
    <row r="576" spans="1:262" x14ac:dyDescent="0.2">
      <c r="A576" s="185">
        <v>39990</v>
      </c>
      <c r="B576" s="198" t="s">
        <v>1096</v>
      </c>
      <c r="C576" s="198" t="s">
        <v>319</v>
      </c>
      <c r="D576" s="198" t="s">
        <v>137</v>
      </c>
      <c r="E576" s="198" t="s">
        <v>144</v>
      </c>
      <c r="F576" s="199">
        <v>38473</v>
      </c>
      <c r="G576" s="191">
        <v>2005</v>
      </c>
      <c r="H576" s="185" t="s">
        <v>6</v>
      </c>
      <c r="I576" s="185" t="str">
        <f t="shared" si="27"/>
        <v>TX</v>
      </c>
      <c r="J576" s="185" t="str">
        <f t="shared" si="29"/>
        <v>TX</v>
      </c>
      <c r="K576" s="185" t="str">
        <f t="shared" si="28"/>
        <v>South Central</v>
      </c>
      <c r="L576" s="185" t="str">
        <f>INDEX('State '!$A$1:$C$62,MATCH($I576,'State '!$B:$B,0),3)</f>
        <v>South Central</v>
      </c>
      <c r="M576" s="185" t="str">
        <f>INDEX('State '!$A$1:$C$62,MATCH($J576,'State '!$B:$B,0),3)</f>
        <v>South Central</v>
      </c>
      <c r="N576" s="185"/>
      <c r="O576" s="192">
        <v>24</v>
      </c>
      <c r="P576" s="192">
        <v>22</v>
      </c>
      <c r="Q576" s="192">
        <v>225</v>
      </c>
      <c r="R576" s="191">
        <v>30</v>
      </c>
      <c r="S576" s="185" t="s">
        <v>139</v>
      </c>
      <c r="T576" s="185" t="s">
        <v>188</v>
      </c>
      <c r="U576" s="185" t="s">
        <v>391</v>
      </c>
      <c r="V576" s="185"/>
      <c r="W576" s="184"/>
      <c r="X576" s="184"/>
      <c r="Y576" s="184"/>
      <c r="Z576" s="96"/>
      <c r="AA576" s="96"/>
      <c r="AB576" s="96"/>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20"/>
      <c r="BQ576" s="20"/>
      <c r="BR576" s="20"/>
      <c r="BS576" s="20"/>
      <c r="BT576" s="20"/>
      <c r="BU576" s="20"/>
      <c r="BV576" s="20"/>
      <c r="BW576" s="20"/>
      <c r="BX576" s="20"/>
      <c r="BY576" s="20"/>
      <c r="BZ576" s="20"/>
      <c r="CA576" s="20"/>
      <c r="CB576" s="20"/>
      <c r="CC576" s="20"/>
      <c r="CD576" s="20"/>
      <c r="CE576" s="20"/>
      <c r="CF576" s="20"/>
      <c r="CG576" s="20"/>
      <c r="CH576" s="20"/>
      <c r="CI576" s="20"/>
      <c r="CJ576" s="20"/>
      <c r="CK576" s="20"/>
      <c r="CL576" s="20"/>
      <c r="CM576" s="20"/>
      <c r="CN576" s="20"/>
      <c r="CO576" s="20"/>
      <c r="CP576" s="20"/>
      <c r="CQ576" s="20"/>
      <c r="CR576" s="20"/>
      <c r="CS576" s="20"/>
      <c r="CT576" s="20"/>
      <c r="CU576" s="20"/>
      <c r="CV576" s="20"/>
      <c r="CW576" s="20"/>
      <c r="CX576" s="20"/>
      <c r="CY576" s="20"/>
      <c r="CZ576" s="20"/>
      <c r="DA576" s="20"/>
      <c r="DB576" s="20"/>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H576" s="20"/>
      <c r="EI576" s="20"/>
      <c r="EJ576" s="20"/>
      <c r="EK576" s="20"/>
      <c r="EL576" s="20"/>
      <c r="EM576" s="20"/>
      <c r="EN576" s="20"/>
      <c r="EO576" s="20"/>
      <c r="EP576" s="20"/>
      <c r="EQ576" s="20"/>
      <c r="ER576" s="20"/>
      <c r="ES576" s="20"/>
      <c r="ET576" s="20"/>
      <c r="EU576" s="20"/>
      <c r="EV576" s="20"/>
      <c r="EW576" s="20"/>
      <c r="EX576" s="20"/>
      <c r="EY576" s="20"/>
      <c r="EZ576" s="20"/>
      <c r="FA576" s="20"/>
      <c r="FB576" s="20"/>
      <c r="FC576" s="20"/>
      <c r="FD576" s="20"/>
      <c r="FE576" s="20"/>
      <c r="FF576" s="20"/>
      <c r="FG576" s="20"/>
      <c r="FH576" s="20"/>
      <c r="FI576" s="20"/>
      <c r="FJ576" s="20"/>
      <c r="FK576" s="20"/>
      <c r="FL576" s="20"/>
      <c r="FM576" s="20"/>
      <c r="FN576" s="20"/>
      <c r="FO576" s="20"/>
      <c r="FP576" s="20"/>
      <c r="FQ576" s="20"/>
      <c r="FR576" s="20"/>
      <c r="FS576" s="20"/>
      <c r="FT576" s="20"/>
      <c r="FU576" s="20"/>
      <c r="FV576" s="20"/>
      <c r="FW576" s="20"/>
      <c r="FX576" s="20"/>
      <c r="FY576" s="20"/>
      <c r="FZ576" s="20"/>
      <c r="GA576" s="20"/>
      <c r="GB576" s="20"/>
      <c r="GC576" s="20"/>
      <c r="GD576" s="20"/>
      <c r="GE576" s="20"/>
      <c r="GF576" s="20"/>
      <c r="GG576" s="20"/>
      <c r="GH576" s="20"/>
      <c r="GI576" s="20"/>
      <c r="GJ576" s="20"/>
      <c r="GK576" s="20"/>
      <c r="GL576" s="20"/>
      <c r="GM576" s="20"/>
      <c r="GN576" s="20"/>
      <c r="GO576" s="20"/>
      <c r="GP576" s="20"/>
      <c r="GQ576" s="20"/>
      <c r="GR576" s="20"/>
      <c r="GS576" s="20"/>
      <c r="GT576" s="20"/>
      <c r="GU576" s="20"/>
      <c r="GV576" s="20"/>
      <c r="GW576" s="20"/>
      <c r="GX576" s="20"/>
      <c r="GY576" s="20"/>
      <c r="GZ576" s="20"/>
      <c r="HA576" s="20"/>
      <c r="HB576" s="20"/>
      <c r="HC576" s="20"/>
      <c r="HD576" s="20"/>
      <c r="HE576" s="20"/>
      <c r="HF576" s="20"/>
      <c r="HG576" s="20"/>
      <c r="HH576" s="20"/>
      <c r="HI576" s="20"/>
      <c r="HJ576" s="20"/>
      <c r="HK576" s="20"/>
      <c r="HL576" s="20"/>
      <c r="HM576" s="20"/>
      <c r="HN576" s="20"/>
      <c r="HO576" s="20"/>
      <c r="HP576" s="20"/>
      <c r="HQ576" s="20"/>
      <c r="HR576" s="20"/>
      <c r="HS576" s="20"/>
      <c r="HT576" s="20"/>
      <c r="HU576" s="20"/>
      <c r="HV576" s="20"/>
      <c r="HW576" s="20"/>
      <c r="HX576" s="20"/>
      <c r="HY576" s="20"/>
      <c r="HZ576" s="20"/>
      <c r="IA576" s="20"/>
      <c r="IB576" s="20"/>
      <c r="IC576" s="20"/>
      <c r="ID576" s="20"/>
      <c r="IE576" s="20"/>
      <c r="IF576" s="20"/>
      <c r="IG576" s="20"/>
      <c r="IH576" s="20"/>
      <c r="II576" s="20"/>
      <c r="IJ576" s="20"/>
      <c r="IK576" s="20"/>
      <c r="IL576" s="20"/>
      <c r="IM576" s="20"/>
      <c r="IN576" s="20"/>
      <c r="IO576" s="20"/>
      <c r="IP576" s="20"/>
      <c r="IQ576" s="20"/>
      <c r="IR576" s="20"/>
      <c r="IS576" s="20"/>
      <c r="IT576" s="20"/>
      <c r="IU576" s="20"/>
      <c r="IV576" s="20"/>
      <c r="IW576" s="20"/>
      <c r="IX576" s="20"/>
      <c r="IY576" s="20"/>
      <c r="IZ576" s="20"/>
      <c r="JA576" s="20"/>
      <c r="JB576" s="20"/>
    </row>
    <row r="577" spans="1:262" s="20" customFormat="1" ht="25.5" x14ac:dyDescent="0.2">
      <c r="A577" s="185">
        <v>39990</v>
      </c>
      <c r="B577" s="198" t="s">
        <v>1120</v>
      </c>
      <c r="C577" s="198" t="s">
        <v>285</v>
      </c>
      <c r="D577" s="198" t="s">
        <v>141</v>
      </c>
      <c r="E577" s="198" t="s">
        <v>144</v>
      </c>
      <c r="F577" s="199">
        <v>38701</v>
      </c>
      <c r="G577" s="191">
        <v>2005</v>
      </c>
      <c r="H577" s="185" t="s">
        <v>0</v>
      </c>
      <c r="I577" s="185" t="str">
        <f t="shared" si="27"/>
        <v>LA</v>
      </c>
      <c r="J577" s="185" t="str">
        <f t="shared" si="29"/>
        <v>LA</v>
      </c>
      <c r="K577" s="185" t="str">
        <f t="shared" si="28"/>
        <v>South Central</v>
      </c>
      <c r="L577" s="185" t="str">
        <f>INDEX('State '!$A$1:$C$62,MATCH($I577,'State '!$B:$B,0),3)</f>
        <v>South Central</v>
      </c>
      <c r="M577" s="185" t="str">
        <f>INDEX('State '!$A$1:$C$62,MATCH($J577,'State '!$B:$B,0),3)</f>
        <v>South Central</v>
      </c>
      <c r="N577" s="185"/>
      <c r="O577" s="192">
        <v>157</v>
      </c>
      <c r="P577" s="192">
        <v>120</v>
      </c>
      <c r="Q577" s="192">
        <v>615</v>
      </c>
      <c r="R577" s="191" t="s">
        <v>422</v>
      </c>
      <c r="S577" s="185" t="s">
        <v>139</v>
      </c>
      <c r="T577" s="185" t="s">
        <v>188</v>
      </c>
      <c r="U577" s="185" t="s">
        <v>391</v>
      </c>
      <c r="V577" s="185"/>
      <c r="W577" s="184"/>
      <c r="X577" s="184"/>
      <c r="Y577" s="184"/>
      <c r="AC577" s="96"/>
      <c r="AD577" s="96"/>
      <c r="AE577" s="96"/>
      <c r="AF577" s="96"/>
      <c r="AG577" s="96"/>
      <c r="AH577" s="96"/>
      <c r="AI577" s="96"/>
      <c r="AJ577" s="96"/>
      <c r="AK577" s="96"/>
      <c r="AL577" s="96"/>
      <c r="AM577" s="96"/>
      <c r="AN577" s="96"/>
      <c r="AO577" s="96"/>
      <c r="AP577" s="96"/>
      <c r="AQ577" s="96"/>
      <c r="AR577" s="96"/>
      <c r="AS577" s="96"/>
      <c r="AT577" s="96"/>
      <c r="AU577" s="96"/>
      <c r="AV577" s="96"/>
      <c r="AW577" s="96"/>
      <c r="AX577" s="96"/>
      <c r="AY577" s="96"/>
      <c r="AZ577" s="96"/>
      <c r="BA577" s="96"/>
      <c r="BB577" s="96"/>
      <c r="BC577" s="96"/>
      <c r="BD577" s="96"/>
      <c r="BE577" s="96"/>
      <c r="BF577" s="96"/>
      <c r="BG577" s="96"/>
      <c r="BH577" s="96"/>
      <c r="BI577" s="96"/>
      <c r="BJ577" s="96"/>
      <c r="BK577" s="96"/>
      <c r="BL577" s="96"/>
      <c r="BM577" s="96"/>
      <c r="BN577" s="96"/>
      <c r="BO577" s="96"/>
      <c r="BP577" s="96"/>
      <c r="BQ577" s="96"/>
      <c r="BR577" s="96"/>
      <c r="BS577" s="96"/>
      <c r="BT577" s="96"/>
      <c r="BU577" s="96"/>
      <c r="BV577" s="96"/>
      <c r="BW577" s="96"/>
      <c r="BX577" s="96"/>
      <c r="BY577" s="96"/>
      <c r="BZ577" s="96"/>
      <c r="CA577" s="96"/>
      <c r="CB577" s="96"/>
      <c r="CC577" s="96"/>
      <c r="CD577" s="96"/>
      <c r="CE577" s="96"/>
      <c r="CF577" s="96"/>
      <c r="CG577" s="96"/>
      <c r="CH577" s="96"/>
      <c r="CI577" s="96"/>
      <c r="CJ577" s="96"/>
      <c r="CK577" s="96"/>
      <c r="CL577" s="96"/>
      <c r="CM577" s="96"/>
      <c r="CN577" s="96"/>
      <c r="CO577" s="96"/>
      <c r="CP577" s="96"/>
      <c r="CQ577" s="96"/>
      <c r="CR577" s="96"/>
      <c r="CS577" s="96"/>
      <c r="CT577" s="96"/>
      <c r="CU577" s="96"/>
      <c r="CV577" s="96"/>
      <c r="CW577" s="96"/>
      <c r="CX577" s="96"/>
      <c r="CY577" s="96"/>
      <c r="CZ577" s="96"/>
      <c r="DA577" s="96"/>
      <c r="DB577" s="96"/>
      <c r="DC577" s="96"/>
      <c r="DD577" s="96"/>
      <c r="DE577" s="96"/>
      <c r="DF577" s="96"/>
      <c r="DG577" s="96"/>
      <c r="DH577" s="96"/>
      <c r="DI577" s="96"/>
      <c r="DJ577" s="96"/>
      <c r="DK577" s="96"/>
      <c r="DL577" s="96"/>
      <c r="DM577" s="96"/>
      <c r="DN577" s="96"/>
      <c r="DO577" s="96"/>
      <c r="DP577" s="96"/>
      <c r="DQ577" s="96"/>
      <c r="DR577" s="96"/>
      <c r="DS577" s="96"/>
      <c r="DT577" s="96"/>
      <c r="DU577" s="96"/>
      <c r="DV577" s="96"/>
      <c r="DW577" s="96"/>
      <c r="DX577" s="96"/>
      <c r="DY577" s="96"/>
      <c r="DZ577" s="96"/>
      <c r="EA577" s="96"/>
      <c r="EB577" s="96"/>
      <c r="EC577" s="96"/>
      <c r="ED577" s="96"/>
      <c r="EE577" s="96"/>
      <c r="EF577" s="96"/>
      <c r="EG577" s="96"/>
      <c r="EH577" s="96"/>
      <c r="EI577" s="96"/>
      <c r="EJ577" s="96"/>
      <c r="EK577" s="96"/>
      <c r="EL577" s="96"/>
      <c r="EM577" s="96"/>
      <c r="EN577" s="96"/>
      <c r="EO577" s="96"/>
      <c r="EP577" s="96"/>
      <c r="EQ577" s="96"/>
      <c r="ER577" s="96"/>
      <c r="ES577" s="96"/>
      <c r="ET577" s="96"/>
      <c r="EU577" s="96"/>
      <c r="EV577" s="96"/>
      <c r="EW577" s="96"/>
      <c r="EX577" s="96"/>
      <c r="EY577" s="96"/>
      <c r="EZ577" s="96"/>
      <c r="FA577" s="96"/>
      <c r="FB577" s="96"/>
      <c r="FC577" s="96"/>
      <c r="FD577" s="96"/>
      <c r="FE577" s="96"/>
      <c r="FF577" s="96"/>
      <c r="FG577" s="96"/>
      <c r="FH577" s="96"/>
      <c r="FI577" s="96"/>
      <c r="FJ577" s="96"/>
      <c r="FK577" s="96"/>
      <c r="FL577" s="96"/>
      <c r="FM577" s="96"/>
      <c r="FN577" s="96"/>
      <c r="FO577" s="96"/>
      <c r="FP577" s="96"/>
      <c r="FQ577" s="96"/>
      <c r="FR577" s="96"/>
      <c r="FS577" s="96"/>
      <c r="FT577" s="96"/>
      <c r="FU577" s="96"/>
      <c r="FV577" s="96"/>
      <c r="FW577" s="96"/>
      <c r="FX577" s="96"/>
      <c r="FY577" s="96"/>
      <c r="FZ577" s="96"/>
      <c r="GA577" s="96"/>
      <c r="GB577" s="96"/>
      <c r="GC577" s="96"/>
      <c r="GD577" s="96"/>
      <c r="GE577" s="96"/>
      <c r="GF577" s="96"/>
      <c r="GG577" s="96"/>
      <c r="GH577" s="96"/>
      <c r="GI577" s="96"/>
      <c r="GJ577" s="96"/>
      <c r="GK577" s="96"/>
      <c r="GL577" s="96"/>
      <c r="GM577" s="96"/>
      <c r="GN577" s="96"/>
      <c r="GO577" s="96"/>
      <c r="GP577" s="96"/>
      <c r="GQ577" s="96"/>
      <c r="GR577" s="96"/>
      <c r="GS577" s="96"/>
      <c r="GT577" s="96"/>
      <c r="GU577" s="96"/>
      <c r="GV577" s="96"/>
      <c r="GW577" s="96"/>
      <c r="GX577" s="96"/>
      <c r="GY577" s="96"/>
      <c r="GZ577" s="96"/>
      <c r="HA577" s="96"/>
      <c r="HB577" s="96"/>
      <c r="HC577" s="96"/>
      <c r="HD577" s="96"/>
      <c r="HE577" s="96"/>
      <c r="HF577" s="96"/>
      <c r="HG577" s="96"/>
      <c r="HH577" s="96"/>
      <c r="HI577" s="96"/>
      <c r="HJ577" s="96"/>
      <c r="HK577" s="96"/>
      <c r="HL577" s="96"/>
      <c r="HM577" s="96"/>
      <c r="HN577" s="96"/>
      <c r="HO577" s="96"/>
      <c r="HP577" s="96"/>
      <c r="HQ577" s="96"/>
      <c r="HR577" s="96"/>
      <c r="HS577" s="96"/>
      <c r="HT577" s="96"/>
      <c r="HU577" s="96"/>
      <c r="HV577" s="96"/>
      <c r="HW577" s="96"/>
      <c r="HX577" s="96"/>
      <c r="HY577" s="96"/>
      <c r="HZ577" s="96"/>
      <c r="IA577" s="96"/>
      <c r="IB577" s="96"/>
      <c r="IC577" s="96"/>
      <c r="ID577" s="96"/>
      <c r="IE577" s="96"/>
      <c r="IF577" s="96"/>
      <c r="IG577" s="96"/>
      <c r="IH577" s="96"/>
      <c r="II577" s="96"/>
      <c r="IJ577" s="96"/>
      <c r="IK577" s="96"/>
      <c r="IL577" s="96"/>
      <c r="IM577" s="96"/>
      <c r="IN577" s="96"/>
      <c r="IO577" s="96"/>
      <c r="IP577" s="96"/>
      <c r="IQ577" s="96"/>
      <c r="IR577" s="96"/>
      <c r="IS577" s="96"/>
      <c r="IT577" s="96"/>
      <c r="IU577" s="96"/>
      <c r="IV577" s="96"/>
      <c r="IW577" s="96"/>
      <c r="IX577" s="96"/>
      <c r="IY577" s="96"/>
      <c r="IZ577" s="96"/>
      <c r="JA577" s="96"/>
      <c r="JB577" s="96"/>
    </row>
    <row r="578" spans="1:262" x14ac:dyDescent="0.2">
      <c r="A578" s="185">
        <v>39990</v>
      </c>
      <c r="B578" s="198" t="s">
        <v>1089</v>
      </c>
      <c r="C578" s="198" t="s">
        <v>258</v>
      </c>
      <c r="D578" s="198" t="s">
        <v>141</v>
      </c>
      <c r="E578" s="198" t="s">
        <v>144</v>
      </c>
      <c r="F578" s="199">
        <v>38510</v>
      </c>
      <c r="G578" s="191">
        <v>2005</v>
      </c>
      <c r="H578" s="185" t="s">
        <v>50</v>
      </c>
      <c r="I578" s="185" t="str">
        <f t="shared" si="27"/>
        <v>WA</v>
      </c>
      <c r="J578" s="185" t="str">
        <f t="shared" si="29"/>
        <v>WA</v>
      </c>
      <c r="K578" s="185" t="str">
        <f t="shared" si="28"/>
        <v>Pacific</v>
      </c>
      <c r="L578" s="185" t="str">
        <f>INDEX('State '!$A$1:$C$62,MATCH($I578,'State '!$B:$B,0),3)</f>
        <v>Pacific</v>
      </c>
      <c r="M578" s="185" t="str">
        <f>INDEX('State '!$A$1:$C$62,MATCH($J578,'State '!$B:$B,0),3)</f>
        <v>Pacific</v>
      </c>
      <c r="N578" s="185"/>
      <c r="O578" s="192">
        <v>29.4</v>
      </c>
      <c r="P578" s="192">
        <v>2</v>
      </c>
      <c r="Q578" s="192"/>
      <c r="R578" s="191" t="s">
        <v>1090</v>
      </c>
      <c r="S578" s="185" t="s">
        <v>135</v>
      </c>
      <c r="T578" s="185" t="s">
        <v>390</v>
      </c>
      <c r="U578" s="185" t="s">
        <v>1091</v>
      </c>
      <c r="V578" s="185"/>
      <c r="W578" s="184"/>
      <c r="X578" s="184"/>
      <c r="Y578" s="184"/>
      <c r="Z578" s="96"/>
      <c r="AA578" s="96"/>
      <c r="AB578" s="96"/>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20"/>
      <c r="BQ578" s="20"/>
      <c r="BR578" s="20"/>
      <c r="BS578" s="20"/>
      <c r="BT578" s="20"/>
      <c r="BU578" s="20"/>
      <c r="BV578" s="20"/>
      <c r="BW578" s="20"/>
      <c r="BX578" s="20"/>
      <c r="BY578" s="20"/>
      <c r="BZ578" s="20"/>
      <c r="CA578" s="20"/>
      <c r="CB578" s="20"/>
      <c r="CC578" s="20"/>
      <c r="CD578" s="20"/>
      <c r="CE578" s="20"/>
      <c r="CF578" s="20"/>
      <c r="CG578" s="20"/>
      <c r="CH578" s="20"/>
      <c r="CI578" s="20"/>
      <c r="CJ578" s="20"/>
      <c r="CK578" s="20"/>
      <c r="CL578" s="20"/>
      <c r="CM578" s="20"/>
      <c r="CN578" s="20"/>
      <c r="CO578" s="20"/>
      <c r="CP578" s="20"/>
      <c r="CQ578" s="20"/>
      <c r="CR578" s="20"/>
      <c r="CS578" s="20"/>
      <c r="CT578" s="20"/>
      <c r="CU578" s="20"/>
      <c r="CV578" s="20"/>
      <c r="CW578" s="20"/>
      <c r="CX578" s="20"/>
      <c r="CY578" s="20"/>
      <c r="CZ578" s="20"/>
      <c r="DA578" s="20"/>
      <c r="DB578" s="20"/>
      <c r="DC578" s="20"/>
      <c r="DD578" s="20"/>
      <c r="DE578" s="20"/>
      <c r="DF578" s="20"/>
      <c r="DG578" s="20"/>
      <c r="DH578" s="20"/>
      <c r="DI578" s="20"/>
      <c r="DJ578" s="20"/>
      <c r="DK578" s="20"/>
      <c r="DL578" s="20"/>
      <c r="DM578" s="20"/>
      <c r="DN578" s="20"/>
      <c r="DO578" s="20"/>
      <c r="DP578" s="20"/>
      <c r="DQ578" s="20"/>
      <c r="DR578" s="20"/>
      <c r="DS578" s="20"/>
      <c r="DT578" s="20"/>
      <c r="DU578" s="20"/>
      <c r="DV578" s="20"/>
      <c r="DW578" s="20"/>
      <c r="DX578" s="20"/>
      <c r="DY578" s="20"/>
      <c r="DZ578" s="20"/>
      <c r="EA578" s="20"/>
      <c r="EB578" s="20"/>
      <c r="EC578" s="20"/>
      <c r="ED578" s="20"/>
      <c r="EE578" s="20"/>
      <c r="EF578" s="20"/>
      <c r="EG578" s="20"/>
      <c r="EH578" s="20"/>
      <c r="EI578" s="20"/>
      <c r="EJ578" s="20"/>
      <c r="EK578" s="20"/>
      <c r="EL578" s="20"/>
      <c r="EM578" s="20"/>
      <c r="EN578" s="20"/>
      <c r="EO578" s="20"/>
      <c r="EP578" s="20"/>
      <c r="EQ578" s="20"/>
      <c r="ER578" s="20"/>
      <c r="ES578" s="20"/>
      <c r="ET578" s="20"/>
      <c r="EU578" s="20"/>
      <c r="EV578" s="20"/>
      <c r="EW578" s="20"/>
      <c r="EX578" s="20"/>
      <c r="EY578" s="20"/>
      <c r="EZ578" s="20"/>
      <c r="FA578" s="20"/>
      <c r="FB578" s="20"/>
      <c r="FC578" s="20"/>
      <c r="FD578" s="20"/>
      <c r="FE578" s="20"/>
      <c r="FF578" s="20"/>
      <c r="FG578" s="20"/>
      <c r="FH578" s="20"/>
      <c r="FI578" s="20"/>
      <c r="FJ578" s="20"/>
      <c r="FK578" s="20"/>
      <c r="FL578" s="20"/>
      <c r="FM578" s="20"/>
      <c r="FN578" s="20"/>
      <c r="FO578" s="20"/>
      <c r="FP578" s="20"/>
      <c r="FQ578" s="20"/>
      <c r="FR578" s="20"/>
      <c r="FS578" s="20"/>
      <c r="FT578" s="20"/>
      <c r="FU578" s="20"/>
      <c r="FV578" s="20"/>
      <c r="FW578" s="20"/>
      <c r="FX578" s="20"/>
      <c r="FY578" s="20"/>
      <c r="FZ578" s="20"/>
      <c r="GA578" s="20"/>
      <c r="GB578" s="20"/>
      <c r="GC578" s="20"/>
      <c r="GD578" s="20"/>
      <c r="GE578" s="20"/>
      <c r="GF578" s="20"/>
      <c r="GG578" s="20"/>
      <c r="GH578" s="20"/>
      <c r="GI578" s="20"/>
      <c r="GJ578" s="20"/>
      <c r="GK578" s="20"/>
      <c r="GL578" s="20"/>
      <c r="GM578" s="20"/>
      <c r="GN578" s="20"/>
      <c r="GO578" s="20"/>
      <c r="GP578" s="20"/>
      <c r="GQ578" s="20"/>
      <c r="GR578" s="20"/>
      <c r="GS578" s="20"/>
      <c r="GT578" s="20"/>
      <c r="GU578" s="20"/>
      <c r="GV578" s="20"/>
      <c r="GW578" s="20"/>
      <c r="GX578" s="20"/>
      <c r="GY578" s="20"/>
      <c r="GZ578" s="20"/>
      <c r="HA578" s="20"/>
      <c r="HB578" s="20"/>
      <c r="HC578" s="20"/>
      <c r="HD578" s="20"/>
      <c r="HE578" s="20"/>
      <c r="HF578" s="20"/>
      <c r="HG578" s="20"/>
      <c r="HH578" s="20"/>
      <c r="HI578" s="20"/>
      <c r="HJ578" s="20"/>
      <c r="HK578" s="20"/>
      <c r="HL578" s="20"/>
      <c r="HM578" s="20"/>
      <c r="HN578" s="20"/>
      <c r="HO578" s="20"/>
      <c r="HP578" s="20"/>
      <c r="HQ578" s="20"/>
      <c r="HR578" s="20"/>
      <c r="HS578" s="20"/>
      <c r="HT578" s="20"/>
      <c r="HU578" s="20"/>
      <c r="HV578" s="20"/>
      <c r="HW578" s="20"/>
      <c r="HX578" s="20"/>
      <c r="HY578" s="20"/>
      <c r="HZ578" s="20"/>
      <c r="IA578" s="20"/>
      <c r="IB578" s="20"/>
      <c r="IC578" s="20"/>
      <c r="ID578" s="20"/>
      <c r="IE578" s="20"/>
      <c r="IF578" s="20"/>
      <c r="IG578" s="20"/>
      <c r="IH578" s="20"/>
      <c r="II578" s="20"/>
      <c r="IJ578" s="20"/>
      <c r="IK578" s="20"/>
      <c r="IL578" s="20"/>
      <c r="IM578" s="20"/>
      <c r="IN578" s="20"/>
      <c r="IO578" s="20"/>
      <c r="IP578" s="20"/>
      <c r="IQ578" s="20"/>
      <c r="IR578" s="20"/>
      <c r="IS578" s="20"/>
      <c r="IT578" s="20"/>
      <c r="IU578" s="20"/>
      <c r="IV578" s="20"/>
      <c r="IW578" s="20"/>
      <c r="IX578" s="20"/>
      <c r="IY578" s="20"/>
      <c r="IZ578" s="20"/>
      <c r="JA578" s="20"/>
      <c r="JB578" s="20"/>
    </row>
    <row r="579" spans="1:262" s="20" customFormat="1" x14ac:dyDescent="0.2">
      <c r="A579" s="185">
        <v>39990</v>
      </c>
      <c r="B579" s="198" t="s">
        <v>1112</v>
      </c>
      <c r="C579" s="198" t="s">
        <v>325</v>
      </c>
      <c r="D579" s="198" t="s">
        <v>134</v>
      </c>
      <c r="E579" s="198" t="s">
        <v>144</v>
      </c>
      <c r="F579" s="199">
        <v>38473</v>
      </c>
      <c r="G579" s="191">
        <v>2005</v>
      </c>
      <c r="H579" s="185" t="s">
        <v>14</v>
      </c>
      <c r="I579" s="185" t="str">
        <f t="shared" ref="I579:I642" si="30">LEFT($H579,2)</f>
        <v>MS</v>
      </c>
      <c r="J579" s="185" t="str">
        <f t="shared" si="29"/>
        <v>MS</v>
      </c>
      <c r="K579" s="185" t="str">
        <f t="shared" ref="K579:K642" si="31">IF($L579=$M579,L579,CONCATENATE($L579,", ",IF(ISBLANK(N579),"",CONCATENATE(N579,", ")),$M579))</f>
        <v>South Central</v>
      </c>
      <c r="L579" s="185" t="str">
        <f>INDEX('State '!$A$1:$C$62,MATCH($I579,'State '!$B:$B,0),3)</f>
        <v>South Central</v>
      </c>
      <c r="M579" s="185" t="str">
        <f>INDEX('State '!$A$1:$C$62,MATCH($J579,'State '!$B:$B,0),3)</f>
        <v>South Central</v>
      </c>
      <c r="N579" s="185"/>
      <c r="O579" s="192">
        <v>0.97</v>
      </c>
      <c r="P579" s="192"/>
      <c r="Q579" s="192">
        <v>620</v>
      </c>
      <c r="R579" s="191">
        <v>36</v>
      </c>
      <c r="S579" s="185" t="s">
        <v>135</v>
      </c>
      <c r="T579" s="185" t="s">
        <v>390</v>
      </c>
      <c r="U579" s="185" t="s">
        <v>1113</v>
      </c>
      <c r="V579" s="185"/>
      <c r="W579" s="184"/>
      <c r="X579" s="184"/>
      <c r="Y579" s="184"/>
      <c r="AC579" s="96"/>
      <c r="AD579" s="96"/>
      <c r="AE579" s="96"/>
      <c r="AF579" s="96"/>
      <c r="AG579" s="96"/>
      <c r="AH579" s="96"/>
      <c r="AI579" s="96"/>
      <c r="AJ579" s="96"/>
      <c r="AK579" s="96"/>
      <c r="AL579" s="96"/>
      <c r="AM579" s="96"/>
      <c r="AN579" s="96"/>
      <c r="AO579" s="96"/>
      <c r="AP579" s="96"/>
      <c r="AQ579" s="96"/>
      <c r="AR579" s="96"/>
      <c r="AS579" s="96"/>
      <c r="AT579" s="96"/>
      <c r="AU579" s="96"/>
      <c r="AV579" s="96"/>
      <c r="AW579" s="96"/>
      <c r="AX579" s="96"/>
      <c r="AY579" s="96"/>
      <c r="AZ579" s="96"/>
      <c r="BA579" s="96"/>
      <c r="BB579" s="96"/>
      <c r="BC579" s="96"/>
      <c r="BD579" s="96"/>
      <c r="BE579" s="96"/>
      <c r="BF579" s="96"/>
      <c r="BG579" s="96"/>
      <c r="BH579" s="96"/>
      <c r="BI579" s="96"/>
      <c r="BJ579" s="96"/>
      <c r="BK579" s="96"/>
      <c r="BL579" s="96"/>
      <c r="BM579" s="96"/>
      <c r="BN579" s="96"/>
      <c r="BO579" s="96"/>
      <c r="BP579" s="96"/>
      <c r="BQ579" s="96"/>
      <c r="BR579" s="96"/>
      <c r="BS579" s="96"/>
      <c r="BT579" s="96"/>
      <c r="BU579" s="96"/>
      <c r="BV579" s="96"/>
      <c r="BW579" s="96"/>
      <c r="BX579" s="96"/>
      <c r="BY579" s="96"/>
      <c r="BZ579" s="96"/>
      <c r="CA579" s="96"/>
      <c r="CB579" s="96"/>
      <c r="CC579" s="96"/>
      <c r="CD579" s="96"/>
      <c r="CE579" s="96"/>
      <c r="CF579" s="96"/>
      <c r="CG579" s="96"/>
      <c r="CH579" s="96"/>
      <c r="CI579" s="96"/>
      <c r="CJ579" s="96"/>
      <c r="CK579" s="96"/>
      <c r="CL579" s="96"/>
      <c r="CM579" s="96"/>
      <c r="CN579" s="96"/>
      <c r="CO579" s="96"/>
      <c r="CP579" s="96"/>
      <c r="CQ579" s="96"/>
      <c r="CR579" s="96"/>
      <c r="CS579" s="96"/>
      <c r="CT579" s="96"/>
      <c r="CU579" s="96"/>
      <c r="CV579" s="96"/>
      <c r="CW579" s="96"/>
      <c r="CX579" s="96"/>
      <c r="CY579" s="96"/>
      <c r="CZ579" s="96"/>
      <c r="DA579" s="96"/>
      <c r="DB579" s="96"/>
      <c r="DC579" s="96"/>
      <c r="DD579" s="96"/>
      <c r="DE579" s="96"/>
      <c r="DF579" s="96"/>
      <c r="DG579" s="96"/>
      <c r="DH579" s="96"/>
      <c r="DI579" s="96"/>
      <c r="DJ579" s="96"/>
      <c r="DK579" s="96"/>
      <c r="DL579" s="96"/>
      <c r="DM579" s="96"/>
      <c r="DN579" s="96"/>
      <c r="DO579" s="96"/>
      <c r="DP579" s="96"/>
      <c r="DQ579" s="96"/>
      <c r="DR579" s="96"/>
      <c r="DS579" s="96"/>
      <c r="DT579" s="96"/>
      <c r="DU579" s="96"/>
      <c r="DV579" s="96"/>
      <c r="DW579" s="96"/>
      <c r="DX579" s="96"/>
      <c r="DY579" s="96"/>
      <c r="DZ579" s="96"/>
      <c r="EA579" s="96"/>
      <c r="EB579" s="96"/>
      <c r="EC579" s="96"/>
      <c r="ED579" s="96"/>
      <c r="EE579" s="96"/>
      <c r="EF579" s="96"/>
      <c r="EG579" s="96"/>
      <c r="EH579" s="96"/>
      <c r="EI579" s="96"/>
      <c r="EJ579" s="96"/>
      <c r="EK579" s="96"/>
      <c r="EL579" s="96"/>
      <c r="EM579" s="96"/>
      <c r="EN579" s="96"/>
      <c r="EO579" s="96"/>
      <c r="EP579" s="96"/>
      <c r="EQ579" s="96"/>
      <c r="ER579" s="96"/>
      <c r="ES579" s="96"/>
      <c r="ET579" s="96"/>
      <c r="EU579" s="96"/>
      <c r="EV579" s="96"/>
      <c r="EW579" s="96"/>
      <c r="EX579" s="96"/>
      <c r="EY579" s="96"/>
      <c r="EZ579" s="96"/>
      <c r="FA579" s="96"/>
      <c r="FB579" s="96"/>
      <c r="FC579" s="96"/>
      <c r="FD579" s="96"/>
      <c r="FE579" s="96"/>
      <c r="FF579" s="96"/>
      <c r="FG579" s="96"/>
      <c r="FH579" s="96"/>
      <c r="FI579" s="96"/>
      <c r="FJ579" s="96"/>
      <c r="FK579" s="96"/>
      <c r="FL579" s="96"/>
      <c r="FM579" s="96"/>
      <c r="FN579" s="96"/>
      <c r="FO579" s="96"/>
      <c r="FP579" s="96"/>
      <c r="FQ579" s="96"/>
      <c r="FR579" s="96"/>
      <c r="FS579" s="96"/>
      <c r="FT579" s="96"/>
      <c r="FU579" s="96"/>
      <c r="FV579" s="96"/>
      <c r="FW579" s="96"/>
      <c r="FX579" s="96"/>
      <c r="FY579" s="96"/>
      <c r="FZ579" s="96"/>
      <c r="GA579" s="96"/>
      <c r="GB579" s="96"/>
      <c r="GC579" s="96"/>
      <c r="GD579" s="96"/>
      <c r="GE579" s="96"/>
      <c r="GF579" s="96"/>
      <c r="GG579" s="96"/>
      <c r="GH579" s="96"/>
      <c r="GI579" s="96"/>
      <c r="GJ579" s="96"/>
      <c r="GK579" s="96"/>
      <c r="GL579" s="96"/>
      <c r="GM579" s="96"/>
      <c r="GN579" s="96"/>
      <c r="GO579" s="96"/>
      <c r="GP579" s="96"/>
      <c r="GQ579" s="96"/>
      <c r="GR579" s="96"/>
      <c r="GS579" s="96"/>
      <c r="GT579" s="96"/>
      <c r="GU579" s="96"/>
      <c r="GV579" s="96"/>
      <c r="GW579" s="96"/>
      <c r="GX579" s="96"/>
      <c r="GY579" s="96"/>
      <c r="GZ579" s="96"/>
      <c r="HA579" s="96"/>
      <c r="HB579" s="96"/>
      <c r="HC579" s="96"/>
      <c r="HD579" s="96"/>
      <c r="HE579" s="96"/>
      <c r="HF579" s="96"/>
      <c r="HG579" s="96"/>
      <c r="HH579" s="96"/>
      <c r="HI579" s="96"/>
      <c r="HJ579" s="96"/>
      <c r="HK579" s="96"/>
      <c r="HL579" s="96"/>
      <c r="HM579" s="96"/>
      <c r="HN579" s="96"/>
      <c r="HO579" s="96"/>
      <c r="HP579" s="96"/>
      <c r="HQ579" s="96"/>
      <c r="HR579" s="96"/>
      <c r="HS579" s="96"/>
      <c r="HT579" s="96"/>
      <c r="HU579" s="96"/>
      <c r="HV579" s="96"/>
      <c r="HW579" s="96"/>
      <c r="HX579" s="96"/>
      <c r="HY579" s="96"/>
      <c r="HZ579" s="96"/>
      <c r="IA579" s="96"/>
      <c r="IB579" s="96"/>
      <c r="IC579" s="96"/>
      <c r="ID579" s="96"/>
      <c r="IE579" s="96"/>
      <c r="IF579" s="96"/>
      <c r="IG579" s="96"/>
      <c r="IH579" s="96"/>
      <c r="II579" s="96"/>
      <c r="IJ579" s="96"/>
      <c r="IK579" s="96"/>
      <c r="IL579" s="96"/>
      <c r="IM579" s="96"/>
      <c r="IN579" s="96"/>
      <c r="IO579" s="96"/>
      <c r="IP579" s="96"/>
      <c r="IQ579" s="96"/>
      <c r="IR579" s="96"/>
      <c r="IS579" s="96"/>
      <c r="IT579" s="96"/>
      <c r="IU579" s="96"/>
      <c r="IV579" s="96"/>
      <c r="IW579" s="96"/>
      <c r="IX579" s="96"/>
      <c r="IY579" s="96"/>
      <c r="IZ579" s="96"/>
      <c r="JA579" s="96"/>
      <c r="JB579" s="96"/>
    </row>
    <row r="580" spans="1:262" x14ac:dyDescent="0.2">
      <c r="A580" s="185">
        <v>39990</v>
      </c>
      <c r="B580" s="198" t="s">
        <v>1107</v>
      </c>
      <c r="C580" s="198" t="s">
        <v>265</v>
      </c>
      <c r="D580" s="198" t="s">
        <v>141</v>
      </c>
      <c r="E580" s="198" t="s">
        <v>144</v>
      </c>
      <c r="F580" s="199">
        <v>38657</v>
      </c>
      <c r="G580" s="191">
        <v>2005</v>
      </c>
      <c r="H580" s="185" t="s">
        <v>21</v>
      </c>
      <c r="I580" s="185" t="str">
        <f t="shared" si="30"/>
        <v>UT</v>
      </c>
      <c r="J580" s="185" t="str">
        <f t="shared" si="29"/>
        <v>UT</v>
      </c>
      <c r="K580" s="185" t="str">
        <f t="shared" si="31"/>
        <v>Mountain</v>
      </c>
      <c r="L580" s="185" t="str">
        <f>INDEX('State '!$A$1:$C$62,MATCH($I580,'State '!$B:$B,0),3)</f>
        <v>Mountain</v>
      </c>
      <c r="M580" s="185" t="str">
        <f>INDEX('State '!$A$1:$C$62,MATCH($J580,'State '!$B:$B,0),3)</f>
        <v>Mountain</v>
      </c>
      <c r="N580" s="185"/>
      <c r="O580" s="192">
        <v>54.6</v>
      </c>
      <c r="P580" s="192">
        <v>18.7</v>
      </c>
      <c r="Q580" s="192">
        <v>102</v>
      </c>
      <c r="R580" s="191">
        <v>24</v>
      </c>
      <c r="S580" s="185" t="s">
        <v>135</v>
      </c>
      <c r="T580" s="185" t="s">
        <v>390</v>
      </c>
      <c r="U580" s="185" t="s">
        <v>1108</v>
      </c>
      <c r="V580" s="185"/>
      <c r="W580" s="184"/>
      <c r="X580" s="184"/>
      <c r="Y580" s="184"/>
      <c r="Z580" s="96"/>
      <c r="AA580" s="96"/>
      <c r="AB580" s="96"/>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20"/>
      <c r="BQ580" s="20"/>
      <c r="BR580" s="20"/>
      <c r="BS580" s="20"/>
      <c r="BT580" s="20"/>
      <c r="BU580" s="20"/>
      <c r="BV580" s="20"/>
      <c r="BW580" s="20"/>
      <c r="BX580" s="20"/>
      <c r="BY580" s="20"/>
      <c r="BZ580" s="20"/>
      <c r="CA580" s="20"/>
      <c r="CB580" s="20"/>
      <c r="CC580" s="20"/>
      <c r="CD580" s="20"/>
      <c r="CE580" s="20"/>
      <c r="CF580" s="20"/>
      <c r="CG580" s="20"/>
      <c r="CH580" s="20"/>
      <c r="CI580" s="20"/>
      <c r="CJ580" s="20"/>
      <c r="CK580" s="20"/>
      <c r="CL580" s="20"/>
      <c r="CM580" s="20"/>
      <c r="CN580" s="20"/>
      <c r="CO580" s="20"/>
      <c r="CP580" s="20"/>
      <c r="CQ580" s="20"/>
      <c r="CR580" s="20"/>
      <c r="CS580" s="20"/>
      <c r="CT580" s="20"/>
      <c r="CU580" s="20"/>
      <c r="CV580" s="20"/>
      <c r="CW580" s="20"/>
      <c r="CX580" s="20"/>
      <c r="CY580" s="20"/>
      <c r="CZ580" s="20"/>
      <c r="DA580" s="20"/>
      <c r="DB580" s="20"/>
      <c r="DC580" s="20"/>
      <c r="DD580" s="20"/>
      <c r="DE580" s="20"/>
      <c r="DF580" s="20"/>
      <c r="DG580" s="20"/>
      <c r="DH580" s="20"/>
      <c r="DI580" s="20"/>
      <c r="DJ580" s="20"/>
      <c r="DK580" s="20"/>
      <c r="DL580" s="20"/>
      <c r="DM580" s="20"/>
      <c r="DN580" s="20"/>
      <c r="DO580" s="20"/>
      <c r="DP580" s="20"/>
      <c r="DQ580" s="20"/>
      <c r="DR580" s="20"/>
      <c r="DS580" s="20"/>
      <c r="DT580" s="20"/>
      <c r="DU580" s="20"/>
      <c r="DV580" s="20"/>
      <c r="DW580" s="20"/>
      <c r="DX580" s="20"/>
      <c r="DY580" s="20"/>
      <c r="DZ580" s="20"/>
      <c r="EA580" s="20"/>
      <c r="EB580" s="20"/>
      <c r="EC580" s="20"/>
      <c r="ED580" s="20"/>
      <c r="EE580" s="20"/>
      <c r="EF580" s="20"/>
      <c r="EG580" s="20"/>
      <c r="EH580" s="20"/>
      <c r="EI580" s="20"/>
      <c r="EJ580" s="20"/>
      <c r="EK580" s="20"/>
      <c r="EL580" s="20"/>
      <c r="EM580" s="20"/>
      <c r="EN580" s="20"/>
      <c r="EO580" s="20"/>
      <c r="EP580" s="20"/>
      <c r="EQ580" s="20"/>
      <c r="ER580" s="20"/>
      <c r="ES580" s="20"/>
      <c r="ET580" s="20"/>
      <c r="EU580" s="20"/>
      <c r="EV580" s="20"/>
      <c r="EW580" s="20"/>
      <c r="EX580" s="20"/>
      <c r="EY580" s="20"/>
      <c r="EZ580" s="20"/>
      <c r="FA580" s="20"/>
      <c r="FB580" s="20"/>
      <c r="FC580" s="20"/>
      <c r="FD580" s="20"/>
      <c r="FE580" s="20"/>
      <c r="FF580" s="20"/>
      <c r="FG580" s="20"/>
      <c r="FH580" s="20"/>
      <c r="FI580" s="20"/>
      <c r="FJ580" s="20"/>
      <c r="FK580" s="20"/>
      <c r="FL580" s="20"/>
      <c r="FM580" s="20"/>
      <c r="FN580" s="20"/>
      <c r="FO580" s="20"/>
      <c r="FP580" s="20"/>
      <c r="FQ580" s="20"/>
      <c r="FR580" s="20"/>
      <c r="FS580" s="20"/>
      <c r="FT580" s="20"/>
      <c r="FU580" s="20"/>
      <c r="FV580" s="20"/>
      <c r="FW580" s="20"/>
      <c r="FX580" s="20"/>
      <c r="FY580" s="20"/>
      <c r="FZ580" s="20"/>
      <c r="GA580" s="20"/>
      <c r="GB580" s="20"/>
      <c r="GC580" s="20"/>
      <c r="GD580" s="20"/>
      <c r="GE580" s="20"/>
      <c r="GF580" s="20"/>
      <c r="GG580" s="20"/>
      <c r="GH580" s="20"/>
      <c r="GI580" s="20"/>
      <c r="GJ580" s="20"/>
      <c r="GK580" s="20"/>
      <c r="GL580" s="20"/>
      <c r="GM580" s="20"/>
      <c r="GN580" s="20"/>
      <c r="GO580" s="20"/>
      <c r="GP580" s="20"/>
      <c r="GQ580" s="20"/>
      <c r="GR580" s="20"/>
      <c r="GS580" s="20"/>
      <c r="GT580" s="20"/>
      <c r="GU580" s="20"/>
      <c r="GV580" s="20"/>
      <c r="GW580" s="20"/>
      <c r="GX580" s="20"/>
      <c r="GY580" s="20"/>
      <c r="GZ580" s="20"/>
      <c r="HA580" s="20"/>
      <c r="HB580" s="20"/>
      <c r="HC580" s="20"/>
      <c r="HD580" s="20"/>
      <c r="HE580" s="20"/>
      <c r="HF580" s="20"/>
      <c r="HG580" s="20"/>
      <c r="HH580" s="20"/>
      <c r="HI580" s="20"/>
      <c r="HJ580" s="20"/>
      <c r="HK580" s="20"/>
      <c r="HL580" s="20"/>
      <c r="HM580" s="20"/>
      <c r="HN580" s="20"/>
      <c r="HO580" s="20"/>
      <c r="HP580" s="20"/>
      <c r="HQ580" s="20"/>
      <c r="HR580" s="20"/>
      <c r="HS580" s="20"/>
      <c r="HT580" s="20"/>
      <c r="HU580" s="20"/>
      <c r="HV580" s="20"/>
      <c r="HW580" s="20"/>
      <c r="HX580" s="20"/>
      <c r="HY580" s="20"/>
      <c r="HZ580" s="20"/>
      <c r="IA580" s="20"/>
      <c r="IB580" s="20"/>
      <c r="IC580" s="20"/>
      <c r="ID580" s="20"/>
      <c r="IE580" s="20"/>
      <c r="IF580" s="20"/>
      <c r="IG580" s="20"/>
      <c r="IH580" s="20"/>
      <c r="II580" s="20"/>
      <c r="IJ580" s="20"/>
      <c r="IK580" s="20"/>
      <c r="IL580" s="20"/>
      <c r="IM580" s="20"/>
      <c r="IN580" s="20"/>
      <c r="IO580" s="20"/>
      <c r="IP580" s="20"/>
      <c r="IQ580" s="20"/>
      <c r="IR580" s="20"/>
      <c r="IS580" s="20"/>
      <c r="IT580" s="20"/>
      <c r="IU580" s="20"/>
      <c r="IV580" s="20"/>
      <c r="IW580" s="20"/>
      <c r="IX580" s="20"/>
      <c r="IY580" s="20"/>
      <c r="IZ580" s="20"/>
      <c r="JA580" s="20"/>
      <c r="JB580" s="20"/>
    </row>
    <row r="581" spans="1:262" s="20" customFormat="1" x14ac:dyDescent="0.2">
      <c r="A581" s="185">
        <v>39990</v>
      </c>
      <c r="B581" s="198" t="s">
        <v>1133</v>
      </c>
      <c r="C581" s="198" t="s">
        <v>330</v>
      </c>
      <c r="D581" s="198" t="s">
        <v>134</v>
      </c>
      <c r="E581" s="198" t="s">
        <v>144</v>
      </c>
      <c r="F581" s="199">
        <v>38701</v>
      </c>
      <c r="G581" s="191">
        <v>2005</v>
      </c>
      <c r="H581" s="185" t="s">
        <v>40</v>
      </c>
      <c r="I581" s="185" t="str">
        <f t="shared" si="30"/>
        <v>AZ</v>
      </c>
      <c r="J581" s="185" t="str">
        <f t="shared" si="29"/>
        <v>AZ</v>
      </c>
      <c r="K581" s="185" t="str">
        <f t="shared" si="31"/>
        <v>Mountain</v>
      </c>
      <c r="L581" s="185" t="str">
        <f>INDEX('State '!$A$1:$C$62,MATCH($I581,'State '!$B:$B,0),3)</f>
        <v>Mountain</v>
      </c>
      <c r="M581" s="185" t="str">
        <f>INDEX('State '!$A$1:$C$62,MATCH($J581,'State '!$B:$B,0),3)</f>
        <v>Mountain</v>
      </c>
      <c r="N581" s="185"/>
      <c r="O581" s="192">
        <v>2</v>
      </c>
      <c r="P581" s="192">
        <v>3.2</v>
      </c>
      <c r="Q581" s="192">
        <v>1.7</v>
      </c>
      <c r="R581" s="191">
        <v>12</v>
      </c>
      <c r="S581" s="185" t="s">
        <v>139</v>
      </c>
      <c r="T581" s="185" t="s">
        <v>188</v>
      </c>
      <c r="U581" s="185" t="s">
        <v>391</v>
      </c>
      <c r="V581" s="185"/>
      <c r="W581" s="184"/>
      <c r="X581" s="184"/>
      <c r="Y581" s="184"/>
    </row>
    <row r="582" spans="1:262" s="20" customFormat="1" x14ac:dyDescent="0.2">
      <c r="A582" s="185">
        <v>39990</v>
      </c>
      <c r="B582" s="198" t="s">
        <v>1104</v>
      </c>
      <c r="C582" s="198" t="s">
        <v>216</v>
      </c>
      <c r="D582" s="198" t="s">
        <v>141</v>
      </c>
      <c r="E582" s="198" t="s">
        <v>144</v>
      </c>
      <c r="F582" s="199">
        <v>38640</v>
      </c>
      <c r="G582" s="191">
        <v>2005</v>
      </c>
      <c r="H582" s="185" t="s">
        <v>22</v>
      </c>
      <c r="I582" s="185" t="str">
        <f t="shared" si="30"/>
        <v>GA</v>
      </c>
      <c r="J582" s="185" t="str">
        <f t="shared" si="29"/>
        <v>GA</v>
      </c>
      <c r="K582" s="185" t="str">
        <f t="shared" si="31"/>
        <v>Southeast</v>
      </c>
      <c r="L582" s="185" t="str">
        <f>INDEX('State '!$A$1:$C$62,MATCH($I582,'State '!$B:$B,0),3)</f>
        <v>Southeast</v>
      </c>
      <c r="M582" s="185" t="str">
        <f>INDEX('State '!$A$1:$C$62,MATCH($J582,'State '!$B:$B,0),3)</f>
        <v>Southeast</v>
      </c>
      <c r="N582" s="185"/>
      <c r="O582" s="192">
        <v>19.28</v>
      </c>
      <c r="P582" s="192">
        <v>17.36</v>
      </c>
      <c r="Q582" s="192"/>
      <c r="R582" s="191" t="s">
        <v>1023</v>
      </c>
      <c r="S582" s="185" t="s">
        <v>135</v>
      </c>
      <c r="T582" s="185" t="s">
        <v>390</v>
      </c>
      <c r="U582" s="185" t="s">
        <v>1105</v>
      </c>
      <c r="V582" s="185"/>
      <c r="W582" s="184"/>
      <c r="X582" s="184"/>
      <c r="Y582" s="184"/>
    </row>
    <row r="583" spans="1:262" s="20" customFormat="1" x14ac:dyDescent="0.2">
      <c r="A583" s="185">
        <v>39990</v>
      </c>
      <c r="B583" s="186" t="s">
        <v>1121</v>
      </c>
      <c r="C583" s="186" t="s">
        <v>207</v>
      </c>
      <c r="D583" s="186" t="s">
        <v>134</v>
      </c>
      <c r="E583" s="187" t="s">
        <v>144</v>
      </c>
      <c r="F583" s="188">
        <v>38632</v>
      </c>
      <c r="G583" s="195">
        <v>2005</v>
      </c>
      <c r="H583" s="185" t="s">
        <v>36</v>
      </c>
      <c r="I583" s="185" t="str">
        <f t="shared" si="30"/>
        <v>MA</v>
      </c>
      <c r="J583" s="185" t="str">
        <f t="shared" si="29"/>
        <v>MA</v>
      </c>
      <c r="K583" s="185" t="str">
        <f t="shared" si="31"/>
        <v>Northeast</v>
      </c>
      <c r="L583" s="185" t="str">
        <f>INDEX('State '!$A$1:$C$62,MATCH($I583,'State '!$B:$B,0),3)</f>
        <v>Northeast</v>
      </c>
      <c r="M583" s="185" t="str">
        <f>INDEX('State '!$A$1:$C$62,MATCH($J583,'State '!$B:$B,0),3)</f>
        <v>Northeast</v>
      </c>
      <c r="N583" s="185"/>
      <c r="O583" s="191">
        <v>7.7</v>
      </c>
      <c r="P583" s="191">
        <v>5.31</v>
      </c>
      <c r="Q583" s="191">
        <v>25</v>
      </c>
      <c r="R583" s="192">
        <v>8</v>
      </c>
      <c r="S583" s="193" t="s">
        <v>135</v>
      </c>
      <c r="T583" s="190" t="s">
        <v>390</v>
      </c>
      <c r="U583" s="194" t="s">
        <v>1122</v>
      </c>
      <c r="V583" s="185"/>
      <c r="W583" s="184"/>
      <c r="X583" s="184"/>
      <c r="Y583" s="184"/>
    </row>
    <row r="584" spans="1:262" s="20" customFormat="1" ht="25.5" x14ac:dyDescent="0.2">
      <c r="A584" s="185">
        <v>39990</v>
      </c>
      <c r="B584" s="198" t="s">
        <v>1082</v>
      </c>
      <c r="C584" s="198" t="s">
        <v>1941</v>
      </c>
      <c r="D584" s="198" t="s">
        <v>141</v>
      </c>
      <c r="E584" s="198" t="s">
        <v>144</v>
      </c>
      <c r="F584" s="199">
        <v>38657</v>
      </c>
      <c r="G584" s="191">
        <v>2005</v>
      </c>
      <c r="H584" s="185" t="s">
        <v>20</v>
      </c>
      <c r="I584" s="185" t="str">
        <f t="shared" si="30"/>
        <v>NJ</v>
      </c>
      <c r="J584" s="185" t="str">
        <f t="shared" si="29"/>
        <v>NJ</v>
      </c>
      <c r="K584" s="185" t="str">
        <f t="shared" si="31"/>
        <v>Northeast</v>
      </c>
      <c r="L584" s="185" t="str">
        <f>INDEX('State '!$A$1:$C$62,MATCH($I584,'State '!$B:$B,0),3)</f>
        <v>Northeast</v>
      </c>
      <c r="M584" s="185" t="str">
        <f>INDEX('State '!$A$1:$C$62,MATCH($J584,'State '!$B:$B,0),3)</f>
        <v>Northeast</v>
      </c>
      <c r="N584" s="185"/>
      <c r="O584" s="192">
        <v>12.4</v>
      </c>
      <c r="P584" s="192">
        <v>3.7</v>
      </c>
      <c r="Q584" s="192">
        <v>105</v>
      </c>
      <c r="R584" s="191">
        <v>36</v>
      </c>
      <c r="S584" s="185" t="s">
        <v>135</v>
      </c>
      <c r="T584" s="185" t="s">
        <v>390</v>
      </c>
      <c r="U584" s="185" t="s">
        <v>1083</v>
      </c>
      <c r="V584" s="185"/>
      <c r="W584" s="184"/>
      <c r="X584" s="184"/>
      <c r="Y584" s="184"/>
    </row>
    <row r="585" spans="1:262" s="20" customFormat="1" x14ac:dyDescent="0.2">
      <c r="A585" s="185">
        <v>39990</v>
      </c>
      <c r="B585" s="198" t="s">
        <v>1094</v>
      </c>
      <c r="C585" s="198" t="s">
        <v>291</v>
      </c>
      <c r="D585" s="198" t="s">
        <v>141</v>
      </c>
      <c r="E585" s="198" t="s">
        <v>144</v>
      </c>
      <c r="F585" s="199">
        <v>38626</v>
      </c>
      <c r="G585" s="191">
        <v>2005</v>
      </c>
      <c r="H585" s="185" t="s">
        <v>0</v>
      </c>
      <c r="I585" s="185" t="str">
        <f t="shared" si="30"/>
        <v>LA</v>
      </c>
      <c r="J585" s="185" t="str">
        <f t="shared" si="29"/>
        <v>LA</v>
      </c>
      <c r="K585" s="185" t="str">
        <f t="shared" si="31"/>
        <v>South Central</v>
      </c>
      <c r="L585" s="185" t="str">
        <f>INDEX('State '!$A$1:$C$62,MATCH($I585,'State '!$B:$B,0),3)</f>
        <v>South Central</v>
      </c>
      <c r="M585" s="185" t="str">
        <f>INDEX('State '!$A$1:$C$62,MATCH($J585,'State '!$B:$B,0),3)</f>
        <v>South Central</v>
      </c>
      <c r="N585" s="185"/>
      <c r="O585" s="192">
        <v>39.9</v>
      </c>
      <c r="P585" s="192">
        <v>22.8</v>
      </c>
      <c r="Q585" s="192">
        <v>1100</v>
      </c>
      <c r="R585" s="191">
        <v>36</v>
      </c>
      <c r="S585" s="185" t="s">
        <v>135</v>
      </c>
      <c r="T585" s="185" t="s">
        <v>390</v>
      </c>
      <c r="U585" s="185" t="s">
        <v>1095</v>
      </c>
      <c r="V585" s="185"/>
      <c r="W585" s="184"/>
      <c r="X585" s="184"/>
      <c r="Y585" s="184"/>
    </row>
    <row r="586" spans="1:262" s="20" customFormat="1" x14ac:dyDescent="0.2">
      <c r="A586" s="185">
        <v>39990</v>
      </c>
      <c r="B586" s="198" t="s">
        <v>1084</v>
      </c>
      <c r="C586" s="198" t="s">
        <v>268</v>
      </c>
      <c r="D586" s="198" t="s">
        <v>141</v>
      </c>
      <c r="E586" s="198" t="s">
        <v>144</v>
      </c>
      <c r="F586" s="199">
        <v>38473</v>
      </c>
      <c r="G586" s="191">
        <v>2005</v>
      </c>
      <c r="H586" s="185" t="s">
        <v>43</v>
      </c>
      <c r="I586" s="185" t="str">
        <f t="shared" si="30"/>
        <v>NM</v>
      </c>
      <c r="J586" s="185" t="str">
        <f t="shared" si="29"/>
        <v>NM</v>
      </c>
      <c r="K586" s="185" t="str">
        <f t="shared" si="31"/>
        <v>Mountain</v>
      </c>
      <c r="L586" s="185" t="str">
        <f>INDEX('State '!$A$1:$C$62,MATCH($I586,'State '!$B:$B,0),3)</f>
        <v>Mountain</v>
      </c>
      <c r="M586" s="185" t="str">
        <f>INDEX('State '!$A$1:$C$62,MATCH($J586,'State '!$B:$B,0),3)</f>
        <v>Mountain</v>
      </c>
      <c r="N586" s="185"/>
      <c r="O586" s="192">
        <v>138.4</v>
      </c>
      <c r="P586" s="192">
        <v>72.599999999999994</v>
      </c>
      <c r="Q586" s="192">
        <v>375</v>
      </c>
      <c r="R586" s="191">
        <v>36</v>
      </c>
      <c r="S586" s="185" t="s">
        <v>135</v>
      </c>
      <c r="T586" s="185" t="s">
        <v>390</v>
      </c>
      <c r="U586" s="185" t="s">
        <v>1085</v>
      </c>
      <c r="V586" s="185"/>
      <c r="W586" s="184"/>
      <c r="X586" s="184"/>
      <c r="Y586" s="184"/>
    </row>
    <row r="587" spans="1:262" s="20" customFormat="1" x14ac:dyDescent="0.2">
      <c r="A587" s="185">
        <v>39990</v>
      </c>
      <c r="B587" s="198" t="s">
        <v>1158</v>
      </c>
      <c r="C587" s="198" t="s">
        <v>334</v>
      </c>
      <c r="D587" s="198" t="s">
        <v>134</v>
      </c>
      <c r="E587" s="198" t="s">
        <v>144</v>
      </c>
      <c r="F587" s="199">
        <v>38274</v>
      </c>
      <c r="G587" s="200">
        <v>2004</v>
      </c>
      <c r="H587" s="185" t="s">
        <v>419</v>
      </c>
      <c r="I587" s="185" t="str">
        <f t="shared" si="30"/>
        <v>TX</v>
      </c>
      <c r="J587" s="185" t="str">
        <f t="shared" si="29"/>
        <v>MX</v>
      </c>
      <c r="K587" s="185" t="str">
        <f t="shared" si="31"/>
        <v>South Central, Mexico</v>
      </c>
      <c r="L587" s="185" t="str">
        <f>INDEX('State '!$A$1:$C$62,MATCH($I587,'State '!$B:$B,0),3)</f>
        <v>South Central</v>
      </c>
      <c r="M587" s="185" t="str">
        <f>INDEX('State '!$A$1:$C$62,MATCH($J587,'State '!$B:$B,0),3)</f>
        <v>Mexico</v>
      </c>
      <c r="N587" s="185"/>
      <c r="O587" s="192">
        <v>1.5</v>
      </c>
      <c r="P587" s="192">
        <v>9</v>
      </c>
      <c r="Q587" s="192">
        <v>25</v>
      </c>
      <c r="R587" s="191">
        <v>8</v>
      </c>
      <c r="S587" s="185" t="s">
        <v>135</v>
      </c>
      <c r="T587" s="185" t="s">
        <v>390</v>
      </c>
      <c r="U587" s="185" t="s">
        <v>1159</v>
      </c>
      <c r="V587" s="185"/>
      <c r="W587" s="184"/>
      <c r="X587" s="184"/>
      <c r="Y587" s="184"/>
    </row>
    <row r="588" spans="1:262" s="20" customFormat="1" x14ac:dyDescent="0.2">
      <c r="A588" s="185">
        <v>39990</v>
      </c>
      <c r="B588" s="198" t="s">
        <v>1160</v>
      </c>
      <c r="C588" s="198" t="s">
        <v>201</v>
      </c>
      <c r="D588" s="198" t="s">
        <v>141</v>
      </c>
      <c r="E588" s="198" t="s">
        <v>144</v>
      </c>
      <c r="F588" s="199">
        <v>38261</v>
      </c>
      <c r="G588" s="200">
        <v>2004</v>
      </c>
      <c r="H588" s="185" t="s">
        <v>36</v>
      </c>
      <c r="I588" s="185" t="str">
        <f t="shared" si="30"/>
        <v>MA</v>
      </c>
      <c r="J588" s="185" t="str">
        <f t="shared" si="29"/>
        <v>MA</v>
      </c>
      <c r="K588" s="185" t="str">
        <f t="shared" si="31"/>
        <v>Northeast</v>
      </c>
      <c r="L588" s="185" t="str">
        <f>INDEX('State '!$A$1:$C$62,MATCH($I588,'State '!$B:$B,0),3)</f>
        <v>Northeast</v>
      </c>
      <c r="M588" s="185" t="str">
        <f>INDEX('State '!$A$1:$C$62,MATCH($J588,'State '!$B:$B,0),3)</f>
        <v>Northeast</v>
      </c>
      <c r="N588" s="185"/>
      <c r="O588" s="192">
        <v>11.5</v>
      </c>
      <c r="P588" s="192">
        <v>0.25</v>
      </c>
      <c r="Q588" s="192">
        <v>60</v>
      </c>
      <c r="R588" s="191">
        <v>24</v>
      </c>
      <c r="S588" s="185" t="s">
        <v>135</v>
      </c>
      <c r="T588" s="185" t="s">
        <v>390</v>
      </c>
      <c r="U588" s="185" t="s">
        <v>1161</v>
      </c>
      <c r="V588" s="185"/>
      <c r="W588" s="184"/>
      <c r="X588" s="184"/>
      <c r="Y588" s="184"/>
    </row>
    <row r="589" spans="1:262" s="20" customFormat="1" x14ac:dyDescent="0.2">
      <c r="A589" s="185">
        <v>39990</v>
      </c>
      <c r="B589" s="198" t="s">
        <v>1194</v>
      </c>
      <c r="C589" s="198" t="s">
        <v>1791</v>
      </c>
      <c r="D589" s="198" t="s">
        <v>141</v>
      </c>
      <c r="E589" s="198" t="s">
        <v>144</v>
      </c>
      <c r="F589" s="199">
        <v>38261</v>
      </c>
      <c r="G589" s="200">
        <v>2004</v>
      </c>
      <c r="H589" s="185" t="s">
        <v>34</v>
      </c>
      <c r="I589" s="185" t="str">
        <f t="shared" si="30"/>
        <v>WI</v>
      </c>
      <c r="J589" s="185" t="str">
        <f t="shared" si="29"/>
        <v>WI</v>
      </c>
      <c r="K589" s="185" t="str">
        <f t="shared" si="31"/>
        <v>Midwest</v>
      </c>
      <c r="L589" s="185" t="str">
        <f>INDEX('State '!$A$1:$C$62,MATCH($I589,'State '!$B:$B,0),3)</f>
        <v>Midwest</v>
      </c>
      <c r="M589" s="185" t="str">
        <f>INDEX('State '!$A$1:$C$62,MATCH($J589,'State '!$B:$B,0),3)</f>
        <v>Midwest</v>
      </c>
      <c r="N589" s="185"/>
      <c r="O589" s="192">
        <v>42.1</v>
      </c>
      <c r="P589" s="192">
        <v>32.799999999999997</v>
      </c>
      <c r="Q589" s="192">
        <v>220</v>
      </c>
      <c r="R589" s="191" t="s">
        <v>1195</v>
      </c>
      <c r="S589" s="185" t="s">
        <v>135</v>
      </c>
      <c r="T589" s="185" t="s">
        <v>390</v>
      </c>
      <c r="U589" s="185" t="s">
        <v>1196</v>
      </c>
      <c r="V589" s="185"/>
      <c r="W589" s="184"/>
      <c r="X589" s="184"/>
      <c r="Y589" s="184"/>
    </row>
    <row r="590" spans="1:262" s="20" customFormat="1" x14ac:dyDescent="0.2">
      <c r="A590" s="185">
        <v>39990</v>
      </c>
      <c r="B590" s="198" t="s">
        <v>1186</v>
      </c>
      <c r="C590" s="198" t="s">
        <v>260</v>
      </c>
      <c r="D590" s="198" t="s">
        <v>141</v>
      </c>
      <c r="E590" s="198" t="s">
        <v>144</v>
      </c>
      <c r="F590" s="199">
        <v>38322</v>
      </c>
      <c r="G590" s="200">
        <v>2004</v>
      </c>
      <c r="H590" s="185" t="s">
        <v>867</v>
      </c>
      <c r="I590" s="185" t="str">
        <f t="shared" si="30"/>
        <v>CO</v>
      </c>
      <c r="J590" s="185" t="str">
        <f t="shared" si="29"/>
        <v>KS</v>
      </c>
      <c r="K590" s="185" t="str">
        <f t="shared" si="31"/>
        <v>Mountain, South Central</v>
      </c>
      <c r="L590" s="185" t="str">
        <f>INDEX('State '!$A$1:$C$62,MATCH($I590,'State '!$B:$B,0),3)</f>
        <v>Mountain</v>
      </c>
      <c r="M590" s="185" t="str">
        <f>INDEX('State '!$A$1:$C$62,MATCH($J590,'State '!$B:$B,0),3)</f>
        <v>South Central</v>
      </c>
      <c r="N590" s="185"/>
      <c r="O590" s="192">
        <v>410</v>
      </c>
      <c r="P590" s="192">
        <v>380</v>
      </c>
      <c r="Q590" s="192">
        <v>560</v>
      </c>
      <c r="R590" s="191">
        <v>36</v>
      </c>
      <c r="S590" s="185" t="s">
        <v>135</v>
      </c>
      <c r="T590" s="185" t="s">
        <v>390</v>
      </c>
      <c r="U590" s="185" t="s">
        <v>1187</v>
      </c>
      <c r="V590" s="185"/>
      <c r="W590" s="190"/>
      <c r="X590" s="184"/>
      <c r="Y590" s="184"/>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c r="BM590" s="96"/>
      <c r="BN590" s="96"/>
      <c r="BO590" s="96"/>
      <c r="BP590" s="96"/>
      <c r="BQ590" s="96"/>
      <c r="BR590" s="96"/>
      <c r="BS590" s="96"/>
      <c r="BT590" s="96"/>
      <c r="BU590" s="96"/>
      <c r="BV590" s="96"/>
      <c r="BW590" s="96"/>
      <c r="BX590" s="96"/>
      <c r="BY590" s="96"/>
      <c r="BZ590" s="96"/>
      <c r="CA590" s="96"/>
      <c r="CB590" s="96"/>
      <c r="CC590" s="96"/>
      <c r="CD590" s="96"/>
      <c r="CE590" s="96"/>
      <c r="CF590" s="96"/>
      <c r="CG590" s="96"/>
      <c r="CH590" s="96"/>
      <c r="CI590" s="96"/>
      <c r="CJ590" s="96"/>
      <c r="CK590" s="96"/>
      <c r="CL590" s="96"/>
      <c r="CM590" s="96"/>
      <c r="CN590" s="96"/>
      <c r="CO590" s="96"/>
      <c r="CP590" s="96"/>
      <c r="CQ590" s="96"/>
      <c r="CR590" s="96"/>
      <c r="CS590" s="96"/>
      <c r="CT590" s="96"/>
      <c r="CU590" s="96"/>
      <c r="CV590" s="96"/>
      <c r="CW590" s="96"/>
      <c r="CX590" s="96"/>
      <c r="CY590" s="96"/>
      <c r="CZ590" s="96"/>
      <c r="DA590" s="96"/>
      <c r="DB590" s="96"/>
      <c r="DC590" s="96"/>
      <c r="DD590" s="96"/>
      <c r="DE590" s="96"/>
      <c r="DF590" s="96"/>
      <c r="DG590" s="96"/>
      <c r="DH590" s="96"/>
      <c r="DI590" s="96"/>
      <c r="DJ590" s="96"/>
      <c r="DK590" s="96"/>
      <c r="DL590" s="96"/>
      <c r="DM590" s="96"/>
      <c r="DN590" s="96"/>
      <c r="DO590" s="96"/>
      <c r="DP590" s="96"/>
      <c r="DQ590" s="96"/>
      <c r="DR590" s="96"/>
      <c r="DS590" s="96"/>
      <c r="DT590" s="96"/>
      <c r="DU590" s="96"/>
      <c r="DV590" s="96"/>
      <c r="DW590" s="96"/>
      <c r="DX590" s="96"/>
      <c r="DY590" s="96"/>
      <c r="DZ590" s="96"/>
      <c r="EA590" s="96"/>
      <c r="EB590" s="96"/>
      <c r="EC590" s="96"/>
      <c r="ED590" s="96"/>
      <c r="EE590" s="96"/>
      <c r="EF590" s="96"/>
      <c r="EG590" s="96"/>
      <c r="EH590" s="96"/>
      <c r="EI590" s="96"/>
      <c r="EJ590" s="96"/>
      <c r="EK590" s="96"/>
      <c r="EL590" s="96"/>
      <c r="EM590" s="96"/>
      <c r="EN590" s="96"/>
      <c r="EO590" s="96"/>
      <c r="EP590" s="96"/>
      <c r="EQ590" s="96"/>
      <c r="ER590" s="96"/>
      <c r="ES590" s="96"/>
      <c r="ET590" s="96"/>
      <c r="EU590" s="96"/>
      <c r="EV590" s="96"/>
      <c r="EW590" s="96"/>
      <c r="EX590" s="96"/>
      <c r="EY590" s="96"/>
      <c r="EZ590" s="96"/>
      <c r="FA590" s="96"/>
      <c r="FB590" s="96"/>
      <c r="FC590" s="96"/>
      <c r="FD590" s="96"/>
      <c r="FE590" s="96"/>
      <c r="FF590" s="96"/>
      <c r="FG590" s="96"/>
      <c r="FH590" s="96"/>
      <c r="FI590" s="96"/>
      <c r="FJ590" s="96"/>
      <c r="FK590" s="96"/>
      <c r="FL590" s="96"/>
      <c r="FM590" s="96"/>
      <c r="FN590" s="96"/>
      <c r="FO590" s="96"/>
      <c r="FP590" s="96"/>
      <c r="FQ590" s="96"/>
      <c r="FR590" s="96"/>
      <c r="FS590" s="96"/>
      <c r="FT590" s="96"/>
      <c r="FU590" s="96"/>
      <c r="FV590" s="96"/>
      <c r="FW590" s="96"/>
      <c r="FX590" s="96"/>
      <c r="FY590" s="96"/>
      <c r="FZ590" s="96"/>
      <c r="GA590" s="96"/>
      <c r="GB590" s="96"/>
      <c r="GC590" s="96"/>
      <c r="GD590" s="96"/>
      <c r="GE590" s="96"/>
      <c r="GF590" s="96"/>
      <c r="GG590" s="96"/>
      <c r="GH590" s="96"/>
      <c r="GI590" s="96"/>
      <c r="GJ590" s="96"/>
      <c r="GK590" s="96"/>
      <c r="GL590" s="96"/>
      <c r="GM590" s="96"/>
      <c r="GN590" s="96"/>
      <c r="GO590" s="96"/>
      <c r="GP590" s="96"/>
      <c r="GQ590" s="96"/>
      <c r="GR590" s="96"/>
      <c r="GS590" s="96"/>
      <c r="GT590" s="96"/>
      <c r="GU590" s="96"/>
      <c r="GV590" s="96"/>
      <c r="GW590" s="96"/>
      <c r="GX590" s="96"/>
      <c r="GY590" s="96"/>
      <c r="GZ590" s="96"/>
      <c r="HA590" s="96"/>
      <c r="HB590" s="96"/>
      <c r="HC590" s="96"/>
      <c r="HD590" s="96"/>
      <c r="HE590" s="96"/>
      <c r="HF590" s="96"/>
      <c r="HG590" s="96"/>
      <c r="HH590" s="96"/>
      <c r="HI590" s="96"/>
      <c r="HJ590" s="96"/>
      <c r="HK590" s="96"/>
      <c r="HL590" s="96"/>
      <c r="HM590" s="96"/>
      <c r="HN590" s="96"/>
      <c r="HO590" s="96"/>
      <c r="HP590" s="96"/>
      <c r="HQ590" s="96"/>
      <c r="HR590" s="96"/>
      <c r="HS590" s="96"/>
      <c r="HT590" s="96"/>
      <c r="HU590" s="96"/>
      <c r="HV590" s="96"/>
      <c r="HW590" s="96"/>
      <c r="HX590" s="96"/>
      <c r="HY590" s="96"/>
      <c r="HZ590" s="96"/>
      <c r="IA590" s="96"/>
      <c r="IB590" s="96"/>
      <c r="IC590" s="96"/>
      <c r="ID590" s="96"/>
      <c r="IE590" s="96"/>
      <c r="IF590" s="96"/>
      <c r="IG590" s="96"/>
      <c r="IH590" s="96"/>
      <c r="II590" s="96"/>
      <c r="IJ590" s="96"/>
      <c r="IK590" s="96"/>
      <c r="IL590" s="96"/>
      <c r="IM590" s="96"/>
      <c r="IN590" s="96"/>
      <c r="IO590" s="96"/>
      <c r="IP590" s="96"/>
      <c r="IQ590" s="96"/>
      <c r="IR590" s="96"/>
      <c r="IS590" s="96"/>
      <c r="IT590" s="96"/>
      <c r="IU590" s="96"/>
      <c r="IV590" s="96"/>
      <c r="IW590" s="96"/>
      <c r="IX590" s="96"/>
      <c r="IY590" s="96"/>
      <c r="IZ590" s="96"/>
      <c r="JA590" s="96"/>
      <c r="JB590" s="96"/>
    </row>
    <row r="591" spans="1:262" x14ac:dyDescent="0.2">
      <c r="A591" s="185">
        <v>39990</v>
      </c>
      <c r="B591" s="198" t="s">
        <v>1204</v>
      </c>
      <c r="C591" s="198" t="s">
        <v>260</v>
      </c>
      <c r="D591" s="198" t="s">
        <v>141</v>
      </c>
      <c r="E591" s="198" t="s">
        <v>144</v>
      </c>
      <c r="F591" s="199">
        <v>38322</v>
      </c>
      <c r="G591" s="200">
        <v>2004</v>
      </c>
      <c r="H591" s="185" t="s">
        <v>25</v>
      </c>
      <c r="I591" s="185" t="str">
        <f t="shared" si="30"/>
        <v>CO</v>
      </c>
      <c r="J591" s="185" t="str">
        <f t="shared" si="29"/>
        <v>CO</v>
      </c>
      <c r="K591" s="185" t="str">
        <f t="shared" si="31"/>
        <v>Mountain</v>
      </c>
      <c r="L591" s="185" t="str">
        <f>INDEX('State '!$A$1:$C$62,MATCH($I591,'State '!$B:$B,0),3)</f>
        <v>Mountain</v>
      </c>
      <c r="M591" s="185" t="str">
        <f>INDEX('State '!$A$1:$C$62,MATCH($J591,'State '!$B:$B,0),3)</f>
        <v>Mountain</v>
      </c>
      <c r="N591" s="185"/>
      <c r="O591" s="192">
        <v>4.7</v>
      </c>
      <c r="P591" s="192"/>
      <c r="Q591" s="192">
        <v>120</v>
      </c>
      <c r="R591" s="191"/>
      <c r="S591" s="185" t="s">
        <v>135</v>
      </c>
      <c r="T591" s="185" t="s">
        <v>390</v>
      </c>
      <c r="U591" s="185" t="s">
        <v>1205</v>
      </c>
      <c r="V591" s="185"/>
      <c r="W591" s="195"/>
      <c r="X591" s="184"/>
      <c r="Y591" s="184"/>
      <c r="Z591" s="96"/>
      <c r="AA591" s="96"/>
      <c r="AB591" s="96"/>
    </row>
    <row r="592" spans="1:262" x14ac:dyDescent="0.2">
      <c r="A592" s="185">
        <v>39990</v>
      </c>
      <c r="B592" s="198" t="s">
        <v>1170</v>
      </c>
      <c r="C592" s="198" t="s">
        <v>335</v>
      </c>
      <c r="D592" s="198" t="s">
        <v>134</v>
      </c>
      <c r="E592" s="198" t="s">
        <v>144</v>
      </c>
      <c r="F592" s="199">
        <v>38292</v>
      </c>
      <c r="G592" s="200">
        <v>2004</v>
      </c>
      <c r="H592" s="185" t="s">
        <v>41</v>
      </c>
      <c r="I592" s="185" t="str">
        <f t="shared" si="30"/>
        <v>MI</v>
      </c>
      <c r="J592" s="185" t="str">
        <f t="shared" si="29"/>
        <v>MI</v>
      </c>
      <c r="K592" s="185" t="str">
        <f t="shared" si="31"/>
        <v>Midwest</v>
      </c>
      <c r="L592" s="185" t="str">
        <f>INDEX('State '!$A$1:$C$62,MATCH($I592,'State '!$B:$B,0),3)</f>
        <v>Midwest</v>
      </c>
      <c r="M592" s="185" t="str">
        <f>INDEX('State '!$A$1:$C$62,MATCH($J592,'State '!$B:$B,0),3)</f>
        <v>Midwest</v>
      </c>
      <c r="N592" s="185"/>
      <c r="O592" s="192">
        <v>2</v>
      </c>
      <c r="P592" s="192">
        <v>1.6</v>
      </c>
      <c r="Q592" s="192">
        <v>700</v>
      </c>
      <c r="R592" s="191">
        <v>20</v>
      </c>
      <c r="S592" s="185" t="s">
        <v>139</v>
      </c>
      <c r="T592" s="185" t="s">
        <v>188</v>
      </c>
      <c r="U592" s="185" t="s">
        <v>391</v>
      </c>
      <c r="V592" s="185"/>
      <c r="W592" s="184"/>
      <c r="X592" s="184"/>
      <c r="Y592" s="184"/>
      <c r="Z592" s="96"/>
      <c r="AA592" s="96"/>
      <c r="AB592" s="96"/>
    </row>
    <row r="593" spans="1:262" x14ac:dyDescent="0.2">
      <c r="A593" s="185">
        <v>39990</v>
      </c>
      <c r="B593" s="198" t="s">
        <v>2141</v>
      </c>
      <c r="C593" s="198" t="s">
        <v>337</v>
      </c>
      <c r="D593" s="198" t="s">
        <v>141</v>
      </c>
      <c r="E593" s="198" t="s">
        <v>144</v>
      </c>
      <c r="F593" s="199">
        <v>38301</v>
      </c>
      <c r="G593" s="200">
        <v>2004</v>
      </c>
      <c r="H593" s="185" t="s">
        <v>38</v>
      </c>
      <c r="I593" s="185" t="str">
        <f t="shared" si="30"/>
        <v>NH</v>
      </c>
      <c r="J593" s="185" t="str">
        <f t="shared" si="29"/>
        <v>NH</v>
      </c>
      <c r="K593" s="185" t="str">
        <f t="shared" si="31"/>
        <v>Northeast</v>
      </c>
      <c r="L593" s="185" t="str">
        <f>INDEX('State '!$A$1:$C$62,MATCH($I593,'State '!$B:$B,0),3)</f>
        <v>Northeast</v>
      </c>
      <c r="M593" s="185" t="str">
        <f>INDEX('State '!$A$1:$C$62,MATCH($J593,'State '!$B:$B,0),3)</f>
        <v>Northeast</v>
      </c>
      <c r="N593" s="185"/>
      <c r="O593" s="192">
        <v>3.87</v>
      </c>
      <c r="P593" s="192">
        <v>7</v>
      </c>
      <c r="Q593" s="192">
        <v>50</v>
      </c>
      <c r="R593" s="191">
        <v>12</v>
      </c>
      <c r="S593" s="185" t="s">
        <v>139</v>
      </c>
      <c r="T593" s="185" t="s">
        <v>188</v>
      </c>
      <c r="U593" s="185" t="s">
        <v>391</v>
      </c>
      <c r="V593" s="185"/>
      <c r="W593" s="184"/>
      <c r="X593" s="184"/>
      <c r="Y593" s="184"/>
      <c r="Z593" s="96"/>
      <c r="AA593" s="96"/>
      <c r="AB593" s="96"/>
    </row>
    <row r="594" spans="1:262" x14ac:dyDescent="0.2">
      <c r="A594" s="185">
        <v>39990</v>
      </c>
      <c r="B594" s="198" t="s">
        <v>1178</v>
      </c>
      <c r="C594" s="198" t="s">
        <v>336</v>
      </c>
      <c r="D594" s="198" t="s">
        <v>137</v>
      </c>
      <c r="E594" s="198" t="s">
        <v>144</v>
      </c>
      <c r="F594" s="199">
        <v>38352</v>
      </c>
      <c r="G594" s="200">
        <v>2004</v>
      </c>
      <c r="H594" s="185" t="s">
        <v>2</v>
      </c>
      <c r="I594" s="185" t="str">
        <f t="shared" si="30"/>
        <v>OR</v>
      </c>
      <c r="J594" s="185" t="str">
        <f t="shared" si="29"/>
        <v>OR</v>
      </c>
      <c r="K594" s="185" t="str">
        <f t="shared" si="31"/>
        <v>Pacific</v>
      </c>
      <c r="L594" s="185" t="str">
        <f>INDEX('State '!$A$1:$C$62,MATCH($I594,'State '!$B:$B,0),3)</f>
        <v>Pacific</v>
      </c>
      <c r="M594" s="185" t="str">
        <f>INDEX('State '!$A$1:$C$62,MATCH($J594,'State '!$B:$B,0),3)</f>
        <v>Pacific</v>
      </c>
      <c r="N594" s="185"/>
      <c r="O594" s="192">
        <v>28</v>
      </c>
      <c r="P594" s="192">
        <v>72.400000000000006</v>
      </c>
      <c r="Q594" s="192">
        <v>70</v>
      </c>
      <c r="R594" s="191" t="s">
        <v>1179</v>
      </c>
      <c r="S594" s="185" t="s">
        <v>139</v>
      </c>
      <c r="T594" s="185" t="s">
        <v>188</v>
      </c>
      <c r="U594" s="185" t="s">
        <v>391</v>
      </c>
      <c r="V594" s="185"/>
      <c r="W594" s="184"/>
      <c r="X594" s="184"/>
      <c r="Y594" s="184"/>
      <c r="Z594" s="96"/>
      <c r="AA594" s="96"/>
      <c r="AB594" s="96"/>
    </row>
    <row r="595" spans="1:262" x14ac:dyDescent="0.2">
      <c r="A595" s="185">
        <v>39990</v>
      </c>
      <c r="B595" s="198" t="s">
        <v>1167</v>
      </c>
      <c r="C595" s="198" t="s">
        <v>225</v>
      </c>
      <c r="D595" s="198" t="s">
        <v>141</v>
      </c>
      <c r="E595" s="198" t="s">
        <v>144</v>
      </c>
      <c r="F595" s="199">
        <v>38292</v>
      </c>
      <c r="G595" s="200">
        <v>2004</v>
      </c>
      <c r="H595" s="185" t="s">
        <v>1168</v>
      </c>
      <c r="I595" s="185" t="str">
        <f t="shared" si="30"/>
        <v>WV</v>
      </c>
      <c r="J595" s="185" t="str">
        <f t="shared" si="29"/>
        <v>VA</v>
      </c>
      <c r="K595" s="185" t="str">
        <f t="shared" si="31"/>
        <v>Northeast</v>
      </c>
      <c r="L595" s="185" t="str">
        <f>INDEX('State '!$A$1:$C$62,MATCH($I595,'State '!$B:$B,0),3)</f>
        <v>Northeast</v>
      </c>
      <c r="M595" s="185" t="str">
        <f>INDEX('State '!$A$1:$C$62,MATCH($J595,'State '!$B:$B,0),3)</f>
        <v>Northeast</v>
      </c>
      <c r="N595" s="185"/>
      <c r="O595" s="192">
        <v>78</v>
      </c>
      <c r="P595" s="192"/>
      <c r="Q595" s="192">
        <v>217</v>
      </c>
      <c r="R595" s="191"/>
      <c r="S595" s="185" t="s">
        <v>135</v>
      </c>
      <c r="T595" s="185" t="s">
        <v>390</v>
      </c>
      <c r="U595" s="185" t="s">
        <v>1169</v>
      </c>
      <c r="V595" s="185"/>
      <c r="W595" s="184"/>
      <c r="X595" s="184"/>
      <c r="Y595" s="184"/>
      <c r="Z595" s="96"/>
      <c r="AA595" s="96"/>
      <c r="AB595" s="96"/>
    </row>
    <row r="596" spans="1:262" x14ac:dyDescent="0.2">
      <c r="A596" s="185">
        <v>39990</v>
      </c>
      <c r="B596" s="198" t="s">
        <v>1166</v>
      </c>
      <c r="C596" s="198" t="s">
        <v>219</v>
      </c>
      <c r="D596" s="198" t="s">
        <v>141</v>
      </c>
      <c r="E596" s="198" t="s">
        <v>144</v>
      </c>
      <c r="F596" s="199">
        <v>38335</v>
      </c>
      <c r="G596" s="200">
        <v>2004</v>
      </c>
      <c r="H596" s="185" t="s">
        <v>832</v>
      </c>
      <c r="I596" s="185" t="str">
        <f t="shared" si="30"/>
        <v>PA</v>
      </c>
      <c r="J596" s="185" t="str">
        <f t="shared" si="29"/>
        <v>DE</v>
      </c>
      <c r="K596" s="185" t="str">
        <f t="shared" si="31"/>
        <v>Northeast</v>
      </c>
      <c r="L596" s="185" t="str">
        <f>INDEX('State '!$A$1:$C$62,MATCH($I596,'State '!$B:$B,0),3)</f>
        <v>Northeast</v>
      </c>
      <c r="M596" s="185" t="str">
        <f>INDEX('State '!$A$1:$C$62,MATCH($J596,'State '!$B:$B,0),3)</f>
        <v>Northeast</v>
      </c>
      <c r="N596" s="185"/>
      <c r="O596" s="192">
        <v>2.86</v>
      </c>
      <c r="P596" s="192">
        <v>2.7</v>
      </c>
      <c r="Q596" s="192">
        <v>4.7</v>
      </c>
      <c r="R596" s="191">
        <v>16</v>
      </c>
      <c r="S596" s="185" t="s">
        <v>135</v>
      </c>
      <c r="T596" s="185" t="s">
        <v>390</v>
      </c>
      <c r="U596" s="185" t="s">
        <v>1081</v>
      </c>
      <c r="V596" s="185"/>
      <c r="W596" s="184"/>
      <c r="X596" s="184"/>
      <c r="Y596" s="184"/>
      <c r="Z596" s="96"/>
      <c r="AA596" s="96"/>
      <c r="AB596" s="96"/>
    </row>
    <row r="597" spans="1:262" x14ac:dyDescent="0.2">
      <c r="A597" s="185">
        <v>39990</v>
      </c>
      <c r="B597" s="198" t="s">
        <v>1162</v>
      </c>
      <c r="C597" s="198" t="s">
        <v>1784</v>
      </c>
      <c r="D597" s="198" t="s">
        <v>141</v>
      </c>
      <c r="E597" s="198" t="s">
        <v>144</v>
      </c>
      <c r="F597" s="199">
        <v>38078</v>
      </c>
      <c r="G597" s="200">
        <v>2004</v>
      </c>
      <c r="H597" s="185" t="s">
        <v>1163</v>
      </c>
      <c r="I597" s="185" t="str">
        <f t="shared" si="30"/>
        <v>CO</v>
      </c>
      <c r="J597" s="185" t="str">
        <f t="shared" si="29"/>
        <v>NM</v>
      </c>
      <c r="K597" s="185" t="str">
        <f t="shared" si="31"/>
        <v>Mountain</v>
      </c>
      <c r="L597" s="185" t="str">
        <f>INDEX('State '!$A$1:$C$62,MATCH($I597,'State '!$B:$B,0),3)</f>
        <v>Mountain</v>
      </c>
      <c r="M597" s="185" t="str">
        <f>INDEX('State '!$A$1:$C$62,MATCH($J597,'State '!$B:$B,0),3)</f>
        <v>Mountain</v>
      </c>
      <c r="N597" s="185"/>
      <c r="O597" s="192">
        <v>7.3</v>
      </c>
      <c r="P597" s="192"/>
      <c r="Q597" s="192">
        <v>140</v>
      </c>
      <c r="R597" s="191"/>
      <c r="S597" s="185" t="s">
        <v>135</v>
      </c>
      <c r="T597" s="185" t="s">
        <v>390</v>
      </c>
      <c r="U597" s="185" t="s">
        <v>1164</v>
      </c>
      <c r="V597" s="185"/>
      <c r="W597" s="184"/>
      <c r="X597" s="184"/>
      <c r="Y597" s="184"/>
      <c r="Z597" s="96"/>
      <c r="AA597" s="96"/>
      <c r="AB597" s="96"/>
    </row>
    <row r="598" spans="1:262" ht="25.5" x14ac:dyDescent="0.2">
      <c r="A598" s="185">
        <v>39990</v>
      </c>
      <c r="B598" s="198" t="s">
        <v>1147</v>
      </c>
      <c r="C598" s="198" t="s">
        <v>1784</v>
      </c>
      <c r="D598" s="198" t="s">
        <v>141</v>
      </c>
      <c r="E598" s="198" t="s">
        <v>144</v>
      </c>
      <c r="F598" s="199">
        <v>38108</v>
      </c>
      <c r="G598" s="200">
        <v>2004</v>
      </c>
      <c r="H598" s="185" t="s">
        <v>1148</v>
      </c>
      <c r="I598" s="185" t="str">
        <f t="shared" si="30"/>
        <v>TX</v>
      </c>
      <c r="J598" s="185" t="str">
        <f t="shared" si="29"/>
        <v>CA</v>
      </c>
      <c r="K598" s="185" t="str">
        <f t="shared" si="31"/>
        <v>South Central, Mountain, Pacific</v>
      </c>
      <c r="L598" s="185" t="str">
        <f>INDEX('State '!$A$1:$C$62,MATCH($I598,'State '!$B:$B,0),3)</f>
        <v>South Central</v>
      </c>
      <c r="M598" s="185" t="str">
        <f>INDEX('State '!$A$1:$C$62,MATCH($J598,'State '!$B:$B,0),3)</f>
        <v>Pacific</v>
      </c>
      <c r="N598" s="185" t="s">
        <v>2548</v>
      </c>
      <c r="O598" s="192">
        <v>110</v>
      </c>
      <c r="P598" s="192"/>
      <c r="Q598" s="192">
        <v>220</v>
      </c>
      <c r="R598" s="191">
        <v>30</v>
      </c>
      <c r="S598" s="185" t="s">
        <v>135</v>
      </c>
      <c r="T598" s="185" t="s">
        <v>390</v>
      </c>
      <c r="U598" s="185" t="s">
        <v>1149</v>
      </c>
      <c r="V598" s="185"/>
      <c r="W598" s="184"/>
      <c r="X598" s="184"/>
      <c r="Y598" s="184"/>
      <c r="Z598" s="96"/>
      <c r="AA598" s="96"/>
      <c r="AB598" s="96"/>
    </row>
    <row r="599" spans="1:262" ht="25.5" x14ac:dyDescent="0.2">
      <c r="A599" s="185">
        <v>39990</v>
      </c>
      <c r="B599" s="198" t="s">
        <v>1150</v>
      </c>
      <c r="C599" s="198" t="s">
        <v>1784</v>
      </c>
      <c r="D599" s="198" t="s">
        <v>141</v>
      </c>
      <c r="E599" s="198" t="s">
        <v>144</v>
      </c>
      <c r="F599" s="199">
        <v>38108</v>
      </c>
      <c r="G599" s="200">
        <v>2004</v>
      </c>
      <c r="H599" s="185" t="s">
        <v>1148</v>
      </c>
      <c r="I599" s="185" t="str">
        <f t="shared" si="30"/>
        <v>TX</v>
      </c>
      <c r="J599" s="185" t="str">
        <f t="shared" si="29"/>
        <v>CA</v>
      </c>
      <c r="K599" s="185" t="str">
        <f t="shared" si="31"/>
        <v>South Central, Mountain, Pacific</v>
      </c>
      <c r="L599" s="185" t="str">
        <f>INDEX('State '!$A$1:$C$62,MATCH($I599,'State '!$B:$B,0),3)</f>
        <v>South Central</v>
      </c>
      <c r="M599" s="185" t="str">
        <f>INDEX('State '!$A$1:$C$62,MATCH($J599,'State '!$B:$B,0),3)</f>
        <v>Pacific</v>
      </c>
      <c r="N599" s="185" t="s">
        <v>2548</v>
      </c>
      <c r="O599" s="192">
        <v>63</v>
      </c>
      <c r="P599" s="192"/>
      <c r="Q599" s="192">
        <v>100</v>
      </c>
      <c r="R599" s="191">
        <v>30</v>
      </c>
      <c r="S599" s="185" t="s">
        <v>135</v>
      </c>
      <c r="T599" s="185" t="s">
        <v>390</v>
      </c>
      <c r="U599" s="185" t="s">
        <v>1149</v>
      </c>
      <c r="V599" s="185"/>
      <c r="W599" s="184"/>
      <c r="X599" s="184"/>
      <c r="Y599" s="184"/>
      <c r="Z599" s="96"/>
      <c r="AA599" s="96"/>
      <c r="AB599" s="96"/>
    </row>
    <row r="600" spans="1:262" x14ac:dyDescent="0.2">
      <c r="A600" s="185">
        <v>39990</v>
      </c>
      <c r="B600" s="198" t="s">
        <v>1153</v>
      </c>
      <c r="C600" s="198" t="s">
        <v>242</v>
      </c>
      <c r="D600" s="198" t="s">
        <v>137</v>
      </c>
      <c r="E600" s="198" t="s">
        <v>144</v>
      </c>
      <c r="F600" s="199">
        <v>38189</v>
      </c>
      <c r="G600" s="200">
        <v>2004</v>
      </c>
      <c r="H600" s="185" t="s">
        <v>6</v>
      </c>
      <c r="I600" s="185" t="str">
        <f t="shared" si="30"/>
        <v>TX</v>
      </c>
      <c r="J600" s="185" t="str">
        <f t="shared" si="29"/>
        <v>TX</v>
      </c>
      <c r="K600" s="185" t="str">
        <f t="shared" si="31"/>
        <v>South Central</v>
      </c>
      <c r="L600" s="185" t="str">
        <f>INDEX('State '!$A$1:$C$62,MATCH($I600,'State '!$B:$B,0),3)</f>
        <v>South Central</v>
      </c>
      <c r="M600" s="185" t="str">
        <f>INDEX('State '!$A$1:$C$62,MATCH($J600,'State '!$B:$B,0),3)</f>
        <v>South Central</v>
      </c>
      <c r="N600" s="185"/>
      <c r="O600" s="192">
        <v>40</v>
      </c>
      <c r="P600" s="192">
        <v>78</v>
      </c>
      <c r="Q600" s="192">
        <v>500</v>
      </c>
      <c r="R600" s="191">
        <v>36</v>
      </c>
      <c r="S600" s="185" t="s">
        <v>139</v>
      </c>
      <c r="T600" s="185" t="s">
        <v>188</v>
      </c>
      <c r="U600" s="185" t="s">
        <v>391</v>
      </c>
      <c r="V600" s="185"/>
      <c r="W600" s="184"/>
      <c r="X600" s="184"/>
      <c r="Y600" s="184"/>
      <c r="Z600" s="96"/>
      <c r="AA600" s="96"/>
      <c r="AB600" s="96"/>
    </row>
    <row r="601" spans="1:262" x14ac:dyDescent="0.2">
      <c r="A601" s="185">
        <v>39990</v>
      </c>
      <c r="B601" s="198" t="s">
        <v>1151</v>
      </c>
      <c r="C601" s="198" t="s">
        <v>244</v>
      </c>
      <c r="D601" s="198" t="s">
        <v>141</v>
      </c>
      <c r="E601" s="198" t="s">
        <v>144</v>
      </c>
      <c r="F601" s="199">
        <v>38322</v>
      </c>
      <c r="G601" s="200">
        <v>2004</v>
      </c>
      <c r="H601" s="185" t="s">
        <v>18</v>
      </c>
      <c r="I601" s="185" t="str">
        <f t="shared" si="30"/>
        <v>FL</v>
      </c>
      <c r="J601" s="185" t="str">
        <f t="shared" si="29"/>
        <v>FL</v>
      </c>
      <c r="K601" s="185" t="str">
        <f t="shared" si="31"/>
        <v>Southeast</v>
      </c>
      <c r="L601" s="185" t="str">
        <f>INDEX('State '!$A$1:$C$62,MATCH($I601,'State '!$B:$B,0),3)</f>
        <v>Southeast</v>
      </c>
      <c r="M601" s="185" t="str">
        <f>INDEX('State '!$A$1:$C$62,MATCH($J601,'State '!$B:$B,0),3)</f>
        <v>Southeast</v>
      </c>
      <c r="N601" s="185"/>
      <c r="O601" s="192">
        <v>13.6</v>
      </c>
      <c r="P601" s="192">
        <v>5</v>
      </c>
      <c r="Q601" s="192">
        <v>350</v>
      </c>
      <c r="R601" s="191">
        <v>30</v>
      </c>
      <c r="S601" s="185" t="s">
        <v>135</v>
      </c>
      <c r="T601" s="185" t="s">
        <v>390</v>
      </c>
      <c r="U601" s="185" t="s">
        <v>1152</v>
      </c>
      <c r="V601" s="185"/>
      <c r="W601" s="184"/>
      <c r="X601" s="184"/>
      <c r="Y601" s="184"/>
      <c r="Z601" s="96"/>
      <c r="AA601" s="96"/>
      <c r="AB601" s="96"/>
    </row>
    <row r="602" spans="1:262" x14ac:dyDescent="0.2">
      <c r="A602" s="185">
        <v>39990</v>
      </c>
      <c r="B602" s="198" t="s">
        <v>1188</v>
      </c>
      <c r="C602" s="198" t="s">
        <v>206</v>
      </c>
      <c r="D602" s="198" t="s">
        <v>134</v>
      </c>
      <c r="E602" s="198" t="s">
        <v>144</v>
      </c>
      <c r="F602" s="199">
        <v>38022</v>
      </c>
      <c r="G602" s="200">
        <v>2004</v>
      </c>
      <c r="H602" s="185" t="s">
        <v>1189</v>
      </c>
      <c r="I602" s="185" t="str">
        <f t="shared" si="30"/>
        <v>ON</v>
      </c>
      <c r="J602" s="185" t="str">
        <f t="shared" si="29"/>
        <v>NY</v>
      </c>
      <c r="K602" s="185" t="str">
        <f t="shared" si="31"/>
        <v>Canada, Northeast</v>
      </c>
      <c r="L602" s="185" t="str">
        <f>INDEX('State '!$A$1:$C$62,MATCH($I602,'State '!$B:$B,0),3)</f>
        <v>Canada</v>
      </c>
      <c r="M602" s="185" t="str">
        <f>INDEX('State '!$A$1:$C$62,MATCH($J602,'State '!$B:$B,0),3)</f>
        <v>Northeast</v>
      </c>
      <c r="N602" s="185"/>
      <c r="O602" s="192">
        <v>334</v>
      </c>
      <c r="P602" s="192">
        <v>36.5</v>
      </c>
      <c r="Q602" s="192">
        <v>230</v>
      </c>
      <c r="R602" s="191">
        <v>24</v>
      </c>
      <c r="S602" s="185" t="s">
        <v>135</v>
      </c>
      <c r="T602" s="185" t="s">
        <v>390</v>
      </c>
      <c r="U602" s="185" t="s">
        <v>1190</v>
      </c>
      <c r="V602" s="185"/>
      <c r="W602" s="184"/>
      <c r="X602" s="184"/>
      <c r="Y602" s="184"/>
      <c r="Z602" s="96"/>
      <c r="AA602" s="96"/>
      <c r="AB602" s="96"/>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BQ602" s="20"/>
      <c r="BR602" s="20"/>
      <c r="BS602" s="20"/>
      <c r="BT602" s="20"/>
      <c r="BU602" s="20"/>
      <c r="BV602" s="20"/>
      <c r="BW602" s="20"/>
      <c r="BX602" s="20"/>
      <c r="BY602" s="20"/>
      <c r="BZ602" s="20"/>
      <c r="CA602" s="20"/>
      <c r="CB602" s="20"/>
      <c r="CC602" s="20"/>
      <c r="CD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c r="DE602" s="20"/>
      <c r="DF602" s="20"/>
      <c r="DG602" s="20"/>
      <c r="DH602" s="20"/>
      <c r="DI602" s="20"/>
      <c r="DJ602" s="20"/>
      <c r="DK602" s="20"/>
      <c r="DL602" s="20"/>
      <c r="DM602" s="20"/>
      <c r="DN602" s="20"/>
      <c r="DO602" s="20"/>
      <c r="DP602" s="20"/>
      <c r="DQ602" s="20"/>
      <c r="DR602" s="20"/>
      <c r="DS602" s="20"/>
      <c r="DT602" s="20"/>
      <c r="DU602" s="20"/>
      <c r="DV602" s="20"/>
      <c r="DW602" s="20"/>
      <c r="DX602" s="20"/>
      <c r="DY602" s="20"/>
      <c r="DZ602" s="20"/>
      <c r="EA602" s="20"/>
      <c r="EB602" s="20"/>
      <c r="EC602" s="20"/>
      <c r="ED602" s="20"/>
      <c r="EE602" s="20"/>
      <c r="EF602" s="20"/>
      <c r="EG602" s="20"/>
      <c r="EH602" s="20"/>
      <c r="EI602" s="20"/>
      <c r="EJ602" s="20"/>
      <c r="EK602" s="20"/>
      <c r="EL602" s="20"/>
      <c r="EM602" s="20"/>
      <c r="EN602" s="20"/>
      <c r="EO602" s="20"/>
      <c r="EP602" s="20"/>
      <c r="EQ602" s="20"/>
      <c r="ER602" s="20"/>
      <c r="ES602" s="20"/>
      <c r="ET602" s="20"/>
      <c r="EU602" s="20"/>
      <c r="EV602" s="20"/>
      <c r="EW602" s="20"/>
      <c r="EX602" s="20"/>
      <c r="EY602" s="20"/>
      <c r="EZ602" s="20"/>
      <c r="FA602" s="20"/>
      <c r="FB602" s="20"/>
      <c r="FC602" s="20"/>
      <c r="FD602" s="20"/>
      <c r="FE602" s="20"/>
      <c r="FF602" s="20"/>
      <c r="FG602" s="20"/>
      <c r="FH602" s="20"/>
      <c r="FI602" s="20"/>
      <c r="FJ602" s="20"/>
      <c r="FK602" s="20"/>
      <c r="FL602" s="20"/>
      <c r="FM602" s="20"/>
      <c r="FN602" s="20"/>
      <c r="FO602" s="20"/>
      <c r="FP602" s="20"/>
      <c r="FQ602" s="20"/>
      <c r="FR602" s="20"/>
      <c r="FS602" s="20"/>
      <c r="FT602" s="20"/>
      <c r="FU602" s="20"/>
      <c r="FV602" s="20"/>
      <c r="FW602" s="20"/>
      <c r="FX602" s="20"/>
      <c r="FY602" s="20"/>
      <c r="FZ602" s="20"/>
      <c r="GA602" s="20"/>
      <c r="GB602" s="20"/>
      <c r="GC602" s="20"/>
      <c r="GD602" s="20"/>
      <c r="GE602" s="20"/>
      <c r="GF602" s="20"/>
      <c r="GG602" s="20"/>
      <c r="GH602" s="20"/>
      <c r="GI602" s="20"/>
      <c r="GJ602" s="20"/>
      <c r="GK602" s="20"/>
      <c r="GL602" s="20"/>
      <c r="GM602" s="20"/>
      <c r="GN602" s="20"/>
      <c r="GO602" s="20"/>
      <c r="GP602" s="20"/>
      <c r="GQ602" s="20"/>
      <c r="GR602" s="20"/>
      <c r="GS602" s="20"/>
      <c r="GT602" s="20"/>
      <c r="GU602" s="20"/>
      <c r="GV602" s="20"/>
      <c r="GW602" s="20"/>
      <c r="GX602" s="20"/>
      <c r="GY602" s="20"/>
      <c r="GZ602" s="20"/>
      <c r="HA602" s="20"/>
      <c r="HB602" s="20"/>
      <c r="HC602" s="20"/>
      <c r="HD602" s="20"/>
      <c r="HE602" s="20"/>
      <c r="HF602" s="20"/>
      <c r="HG602" s="20"/>
      <c r="HH602" s="20"/>
      <c r="HI602" s="20"/>
      <c r="HJ602" s="20"/>
      <c r="HK602" s="20"/>
      <c r="HL602" s="20"/>
      <c r="HM602" s="20"/>
      <c r="HN602" s="20"/>
      <c r="HO602" s="20"/>
      <c r="HP602" s="20"/>
      <c r="HQ602" s="20"/>
      <c r="HR602" s="20"/>
      <c r="HS602" s="20"/>
      <c r="HT602" s="20"/>
      <c r="HU602" s="20"/>
      <c r="HV602" s="20"/>
      <c r="HW602" s="20"/>
      <c r="HX602" s="20"/>
      <c r="HY602" s="20"/>
      <c r="HZ602" s="20"/>
      <c r="IA602" s="20"/>
      <c r="IB602" s="20"/>
      <c r="IC602" s="20"/>
      <c r="ID602" s="20"/>
      <c r="IE602" s="20"/>
      <c r="IF602" s="20"/>
      <c r="IG602" s="20"/>
      <c r="IH602" s="20"/>
      <c r="II602" s="20"/>
      <c r="IJ602" s="20"/>
      <c r="IK602" s="20"/>
      <c r="IL602" s="20"/>
      <c r="IM602" s="20"/>
      <c r="IN602" s="20"/>
      <c r="IO602" s="20"/>
      <c r="IP602" s="20"/>
      <c r="IQ602" s="20"/>
      <c r="IR602" s="20"/>
      <c r="IS602" s="20"/>
      <c r="IT602" s="20"/>
      <c r="IU602" s="20"/>
      <c r="IV602" s="20"/>
      <c r="IW602" s="20"/>
      <c r="IX602" s="20"/>
      <c r="IY602" s="20"/>
      <c r="IZ602" s="20"/>
      <c r="JA602" s="20"/>
      <c r="JB602" s="20"/>
    </row>
    <row r="603" spans="1:262" s="20" customFormat="1" x14ac:dyDescent="0.2">
      <c r="A603" s="185">
        <v>39990</v>
      </c>
      <c r="B603" s="198" t="s">
        <v>1207</v>
      </c>
      <c r="C603" s="198" t="s">
        <v>204</v>
      </c>
      <c r="D603" s="198" t="s">
        <v>141</v>
      </c>
      <c r="E603" s="198" t="s">
        <v>144</v>
      </c>
      <c r="F603" s="199">
        <v>38139</v>
      </c>
      <c r="G603" s="200">
        <v>2004</v>
      </c>
      <c r="H603" s="185" t="s">
        <v>1208</v>
      </c>
      <c r="I603" s="185" t="str">
        <f t="shared" si="30"/>
        <v>CO</v>
      </c>
      <c r="J603" s="185" t="str">
        <f t="shared" si="29"/>
        <v>NE</v>
      </c>
      <c r="K603" s="185" t="str">
        <f t="shared" si="31"/>
        <v>Mountain</v>
      </c>
      <c r="L603" s="185" t="str">
        <f>INDEX('State '!$A$1:$C$62,MATCH($I603,'State '!$B:$B,0),3)</f>
        <v>Mountain</v>
      </c>
      <c r="M603" s="185" t="str">
        <f>INDEX('State '!$A$1:$C$62,MATCH($J603,'State '!$B:$B,0),3)</f>
        <v>Mountain</v>
      </c>
      <c r="N603" s="185"/>
      <c r="O603" s="192">
        <v>26.9</v>
      </c>
      <c r="P603" s="192"/>
      <c r="Q603" s="192">
        <v>62</v>
      </c>
      <c r="R603" s="191" t="s">
        <v>1141</v>
      </c>
      <c r="S603" s="185" t="s">
        <v>135</v>
      </c>
      <c r="T603" s="185" t="s">
        <v>390</v>
      </c>
      <c r="U603" s="185" t="s">
        <v>1209</v>
      </c>
      <c r="V603" s="185"/>
      <c r="W603" s="184"/>
      <c r="X603" s="184"/>
      <c r="Y603" s="184"/>
    </row>
    <row r="604" spans="1:262" s="20" customFormat="1" x14ac:dyDescent="0.2">
      <c r="A604" s="185">
        <v>39990</v>
      </c>
      <c r="B604" s="198" t="s">
        <v>1185</v>
      </c>
      <c r="C604" s="198" t="s">
        <v>222</v>
      </c>
      <c r="D604" s="198" t="s">
        <v>142</v>
      </c>
      <c r="E604" s="198" t="s">
        <v>144</v>
      </c>
      <c r="F604" s="199">
        <v>38181</v>
      </c>
      <c r="G604" s="200">
        <v>2004</v>
      </c>
      <c r="H604" s="185" t="s">
        <v>6</v>
      </c>
      <c r="I604" s="185" t="str">
        <f t="shared" si="30"/>
        <v>TX</v>
      </c>
      <c r="J604" s="185" t="str">
        <f t="shared" si="29"/>
        <v>TX</v>
      </c>
      <c r="K604" s="185" t="str">
        <f t="shared" si="31"/>
        <v>South Central</v>
      </c>
      <c r="L604" s="185" t="str">
        <f>INDEX('State '!$A$1:$C$62,MATCH($I604,'State '!$B:$B,0),3)</f>
        <v>South Central</v>
      </c>
      <c r="M604" s="185" t="str">
        <f>INDEX('State '!$A$1:$C$62,MATCH($J604,'State '!$B:$B,0),3)</f>
        <v>South Central</v>
      </c>
      <c r="N604" s="185"/>
      <c r="O604" s="192">
        <v>30</v>
      </c>
      <c r="P604" s="192">
        <v>177</v>
      </c>
      <c r="Q604" s="192">
        <v>170</v>
      </c>
      <c r="R604" s="191">
        <v>24</v>
      </c>
      <c r="S604" s="185" t="s">
        <v>139</v>
      </c>
      <c r="T604" s="185" t="s">
        <v>188</v>
      </c>
      <c r="U604" s="185" t="s">
        <v>391</v>
      </c>
      <c r="V604" s="185"/>
      <c r="W604" s="184"/>
      <c r="X604" s="184"/>
      <c r="Y604" s="184"/>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c r="BM604" s="96"/>
      <c r="BN604" s="96"/>
      <c r="BO604" s="96"/>
      <c r="BP604" s="96"/>
      <c r="BQ604" s="96"/>
      <c r="BR604" s="96"/>
      <c r="BS604" s="96"/>
      <c r="BT604" s="96"/>
      <c r="BU604" s="96"/>
      <c r="BV604" s="96"/>
      <c r="BW604" s="96"/>
      <c r="BX604" s="96"/>
      <c r="BY604" s="96"/>
      <c r="BZ604" s="96"/>
      <c r="CA604" s="96"/>
      <c r="CB604" s="96"/>
      <c r="CC604" s="96"/>
      <c r="CD604" s="96"/>
      <c r="CE604" s="96"/>
      <c r="CF604" s="96"/>
      <c r="CG604" s="96"/>
      <c r="CH604" s="96"/>
      <c r="CI604" s="96"/>
      <c r="CJ604" s="96"/>
      <c r="CK604" s="96"/>
      <c r="CL604" s="96"/>
      <c r="CM604" s="96"/>
      <c r="CN604" s="96"/>
      <c r="CO604" s="96"/>
      <c r="CP604" s="96"/>
      <c r="CQ604" s="96"/>
      <c r="CR604" s="96"/>
      <c r="CS604" s="96"/>
      <c r="CT604" s="96"/>
      <c r="CU604" s="96"/>
      <c r="CV604" s="96"/>
      <c r="CW604" s="96"/>
      <c r="CX604" s="96"/>
      <c r="CY604" s="96"/>
      <c r="CZ604" s="96"/>
      <c r="DA604" s="96"/>
      <c r="DB604" s="96"/>
      <c r="DC604" s="96"/>
      <c r="DD604" s="96"/>
      <c r="DE604" s="96"/>
      <c r="DF604" s="96"/>
      <c r="DG604" s="96"/>
      <c r="DH604" s="96"/>
      <c r="DI604" s="96"/>
      <c r="DJ604" s="96"/>
      <c r="DK604" s="96"/>
      <c r="DL604" s="96"/>
      <c r="DM604" s="96"/>
      <c r="DN604" s="96"/>
      <c r="DO604" s="96"/>
      <c r="DP604" s="96"/>
      <c r="DQ604" s="96"/>
      <c r="DR604" s="96"/>
      <c r="DS604" s="96"/>
      <c r="DT604" s="96"/>
      <c r="DU604" s="96"/>
      <c r="DV604" s="96"/>
      <c r="DW604" s="96"/>
      <c r="DX604" s="96"/>
      <c r="DY604" s="96"/>
      <c r="DZ604" s="96"/>
      <c r="EA604" s="96"/>
      <c r="EB604" s="96"/>
      <c r="EC604" s="96"/>
      <c r="ED604" s="96"/>
      <c r="EE604" s="96"/>
      <c r="EF604" s="96"/>
      <c r="EG604" s="96"/>
      <c r="EH604" s="96"/>
      <c r="EI604" s="96"/>
      <c r="EJ604" s="96"/>
      <c r="EK604" s="96"/>
      <c r="EL604" s="96"/>
      <c r="EM604" s="96"/>
      <c r="EN604" s="96"/>
      <c r="EO604" s="96"/>
      <c r="EP604" s="96"/>
      <c r="EQ604" s="96"/>
      <c r="ER604" s="96"/>
      <c r="ES604" s="96"/>
      <c r="ET604" s="96"/>
      <c r="EU604" s="96"/>
      <c r="EV604" s="96"/>
      <c r="EW604" s="96"/>
      <c r="EX604" s="96"/>
      <c r="EY604" s="96"/>
      <c r="EZ604" s="96"/>
      <c r="FA604" s="96"/>
      <c r="FB604" s="96"/>
      <c r="FC604" s="96"/>
      <c r="FD604" s="96"/>
      <c r="FE604" s="96"/>
      <c r="FF604" s="96"/>
      <c r="FG604" s="96"/>
      <c r="FH604" s="96"/>
      <c r="FI604" s="96"/>
      <c r="FJ604" s="96"/>
      <c r="FK604" s="96"/>
      <c r="FL604" s="96"/>
      <c r="FM604" s="96"/>
      <c r="FN604" s="96"/>
      <c r="FO604" s="96"/>
      <c r="FP604" s="96"/>
      <c r="FQ604" s="96"/>
      <c r="FR604" s="96"/>
      <c r="FS604" s="96"/>
      <c r="FT604" s="96"/>
      <c r="FU604" s="96"/>
      <c r="FV604" s="96"/>
      <c r="FW604" s="96"/>
      <c r="FX604" s="96"/>
      <c r="FY604" s="96"/>
      <c r="FZ604" s="96"/>
      <c r="GA604" s="96"/>
      <c r="GB604" s="96"/>
      <c r="GC604" s="96"/>
      <c r="GD604" s="96"/>
      <c r="GE604" s="96"/>
      <c r="GF604" s="96"/>
      <c r="GG604" s="96"/>
      <c r="GH604" s="96"/>
      <c r="GI604" s="96"/>
      <c r="GJ604" s="96"/>
      <c r="GK604" s="96"/>
      <c r="GL604" s="96"/>
      <c r="GM604" s="96"/>
      <c r="GN604" s="96"/>
      <c r="GO604" s="96"/>
      <c r="GP604" s="96"/>
      <c r="GQ604" s="96"/>
      <c r="GR604" s="96"/>
      <c r="GS604" s="96"/>
      <c r="GT604" s="96"/>
      <c r="GU604" s="96"/>
      <c r="GV604" s="96"/>
      <c r="GW604" s="96"/>
      <c r="GX604" s="96"/>
      <c r="GY604" s="96"/>
      <c r="GZ604" s="96"/>
      <c r="HA604" s="96"/>
      <c r="HB604" s="96"/>
      <c r="HC604" s="96"/>
      <c r="HD604" s="96"/>
      <c r="HE604" s="96"/>
      <c r="HF604" s="96"/>
      <c r="HG604" s="96"/>
      <c r="HH604" s="96"/>
      <c r="HI604" s="96"/>
      <c r="HJ604" s="96"/>
      <c r="HK604" s="96"/>
      <c r="HL604" s="96"/>
      <c r="HM604" s="96"/>
      <c r="HN604" s="96"/>
      <c r="HO604" s="96"/>
      <c r="HP604" s="96"/>
      <c r="HQ604" s="96"/>
      <c r="HR604" s="96"/>
      <c r="HS604" s="96"/>
      <c r="HT604" s="96"/>
      <c r="HU604" s="96"/>
      <c r="HV604" s="96"/>
      <c r="HW604" s="96"/>
      <c r="HX604" s="96"/>
      <c r="HY604" s="96"/>
      <c r="HZ604" s="96"/>
      <c r="IA604" s="96"/>
      <c r="IB604" s="96"/>
      <c r="IC604" s="96"/>
      <c r="ID604" s="96"/>
      <c r="IE604" s="96"/>
      <c r="IF604" s="96"/>
      <c r="IG604" s="96"/>
      <c r="IH604" s="96"/>
      <c r="II604" s="96"/>
      <c r="IJ604" s="96"/>
      <c r="IK604" s="96"/>
      <c r="IL604" s="96"/>
      <c r="IM604" s="96"/>
      <c r="IN604" s="96"/>
      <c r="IO604" s="96"/>
      <c r="IP604" s="96"/>
      <c r="IQ604" s="96"/>
      <c r="IR604" s="96"/>
      <c r="IS604" s="96"/>
      <c r="IT604" s="96"/>
      <c r="IU604" s="96"/>
      <c r="IV604" s="96"/>
      <c r="IW604" s="96"/>
      <c r="IX604" s="96"/>
      <c r="IY604" s="96"/>
      <c r="IZ604" s="96"/>
      <c r="JA604" s="96"/>
      <c r="JB604" s="96"/>
    </row>
    <row r="605" spans="1:262" ht="25.5" x14ac:dyDescent="0.2">
      <c r="A605" s="185">
        <v>39990</v>
      </c>
      <c r="B605" s="198" t="s">
        <v>1156</v>
      </c>
      <c r="C605" s="198" t="s">
        <v>302</v>
      </c>
      <c r="D605" s="198" t="s">
        <v>134</v>
      </c>
      <c r="E605" s="198" t="s">
        <v>144</v>
      </c>
      <c r="F605" s="199">
        <v>38078</v>
      </c>
      <c r="G605" s="200">
        <v>2004</v>
      </c>
      <c r="H605" s="185" t="s">
        <v>43</v>
      </c>
      <c r="I605" s="185" t="str">
        <f t="shared" si="30"/>
        <v>NM</v>
      </c>
      <c r="J605" s="185" t="str">
        <f t="shared" si="29"/>
        <v>NM</v>
      </c>
      <c r="K605" s="185" t="str">
        <f t="shared" si="31"/>
        <v>Mountain</v>
      </c>
      <c r="L605" s="185" t="str">
        <f>INDEX('State '!$A$1:$C$62,MATCH($I605,'State '!$B:$B,0),3)</f>
        <v>Mountain</v>
      </c>
      <c r="M605" s="185" t="str">
        <f>INDEX('State '!$A$1:$C$62,MATCH($J605,'State '!$B:$B,0),3)</f>
        <v>Mountain</v>
      </c>
      <c r="N605" s="185"/>
      <c r="O605" s="192">
        <v>0.56000000000000005</v>
      </c>
      <c r="P605" s="192">
        <v>2.4</v>
      </c>
      <c r="Q605" s="192">
        <v>124</v>
      </c>
      <c r="R605" s="191">
        <v>12</v>
      </c>
      <c r="S605" s="185" t="s">
        <v>135</v>
      </c>
      <c r="T605" s="185" t="s">
        <v>390</v>
      </c>
      <c r="U605" s="185" t="s">
        <v>1157</v>
      </c>
      <c r="V605" s="185"/>
      <c r="W605" s="184"/>
      <c r="X605" s="184"/>
      <c r="Y605" s="184"/>
      <c r="Z605" s="96"/>
      <c r="AA605" s="96"/>
      <c r="AB605" s="96"/>
    </row>
    <row r="606" spans="1:262" x14ac:dyDescent="0.2">
      <c r="A606" s="185">
        <v>39990</v>
      </c>
      <c r="B606" s="198" t="s">
        <v>1143</v>
      </c>
      <c r="C606" s="198" t="s">
        <v>333</v>
      </c>
      <c r="D606" s="198" t="s">
        <v>134</v>
      </c>
      <c r="E606" s="198" t="s">
        <v>144</v>
      </c>
      <c r="F606" s="199">
        <v>38162</v>
      </c>
      <c r="G606" s="200">
        <v>2004</v>
      </c>
      <c r="H606" s="185" t="s">
        <v>25</v>
      </c>
      <c r="I606" s="185" t="str">
        <f t="shared" si="30"/>
        <v>CO</v>
      </c>
      <c r="J606" s="185" t="str">
        <f t="shared" si="29"/>
        <v>CO</v>
      </c>
      <c r="K606" s="185" t="str">
        <f t="shared" si="31"/>
        <v>Mountain</v>
      </c>
      <c r="L606" s="185" t="str">
        <f>INDEX('State '!$A$1:$C$62,MATCH($I606,'State '!$B:$B,0),3)</f>
        <v>Mountain</v>
      </c>
      <c r="M606" s="185" t="str">
        <f>INDEX('State '!$A$1:$C$62,MATCH($J606,'State '!$B:$B,0),3)</f>
        <v>Mountain</v>
      </c>
      <c r="N606" s="185"/>
      <c r="O606" s="192">
        <v>20</v>
      </c>
      <c r="P606" s="192">
        <v>58</v>
      </c>
      <c r="Q606" s="192">
        <v>14</v>
      </c>
      <c r="R606" s="191" t="s">
        <v>1144</v>
      </c>
      <c r="S606" s="185" t="s">
        <v>139</v>
      </c>
      <c r="T606" s="185" t="s">
        <v>188</v>
      </c>
      <c r="U606" s="185" t="s">
        <v>391</v>
      </c>
      <c r="V606" s="185"/>
      <c r="W606" s="184"/>
      <c r="X606" s="184"/>
      <c r="Y606" s="184"/>
      <c r="Z606" s="96"/>
      <c r="AA606" s="96"/>
      <c r="AB606" s="96"/>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Q606" s="20"/>
      <c r="BR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c r="EU606" s="20"/>
      <c r="EV606" s="20"/>
      <c r="EW606" s="20"/>
      <c r="EX606" s="20"/>
      <c r="EY606" s="20"/>
      <c r="EZ606" s="20"/>
      <c r="FA606" s="20"/>
      <c r="FB606" s="20"/>
      <c r="FC606" s="20"/>
      <c r="FD606" s="20"/>
      <c r="FE606" s="20"/>
      <c r="FF606" s="20"/>
      <c r="FG606" s="20"/>
      <c r="FH606" s="20"/>
      <c r="FI606" s="20"/>
      <c r="FJ606" s="20"/>
      <c r="FK606" s="20"/>
      <c r="FL606" s="20"/>
      <c r="FM606" s="20"/>
      <c r="FN606" s="20"/>
      <c r="FO606" s="20"/>
      <c r="FP606" s="20"/>
      <c r="FQ606" s="20"/>
      <c r="FR606" s="20"/>
      <c r="FS606" s="20"/>
      <c r="FT606" s="20"/>
      <c r="FU606" s="20"/>
      <c r="FV606" s="20"/>
      <c r="FW606" s="20"/>
      <c r="FX606" s="20"/>
      <c r="FY606" s="20"/>
      <c r="FZ606" s="20"/>
      <c r="GA606" s="20"/>
      <c r="GB606" s="20"/>
      <c r="GC606" s="20"/>
      <c r="GD606" s="20"/>
      <c r="GE606" s="20"/>
      <c r="GF606" s="20"/>
      <c r="GG606" s="20"/>
      <c r="GH606" s="20"/>
      <c r="GI606" s="20"/>
      <c r="GJ606" s="20"/>
      <c r="GK606" s="20"/>
      <c r="GL606" s="20"/>
      <c r="GM606" s="20"/>
      <c r="GN606" s="20"/>
      <c r="GO606" s="20"/>
      <c r="GP606" s="20"/>
      <c r="GQ606" s="20"/>
      <c r="GR606" s="20"/>
      <c r="GS606" s="20"/>
      <c r="GT606" s="20"/>
      <c r="GU606" s="20"/>
      <c r="GV606" s="20"/>
      <c r="GW606" s="20"/>
      <c r="GX606" s="20"/>
      <c r="GY606" s="20"/>
      <c r="GZ606" s="20"/>
      <c r="HA606" s="20"/>
      <c r="HB606" s="20"/>
      <c r="HC606" s="20"/>
      <c r="HD606" s="20"/>
      <c r="HE606" s="20"/>
      <c r="HF606" s="20"/>
      <c r="HG606" s="20"/>
      <c r="HH606" s="20"/>
      <c r="HI606" s="20"/>
      <c r="HJ606" s="20"/>
      <c r="HK606" s="20"/>
      <c r="HL606" s="20"/>
      <c r="HM606" s="20"/>
      <c r="HN606" s="20"/>
      <c r="HO606" s="20"/>
      <c r="HP606" s="20"/>
      <c r="HQ606" s="20"/>
      <c r="HR606" s="20"/>
      <c r="HS606" s="20"/>
      <c r="HT606" s="20"/>
      <c r="HU606" s="20"/>
      <c r="HV606" s="20"/>
      <c r="HW606" s="20"/>
      <c r="HX606" s="20"/>
      <c r="HY606" s="20"/>
      <c r="HZ606" s="20"/>
      <c r="IA606" s="20"/>
      <c r="IB606" s="20"/>
      <c r="IC606" s="20"/>
      <c r="ID606" s="20"/>
      <c r="IE606" s="20"/>
      <c r="IF606" s="20"/>
      <c r="IG606" s="20"/>
      <c r="IH606" s="20"/>
      <c r="II606" s="20"/>
      <c r="IJ606" s="20"/>
      <c r="IK606" s="20"/>
      <c r="IL606" s="20"/>
      <c r="IM606" s="20"/>
      <c r="IN606" s="20"/>
      <c r="IO606" s="20"/>
      <c r="IP606" s="20"/>
      <c r="IQ606" s="20"/>
      <c r="IR606" s="20"/>
      <c r="IS606" s="20"/>
      <c r="IT606" s="20"/>
      <c r="IU606" s="20"/>
      <c r="IV606" s="20"/>
      <c r="IW606" s="20"/>
      <c r="IX606" s="20"/>
      <c r="IY606" s="20"/>
      <c r="IZ606" s="20"/>
      <c r="JA606" s="20"/>
      <c r="JB606" s="20"/>
    </row>
    <row r="607" spans="1:262" s="20" customFormat="1" x14ac:dyDescent="0.2">
      <c r="A607" s="185">
        <v>39990</v>
      </c>
      <c r="B607" s="198" t="s">
        <v>1140</v>
      </c>
      <c r="C607" s="198" t="s">
        <v>332</v>
      </c>
      <c r="D607" s="198" t="s">
        <v>141</v>
      </c>
      <c r="E607" s="198" t="s">
        <v>144</v>
      </c>
      <c r="F607" s="199">
        <v>38292</v>
      </c>
      <c r="G607" s="200">
        <v>2004</v>
      </c>
      <c r="H607" s="185" t="s">
        <v>35</v>
      </c>
      <c r="I607" s="185" t="str">
        <f t="shared" si="30"/>
        <v>CT</v>
      </c>
      <c r="J607" s="185" t="str">
        <f t="shared" si="29"/>
        <v>CT</v>
      </c>
      <c r="K607" s="185" t="str">
        <f t="shared" si="31"/>
        <v>Northeast</v>
      </c>
      <c r="L607" s="185" t="str">
        <f>INDEX('State '!$A$1:$C$62,MATCH($I607,'State '!$B:$B,0),3)</f>
        <v>Northeast</v>
      </c>
      <c r="M607" s="185" t="str">
        <f>INDEX('State '!$A$1:$C$62,MATCH($J607,'State '!$B:$B,0),3)</f>
        <v>Northeast</v>
      </c>
      <c r="N607" s="185"/>
      <c r="O607" s="192">
        <v>5</v>
      </c>
      <c r="P607" s="192">
        <v>9</v>
      </c>
      <c r="Q607" s="192">
        <v>4.97</v>
      </c>
      <c r="R607" s="191" t="s">
        <v>1141</v>
      </c>
      <c r="S607" s="185" t="s">
        <v>135</v>
      </c>
      <c r="T607" s="185" t="s">
        <v>390</v>
      </c>
      <c r="U607" s="185" t="s">
        <v>1142</v>
      </c>
      <c r="V607" s="185"/>
      <c r="W607" s="184"/>
      <c r="X607" s="184"/>
      <c r="Y607" s="184"/>
      <c r="AC607" s="96"/>
      <c r="AD607" s="96"/>
      <c r="AE607" s="96"/>
      <c r="AF607" s="96"/>
      <c r="AG607" s="96"/>
      <c r="AH607" s="96"/>
      <c r="AI607" s="96"/>
      <c r="AJ607" s="96"/>
      <c r="AK607" s="96"/>
      <c r="AL607" s="96"/>
      <c r="AM607" s="96"/>
      <c r="AN607" s="96"/>
      <c r="AO607" s="96"/>
      <c r="AP607" s="96"/>
      <c r="AQ607" s="96"/>
      <c r="AR607" s="96"/>
      <c r="AS607" s="96"/>
      <c r="AT607" s="96"/>
      <c r="AU607" s="96"/>
      <c r="AV607" s="96"/>
      <c r="AW607" s="96"/>
      <c r="AX607" s="96"/>
      <c r="AY607" s="96"/>
      <c r="AZ607" s="96"/>
      <c r="BA607" s="96"/>
      <c r="BB607" s="96"/>
      <c r="BC607" s="96"/>
      <c r="BD607" s="96"/>
      <c r="BE607" s="96"/>
      <c r="BF607" s="96"/>
      <c r="BG607" s="96"/>
      <c r="BH607" s="96"/>
      <c r="BI607" s="96"/>
      <c r="BJ607" s="96"/>
      <c r="BK607" s="96"/>
      <c r="BL607" s="96"/>
      <c r="BM607" s="96"/>
      <c r="BN607" s="96"/>
      <c r="BO607" s="96"/>
      <c r="BP607" s="96"/>
      <c r="BQ607" s="96"/>
      <c r="BR607" s="96"/>
      <c r="BS607" s="96"/>
      <c r="BT607" s="96"/>
      <c r="BU607" s="96"/>
      <c r="BV607" s="96"/>
      <c r="BW607" s="96"/>
      <c r="BX607" s="96"/>
      <c r="BY607" s="96"/>
      <c r="BZ607" s="96"/>
      <c r="CA607" s="96"/>
      <c r="CB607" s="96"/>
      <c r="CC607" s="96"/>
      <c r="CD607" s="96"/>
      <c r="CE607" s="96"/>
      <c r="CF607" s="96"/>
      <c r="CG607" s="96"/>
      <c r="CH607" s="96"/>
      <c r="CI607" s="96"/>
      <c r="CJ607" s="96"/>
      <c r="CK607" s="96"/>
      <c r="CL607" s="96"/>
      <c r="CM607" s="96"/>
      <c r="CN607" s="96"/>
      <c r="CO607" s="96"/>
      <c r="CP607" s="96"/>
      <c r="CQ607" s="96"/>
      <c r="CR607" s="96"/>
      <c r="CS607" s="96"/>
      <c r="CT607" s="96"/>
      <c r="CU607" s="96"/>
      <c r="CV607" s="96"/>
      <c r="CW607" s="96"/>
      <c r="CX607" s="96"/>
      <c r="CY607" s="96"/>
      <c r="CZ607" s="96"/>
      <c r="DA607" s="96"/>
      <c r="DB607" s="96"/>
      <c r="DC607" s="96"/>
      <c r="DD607" s="96"/>
      <c r="DE607" s="96"/>
      <c r="DF607" s="96"/>
      <c r="DG607" s="96"/>
      <c r="DH607" s="96"/>
      <c r="DI607" s="96"/>
      <c r="DJ607" s="96"/>
      <c r="DK607" s="96"/>
      <c r="DL607" s="96"/>
      <c r="DM607" s="96"/>
      <c r="DN607" s="96"/>
      <c r="DO607" s="96"/>
      <c r="DP607" s="96"/>
      <c r="DQ607" s="96"/>
      <c r="DR607" s="96"/>
      <c r="DS607" s="96"/>
      <c r="DT607" s="96"/>
      <c r="DU607" s="96"/>
      <c r="DV607" s="96"/>
      <c r="DW607" s="96"/>
      <c r="DX607" s="96"/>
      <c r="DY607" s="96"/>
      <c r="DZ607" s="96"/>
      <c r="EA607" s="96"/>
      <c r="EB607" s="96"/>
      <c r="EC607" s="96"/>
      <c r="ED607" s="96"/>
      <c r="EE607" s="96"/>
      <c r="EF607" s="96"/>
      <c r="EG607" s="96"/>
      <c r="EH607" s="96"/>
      <c r="EI607" s="96"/>
      <c r="EJ607" s="96"/>
      <c r="EK607" s="96"/>
      <c r="EL607" s="96"/>
      <c r="EM607" s="96"/>
      <c r="EN607" s="96"/>
      <c r="EO607" s="96"/>
      <c r="EP607" s="96"/>
      <c r="EQ607" s="96"/>
      <c r="ER607" s="96"/>
      <c r="ES607" s="96"/>
      <c r="ET607" s="96"/>
      <c r="EU607" s="96"/>
      <c r="EV607" s="96"/>
      <c r="EW607" s="96"/>
      <c r="EX607" s="96"/>
      <c r="EY607" s="96"/>
      <c r="EZ607" s="96"/>
      <c r="FA607" s="96"/>
      <c r="FB607" s="96"/>
      <c r="FC607" s="96"/>
      <c r="FD607" s="96"/>
      <c r="FE607" s="96"/>
      <c r="FF607" s="96"/>
      <c r="FG607" s="96"/>
      <c r="FH607" s="96"/>
      <c r="FI607" s="96"/>
      <c r="FJ607" s="96"/>
      <c r="FK607" s="96"/>
      <c r="FL607" s="96"/>
      <c r="FM607" s="96"/>
      <c r="FN607" s="96"/>
      <c r="FO607" s="96"/>
      <c r="FP607" s="96"/>
      <c r="FQ607" s="96"/>
      <c r="FR607" s="96"/>
      <c r="FS607" s="96"/>
      <c r="FT607" s="96"/>
      <c r="FU607" s="96"/>
      <c r="FV607" s="96"/>
      <c r="FW607" s="96"/>
      <c r="FX607" s="96"/>
      <c r="FY607" s="96"/>
      <c r="FZ607" s="96"/>
      <c r="GA607" s="96"/>
      <c r="GB607" s="96"/>
      <c r="GC607" s="96"/>
      <c r="GD607" s="96"/>
      <c r="GE607" s="96"/>
      <c r="GF607" s="96"/>
      <c r="GG607" s="96"/>
      <c r="GH607" s="96"/>
      <c r="GI607" s="96"/>
      <c r="GJ607" s="96"/>
      <c r="GK607" s="96"/>
      <c r="GL607" s="96"/>
      <c r="GM607" s="96"/>
      <c r="GN607" s="96"/>
      <c r="GO607" s="96"/>
      <c r="GP607" s="96"/>
      <c r="GQ607" s="96"/>
      <c r="GR607" s="96"/>
      <c r="GS607" s="96"/>
      <c r="GT607" s="96"/>
      <c r="GU607" s="96"/>
      <c r="GV607" s="96"/>
      <c r="GW607" s="96"/>
      <c r="GX607" s="96"/>
      <c r="GY607" s="96"/>
      <c r="GZ607" s="96"/>
      <c r="HA607" s="96"/>
      <c r="HB607" s="96"/>
      <c r="HC607" s="96"/>
      <c r="HD607" s="96"/>
      <c r="HE607" s="96"/>
      <c r="HF607" s="96"/>
      <c r="HG607" s="96"/>
      <c r="HH607" s="96"/>
      <c r="HI607" s="96"/>
      <c r="HJ607" s="96"/>
      <c r="HK607" s="96"/>
      <c r="HL607" s="96"/>
      <c r="HM607" s="96"/>
      <c r="HN607" s="96"/>
      <c r="HO607" s="96"/>
      <c r="HP607" s="96"/>
      <c r="HQ607" s="96"/>
      <c r="HR607" s="96"/>
      <c r="HS607" s="96"/>
      <c r="HT607" s="96"/>
      <c r="HU607" s="96"/>
      <c r="HV607" s="96"/>
      <c r="HW607" s="96"/>
      <c r="HX607" s="96"/>
      <c r="HY607" s="96"/>
      <c r="HZ607" s="96"/>
      <c r="IA607" s="96"/>
      <c r="IB607" s="96"/>
      <c r="IC607" s="96"/>
      <c r="ID607" s="96"/>
      <c r="IE607" s="96"/>
      <c r="IF607" s="96"/>
      <c r="IG607" s="96"/>
      <c r="IH607" s="96"/>
      <c r="II607" s="96"/>
      <c r="IJ607" s="96"/>
      <c r="IK607" s="96"/>
      <c r="IL607" s="96"/>
      <c r="IM607" s="96"/>
      <c r="IN607" s="96"/>
      <c r="IO607" s="96"/>
      <c r="IP607" s="96"/>
      <c r="IQ607" s="96"/>
      <c r="IR607" s="96"/>
      <c r="IS607" s="96"/>
      <c r="IT607" s="96"/>
      <c r="IU607" s="96"/>
      <c r="IV607" s="96"/>
      <c r="IW607" s="96"/>
      <c r="IX607" s="96"/>
      <c r="IY607" s="96"/>
      <c r="IZ607" s="96"/>
      <c r="JA607" s="96"/>
      <c r="JB607" s="96"/>
    </row>
    <row r="608" spans="1:262" x14ac:dyDescent="0.2">
      <c r="A608" s="185">
        <v>39990</v>
      </c>
      <c r="B608" s="198" t="s">
        <v>1183</v>
      </c>
      <c r="C608" s="198" t="s">
        <v>262</v>
      </c>
      <c r="D608" s="198" t="s">
        <v>134</v>
      </c>
      <c r="E608" s="198" t="s">
        <v>144</v>
      </c>
      <c r="F608" s="199">
        <v>38292</v>
      </c>
      <c r="G608" s="200">
        <v>2004</v>
      </c>
      <c r="H608" s="185" t="s">
        <v>42</v>
      </c>
      <c r="I608" s="185" t="str">
        <f t="shared" si="30"/>
        <v>IA</v>
      </c>
      <c r="J608" s="185" t="str">
        <f t="shared" si="29"/>
        <v>IA</v>
      </c>
      <c r="K608" s="185" t="str">
        <f t="shared" si="31"/>
        <v>Midwest</v>
      </c>
      <c r="L608" s="185" t="str">
        <f>INDEX('State '!$A$1:$C$62,MATCH($I608,'State '!$B:$B,0),3)</f>
        <v>Midwest</v>
      </c>
      <c r="M608" s="185" t="str">
        <f>INDEX('State '!$A$1:$C$62,MATCH($J608,'State '!$B:$B,0),3)</f>
        <v>Midwest</v>
      </c>
      <c r="N608" s="185"/>
      <c r="O608" s="192">
        <v>4.0599999999999996</v>
      </c>
      <c r="P608" s="192">
        <v>2.6</v>
      </c>
      <c r="Q608" s="192">
        <v>96</v>
      </c>
      <c r="R608" s="191">
        <v>16</v>
      </c>
      <c r="S608" s="185" t="s">
        <v>135</v>
      </c>
      <c r="T608" s="185" t="s">
        <v>390</v>
      </c>
      <c r="U608" s="185" t="s">
        <v>1184</v>
      </c>
      <c r="V608" s="185"/>
      <c r="W608" s="184"/>
      <c r="X608" s="184"/>
      <c r="Y608" s="184"/>
      <c r="Z608" s="96"/>
      <c r="AA608" s="96"/>
      <c r="AB608" s="96"/>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Q608" s="20"/>
      <c r="BR608" s="20"/>
      <c r="BS608" s="20"/>
      <c r="BT608" s="20"/>
      <c r="BU608" s="20"/>
      <c r="BV608" s="20"/>
      <c r="BW608" s="20"/>
      <c r="BX608" s="20"/>
      <c r="BY608" s="20"/>
      <c r="BZ608" s="20"/>
      <c r="CA608" s="20"/>
      <c r="CB608" s="20"/>
      <c r="CC608" s="20"/>
      <c r="CD608" s="20"/>
      <c r="CE608" s="20"/>
      <c r="CF608" s="20"/>
      <c r="CG608" s="20"/>
      <c r="CH608" s="20"/>
      <c r="CI608" s="20"/>
      <c r="CJ608" s="20"/>
      <c r="CK608" s="20"/>
      <c r="CL608" s="20"/>
      <c r="CM608" s="20"/>
      <c r="CN608" s="20"/>
      <c r="CO608" s="20"/>
      <c r="CP608" s="20"/>
      <c r="CQ608" s="20"/>
      <c r="CR608" s="20"/>
      <c r="CS608" s="20"/>
      <c r="CT608" s="20"/>
      <c r="CU608" s="20"/>
      <c r="CV608" s="20"/>
      <c r="CW608" s="20"/>
      <c r="CX608" s="20"/>
      <c r="CY608" s="20"/>
      <c r="CZ608" s="20"/>
      <c r="DA608" s="20"/>
      <c r="DB608" s="20"/>
      <c r="DC608" s="20"/>
      <c r="DD608" s="20"/>
      <c r="DE608" s="20"/>
      <c r="DF608" s="20"/>
      <c r="DG608" s="20"/>
      <c r="DH608" s="20"/>
      <c r="DI608" s="20"/>
      <c r="DJ608" s="20"/>
      <c r="DK608" s="20"/>
      <c r="DL608" s="20"/>
      <c r="DM608" s="20"/>
      <c r="DN608" s="20"/>
      <c r="DO608" s="20"/>
      <c r="DP608" s="20"/>
      <c r="DQ608" s="20"/>
      <c r="DR608" s="20"/>
      <c r="DS608" s="20"/>
      <c r="DT608" s="20"/>
      <c r="DU608" s="20"/>
      <c r="DV608" s="20"/>
      <c r="DW608" s="20"/>
      <c r="DX608" s="20"/>
      <c r="DY608" s="20"/>
      <c r="DZ608" s="20"/>
      <c r="EA608" s="20"/>
      <c r="EB608" s="20"/>
      <c r="EC608" s="20"/>
      <c r="ED608" s="20"/>
      <c r="EE608" s="20"/>
      <c r="EF608" s="20"/>
      <c r="EG608" s="20"/>
      <c r="EH608" s="20"/>
      <c r="EI608" s="20"/>
      <c r="EJ608" s="20"/>
      <c r="EK608" s="20"/>
      <c r="EL608" s="20"/>
      <c r="EM608" s="20"/>
      <c r="EN608" s="20"/>
      <c r="EO608" s="20"/>
      <c r="EP608" s="20"/>
      <c r="EQ608" s="20"/>
      <c r="ER608" s="20"/>
      <c r="ES608" s="20"/>
      <c r="ET608" s="20"/>
      <c r="EU608" s="20"/>
      <c r="EV608" s="20"/>
      <c r="EW608" s="20"/>
      <c r="EX608" s="20"/>
      <c r="EY608" s="20"/>
      <c r="EZ608" s="20"/>
      <c r="FA608" s="20"/>
      <c r="FB608" s="20"/>
      <c r="FC608" s="20"/>
      <c r="FD608" s="20"/>
      <c r="FE608" s="20"/>
      <c r="FF608" s="20"/>
      <c r="FG608" s="20"/>
      <c r="FH608" s="20"/>
      <c r="FI608" s="20"/>
      <c r="FJ608" s="20"/>
      <c r="FK608" s="20"/>
      <c r="FL608" s="20"/>
      <c r="FM608" s="20"/>
      <c r="FN608" s="20"/>
      <c r="FO608" s="20"/>
      <c r="FP608" s="20"/>
      <c r="FQ608" s="20"/>
      <c r="FR608" s="20"/>
      <c r="FS608" s="20"/>
      <c r="FT608" s="20"/>
      <c r="FU608" s="20"/>
      <c r="FV608" s="20"/>
      <c r="FW608" s="20"/>
      <c r="FX608" s="20"/>
      <c r="FY608" s="20"/>
      <c r="FZ608" s="20"/>
      <c r="GA608" s="20"/>
      <c r="GB608" s="20"/>
      <c r="GC608" s="20"/>
      <c r="GD608" s="20"/>
      <c r="GE608" s="20"/>
      <c r="GF608" s="20"/>
      <c r="GG608" s="20"/>
      <c r="GH608" s="20"/>
      <c r="GI608" s="20"/>
      <c r="GJ608" s="20"/>
      <c r="GK608" s="20"/>
      <c r="GL608" s="20"/>
      <c r="GM608" s="20"/>
      <c r="GN608" s="20"/>
      <c r="GO608" s="20"/>
      <c r="GP608" s="20"/>
      <c r="GQ608" s="20"/>
      <c r="GR608" s="20"/>
      <c r="GS608" s="20"/>
      <c r="GT608" s="20"/>
      <c r="GU608" s="20"/>
      <c r="GV608" s="20"/>
      <c r="GW608" s="20"/>
      <c r="GX608" s="20"/>
      <c r="GY608" s="20"/>
      <c r="GZ608" s="20"/>
      <c r="HA608" s="20"/>
      <c r="HB608" s="20"/>
      <c r="HC608" s="20"/>
      <c r="HD608" s="20"/>
      <c r="HE608" s="20"/>
      <c r="HF608" s="20"/>
      <c r="HG608" s="20"/>
      <c r="HH608" s="20"/>
      <c r="HI608" s="20"/>
      <c r="HJ608" s="20"/>
      <c r="HK608" s="20"/>
      <c r="HL608" s="20"/>
      <c r="HM608" s="20"/>
      <c r="HN608" s="20"/>
      <c r="HO608" s="20"/>
      <c r="HP608" s="20"/>
      <c r="HQ608" s="20"/>
      <c r="HR608" s="20"/>
      <c r="HS608" s="20"/>
      <c r="HT608" s="20"/>
      <c r="HU608" s="20"/>
      <c r="HV608" s="20"/>
      <c r="HW608" s="20"/>
      <c r="HX608" s="20"/>
      <c r="HY608" s="20"/>
      <c r="HZ608" s="20"/>
      <c r="IA608" s="20"/>
      <c r="IB608" s="20"/>
      <c r="IC608" s="20"/>
      <c r="ID608" s="20"/>
      <c r="IE608" s="20"/>
      <c r="IF608" s="20"/>
      <c r="IG608" s="20"/>
      <c r="IH608" s="20"/>
      <c r="II608" s="20"/>
      <c r="IJ608" s="20"/>
      <c r="IK608" s="20"/>
      <c r="IL608" s="20"/>
      <c r="IM608" s="20"/>
      <c r="IN608" s="20"/>
      <c r="IO608" s="20"/>
      <c r="IP608" s="20"/>
      <c r="IQ608" s="20"/>
      <c r="IR608" s="20"/>
      <c r="IS608" s="20"/>
      <c r="IT608" s="20"/>
      <c r="IU608" s="20"/>
      <c r="IV608" s="20"/>
      <c r="IW608" s="20"/>
      <c r="IX608" s="20"/>
      <c r="IY608" s="20"/>
      <c r="IZ608" s="20"/>
      <c r="JA608" s="20"/>
      <c r="JB608" s="20"/>
    </row>
    <row r="609" spans="1:262" s="20" customFormat="1" x14ac:dyDescent="0.2">
      <c r="A609" s="185">
        <v>39990</v>
      </c>
      <c r="B609" s="198" t="s">
        <v>1197</v>
      </c>
      <c r="C609" s="198" t="s">
        <v>258</v>
      </c>
      <c r="D609" s="198" t="s">
        <v>141</v>
      </c>
      <c r="E609" s="198" t="s">
        <v>144</v>
      </c>
      <c r="F609" s="199">
        <v>38292</v>
      </c>
      <c r="G609" s="191">
        <v>2004</v>
      </c>
      <c r="H609" s="185" t="s">
        <v>50</v>
      </c>
      <c r="I609" s="185" t="str">
        <f t="shared" si="30"/>
        <v>WA</v>
      </c>
      <c r="J609" s="185" t="str">
        <f t="shared" si="29"/>
        <v>WA</v>
      </c>
      <c r="K609" s="185" t="str">
        <f t="shared" si="31"/>
        <v>Pacific</v>
      </c>
      <c r="L609" s="185" t="str">
        <f>INDEX('State '!$A$1:$C$62,MATCH($I609,'State '!$B:$B,0),3)</f>
        <v>Pacific</v>
      </c>
      <c r="M609" s="185" t="str">
        <f>INDEX('State '!$A$1:$C$62,MATCH($J609,'State '!$B:$B,0),3)</f>
        <v>Pacific</v>
      </c>
      <c r="N609" s="185"/>
      <c r="O609" s="192">
        <v>24.6</v>
      </c>
      <c r="P609" s="192">
        <v>9.15</v>
      </c>
      <c r="Q609" s="192">
        <v>113.11</v>
      </c>
      <c r="R609" s="191">
        <v>16</v>
      </c>
      <c r="S609" s="185" t="s">
        <v>135</v>
      </c>
      <c r="T609" s="185" t="s">
        <v>390</v>
      </c>
      <c r="U609" s="185" t="s">
        <v>1198</v>
      </c>
      <c r="V609" s="185"/>
      <c r="W609" s="184"/>
      <c r="X609" s="184"/>
      <c r="Y609" s="184"/>
      <c r="AC609" s="96"/>
      <c r="AD609" s="96"/>
      <c r="AE609" s="96"/>
      <c r="AF609" s="96"/>
      <c r="AG609" s="96"/>
      <c r="AH609" s="96"/>
      <c r="AI609" s="96"/>
      <c r="AJ609" s="96"/>
      <c r="AK609" s="96"/>
      <c r="AL609" s="96"/>
      <c r="AM609" s="96"/>
      <c r="AN609" s="96"/>
      <c r="AO609" s="96"/>
      <c r="AP609" s="96"/>
      <c r="AQ609" s="96"/>
      <c r="AR609" s="96"/>
      <c r="AS609" s="96"/>
      <c r="AT609" s="96"/>
      <c r="AU609" s="96"/>
      <c r="AV609" s="96"/>
      <c r="AW609" s="96"/>
      <c r="AX609" s="96"/>
      <c r="AY609" s="96"/>
      <c r="AZ609" s="96"/>
      <c r="BA609" s="96"/>
      <c r="BB609" s="96"/>
      <c r="BC609" s="96"/>
      <c r="BD609" s="96"/>
      <c r="BE609" s="96"/>
      <c r="BF609" s="96"/>
      <c r="BG609" s="96"/>
      <c r="BH609" s="96"/>
      <c r="BI609" s="96"/>
      <c r="BJ609" s="96"/>
      <c r="BK609" s="96"/>
      <c r="BL609" s="96"/>
      <c r="BM609" s="96"/>
      <c r="BN609" s="96"/>
      <c r="BO609" s="96"/>
      <c r="BP609" s="96"/>
      <c r="BQ609" s="96"/>
      <c r="BR609" s="96"/>
      <c r="BS609" s="96"/>
      <c r="BT609" s="96"/>
      <c r="BU609" s="96"/>
      <c r="BV609" s="96"/>
      <c r="BW609" s="96"/>
      <c r="BX609" s="96"/>
      <c r="BY609" s="96"/>
      <c r="BZ609" s="96"/>
      <c r="CA609" s="96"/>
      <c r="CB609" s="96"/>
      <c r="CC609" s="96"/>
      <c r="CD609" s="96"/>
      <c r="CE609" s="96"/>
      <c r="CF609" s="96"/>
      <c r="CG609" s="96"/>
      <c r="CH609" s="96"/>
      <c r="CI609" s="96"/>
      <c r="CJ609" s="96"/>
      <c r="CK609" s="96"/>
      <c r="CL609" s="96"/>
      <c r="CM609" s="96"/>
      <c r="CN609" s="96"/>
      <c r="CO609" s="96"/>
      <c r="CP609" s="96"/>
      <c r="CQ609" s="96"/>
      <c r="CR609" s="96"/>
      <c r="CS609" s="96"/>
      <c r="CT609" s="96"/>
      <c r="CU609" s="96"/>
      <c r="CV609" s="96"/>
      <c r="CW609" s="96"/>
      <c r="CX609" s="96"/>
      <c r="CY609" s="96"/>
      <c r="CZ609" s="96"/>
      <c r="DA609" s="96"/>
      <c r="DB609" s="96"/>
      <c r="DC609" s="96"/>
      <c r="DD609" s="96"/>
      <c r="DE609" s="96"/>
      <c r="DF609" s="96"/>
      <c r="DG609" s="96"/>
      <c r="DH609" s="96"/>
      <c r="DI609" s="96"/>
      <c r="DJ609" s="96"/>
      <c r="DK609" s="96"/>
      <c r="DL609" s="96"/>
      <c r="DM609" s="96"/>
      <c r="DN609" s="96"/>
      <c r="DO609" s="96"/>
      <c r="DP609" s="96"/>
      <c r="DQ609" s="96"/>
      <c r="DR609" s="96"/>
      <c r="DS609" s="96"/>
      <c r="DT609" s="96"/>
      <c r="DU609" s="96"/>
      <c r="DV609" s="96"/>
      <c r="DW609" s="96"/>
      <c r="DX609" s="96"/>
      <c r="DY609" s="96"/>
      <c r="DZ609" s="96"/>
      <c r="EA609" s="96"/>
      <c r="EB609" s="96"/>
      <c r="EC609" s="96"/>
      <c r="ED609" s="96"/>
      <c r="EE609" s="96"/>
      <c r="EF609" s="96"/>
      <c r="EG609" s="96"/>
      <c r="EH609" s="96"/>
      <c r="EI609" s="96"/>
      <c r="EJ609" s="96"/>
      <c r="EK609" s="96"/>
      <c r="EL609" s="96"/>
      <c r="EM609" s="96"/>
      <c r="EN609" s="96"/>
      <c r="EO609" s="96"/>
      <c r="EP609" s="96"/>
      <c r="EQ609" s="96"/>
      <c r="ER609" s="96"/>
      <c r="ES609" s="96"/>
      <c r="ET609" s="96"/>
      <c r="EU609" s="96"/>
      <c r="EV609" s="96"/>
      <c r="EW609" s="96"/>
      <c r="EX609" s="96"/>
      <c r="EY609" s="96"/>
      <c r="EZ609" s="96"/>
      <c r="FA609" s="96"/>
      <c r="FB609" s="96"/>
      <c r="FC609" s="96"/>
      <c r="FD609" s="96"/>
      <c r="FE609" s="96"/>
      <c r="FF609" s="96"/>
      <c r="FG609" s="96"/>
      <c r="FH609" s="96"/>
      <c r="FI609" s="96"/>
      <c r="FJ609" s="96"/>
      <c r="FK609" s="96"/>
      <c r="FL609" s="96"/>
      <c r="FM609" s="96"/>
      <c r="FN609" s="96"/>
      <c r="FO609" s="96"/>
      <c r="FP609" s="96"/>
      <c r="FQ609" s="96"/>
      <c r="FR609" s="96"/>
      <c r="FS609" s="96"/>
      <c r="FT609" s="96"/>
      <c r="FU609" s="96"/>
      <c r="FV609" s="96"/>
      <c r="FW609" s="96"/>
      <c r="FX609" s="96"/>
      <c r="FY609" s="96"/>
      <c r="FZ609" s="96"/>
      <c r="GA609" s="96"/>
      <c r="GB609" s="96"/>
      <c r="GC609" s="96"/>
      <c r="GD609" s="96"/>
      <c r="GE609" s="96"/>
      <c r="GF609" s="96"/>
      <c r="GG609" s="96"/>
      <c r="GH609" s="96"/>
      <c r="GI609" s="96"/>
      <c r="GJ609" s="96"/>
      <c r="GK609" s="96"/>
      <c r="GL609" s="96"/>
      <c r="GM609" s="96"/>
      <c r="GN609" s="96"/>
      <c r="GO609" s="96"/>
      <c r="GP609" s="96"/>
      <c r="GQ609" s="96"/>
      <c r="GR609" s="96"/>
      <c r="GS609" s="96"/>
      <c r="GT609" s="96"/>
      <c r="GU609" s="96"/>
      <c r="GV609" s="96"/>
      <c r="GW609" s="96"/>
      <c r="GX609" s="96"/>
      <c r="GY609" s="96"/>
      <c r="GZ609" s="96"/>
      <c r="HA609" s="96"/>
      <c r="HB609" s="96"/>
      <c r="HC609" s="96"/>
      <c r="HD609" s="96"/>
      <c r="HE609" s="96"/>
      <c r="HF609" s="96"/>
      <c r="HG609" s="96"/>
      <c r="HH609" s="96"/>
      <c r="HI609" s="96"/>
      <c r="HJ609" s="96"/>
      <c r="HK609" s="96"/>
      <c r="HL609" s="96"/>
      <c r="HM609" s="96"/>
      <c r="HN609" s="96"/>
      <c r="HO609" s="96"/>
      <c r="HP609" s="96"/>
      <c r="HQ609" s="96"/>
      <c r="HR609" s="96"/>
      <c r="HS609" s="96"/>
      <c r="HT609" s="96"/>
      <c r="HU609" s="96"/>
      <c r="HV609" s="96"/>
      <c r="HW609" s="96"/>
      <c r="HX609" s="96"/>
      <c r="HY609" s="96"/>
      <c r="HZ609" s="96"/>
      <c r="IA609" s="96"/>
      <c r="IB609" s="96"/>
      <c r="IC609" s="96"/>
      <c r="ID609" s="96"/>
      <c r="IE609" s="96"/>
      <c r="IF609" s="96"/>
      <c r="IG609" s="96"/>
      <c r="IH609" s="96"/>
      <c r="II609" s="96"/>
      <c r="IJ609" s="96"/>
      <c r="IK609" s="96"/>
      <c r="IL609" s="96"/>
      <c r="IM609" s="96"/>
      <c r="IN609" s="96"/>
      <c r="IO609" s="96"/>
      <c r="IP609" s="96"/>
      <c r="IQ609" s="96"/>
      <c r="IR609" s="96"/>
      <c r="IS609" s="96"/>
      <c r="IT609" s="96"/>
      <c r="IU609" s="96"/>
      <c r="IV609" s="96"/>
      <c r="IW609" s="96"/>
      <c r="IX609" s="96"/>
      <c r="IY609" s="96"/>
      <c r="IZ609" s="96"/>
      <c r="JA609" s="96"/>
      <c r="JB609" s="96"/>
    </row>
    <row r="610" spans="1:262" x14ac:dyDescent="0.2">
      <c r="A610" s="185">
        <v>39990</v>
      </c>
      <c r="B610" s="198" t="s">
        <v>1199</v>
      </c>
      <c r="C610" s="198" t="s">
        <v>265</v>
      </c>
      <c r="D610" s="198" t="s">
        <v>134</v>
      </c>
      <c r="E610" s="198" t="s">
        <v>144</v>
      </c>
      <c r="F610" s="199">
        <v>38331</v>
      </c>
      <c r="G610" s="191">
        <v>2004</v>
      </c>
      <c r="H610" s="185" t="s">
        <v>21</v>
      </c>
      <c r="I610" s="185" t="str">
        <f t="shared" si="30"/>
        <v>UT</v>
      </c>
      <c r="J610" s="185" t="str">
        <f t="shared" si="29"/>
        <v>UT</v>
      </c>
      <c r="K610" s="185" t="str">
        <f t="shared" si="31"/>
        <v>Mountain</v>
      </c>
      <c r="L610" s="185" t="str">
        <f>INDEX('State '!$A$1:$C$62,MATCH($I610,'State '!$B:$B,0),3)</f>
        <v>Mountain</v>
      </c>
      <c r="M610" s="185" t="str">
        <f>INDEX('State '!$A$1:$C$62,MATCH($J610,'State '!$B:$B,0),3)</f>
        <v>Mountain</v>
      </c>
      <c r="N610" s="185"/>
      <c r="O610" s="192">
        <v>15.56</v>
      </c>
      <c r="P610" s="192">
        <v>13.4</v>
      </c>
      <c r="Q610" s="192">
        <v>190</v>
      </c>
      <c r="R610" s="191">
        <v>20</v>
      </c>
      <c r="S610" s="185" t="s">
        <v>135</v>
      </c>
      <c r="T610" s="185" t="s">
        <v>390</v>
      </c>
      <c r="U610" s="185" t="s">
        <v>1200</v>
      </c>
      <c r="V610" s="185"/>
      <c r="W610" s="184"/>
      <c r="X610" s="184"/>
      <c r="Y610" s="184"/>
      <c r="Z610" s="96"/>
      <c r="AA610" s="96"/>
      <c r="AB610" s="96"/>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Q610" s="20"/>
      <c r="BR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c r="DZ610" s="20"/>
      <c r="EA610" s="20"/>
      <c r="EB610" s="20"/>
      <c r="EC610" s="20"/>
      <c r="ED610" s="20"/>
      <c r="EE610" s="20"/>
      <c r="EF610" s="20"/>
      <c r="EG610" s="20"/>
      <c r="EH610" s="20"/>
      <c r="EI610" s="20"/>
      <c r="EJ610" s="20"/>
      <c r="EK610" s="20"/>
      <c r="EL610" s="20"/>
      <c r="EM610" s="20"/>
      <c r="EN610" s="20"/>
      <c r="EO610" s="20"/>
      <c r="EP610" s="20"/>
      <c r="EQ610" s="20"/>
      <c r="ER610" s="20"/>
      <c r="ES610" s="20"/>
      <c r="ET610" s="20"/>
      <c r="EU610" s="20"/>
      <c r="EV610" s="20"/>
      <c r="EW610" s="20"/>
      <c r="EX610" s="20"/>
      <c r="EY610" s="20"/>
      <c r="EZ610" s="20"/>
      <c r="FA610" s="20"/>
      <c r="FB610" s="20"/>
      <c r="FC610" s="20"/>
      <c r="FD610" s="20"/>
      <c r="FE610" s="20"/>
      <c r="FF610" s="20"/>
      <c r="FG610" s="20"/>
      <c r="FH610" s="20"/>
      <c r="FI610" s="20"/>
      <c r="FJ610" s="20"/>
      <c r="FK610" s="20"/>
      <c r="FL610" s="20"/>
      <c r="FM610" s="20"/>
      <c r="FN610" s="20"/>
      <c r="FO610" s="20"/>
      <c r="FP610" s="20"/>
      <c r="FQ610" s="20"/>
      <c r="FR610" s="20"/>
      <c r="FS610" s="20"/>
      <c r="FT610" s="20"/>
      <c r="FU610" s="20"/>
      <c r="FV610" s="20"/>
      <c r="FW610" s="20"/>
      <c r="FX610" s="20"/>
      <c r="FY610" s="20"/>
      <c r="FZ610" s="20"/>
      <c r="GA610" s="20"/>
      <c r="GB610" s="20"/>
      <c r="GC610" s="20"/>
      <c r="GD610" s="20"/>
      <c r="GE610" s="20"/>
      <c r="GF610" s="20"/>
      <c r="GG610" s="20"/>
      <c r="GH610" s="20"/>
      <c r="GI610" s="20"/>
      <c r="GJ610" s="20"/>
      <c r="GK610" s="20"/>
      <c r="GL610" s="20"/>
      <c r="GM610" s="20"/>
      <c r="GN610" s="20"/>
      <c r="GO610" s="20"/>
      <c r="GP610" s="20"/>
      <c r="GQ610" s="20"/>
      <c r="GR610" s="20"/>
      <c r="GS610" s="20"/>
      <c r="GT610" s="20"/>
      <c r="GU610" s="20"/>
      <c r="GV610" s="20"/>
      <c r="GW610" s="20"/>
      <c r="GX610" s="20"/>
      <c r="GY610" s="20"/>
      <c r="GZ610" s="20"/>
      <c r="HA610" s="20"/>
      <c r="HB610" s="20"/>
      <c r="HC610" s="20"/>
      <c r="HD610" s="20"/>
      <c r="HE610" s="20"/>
      <c r="HF610" s="20"/>
      <c r="HG610" s="20"/>
      <c r="HH610" s="20"/>
      <c r="HI610" s="20"/>
      <c r="HJ610" s="20"/>
      <c r="HK610" s="20"/>
      <c r="HL610" s="20"/>
      <c r="HM610" s="20"/>
      <c r="HN610" s="20"/>
      <c r="HO610" s="20"/>
      <c r="HP610" s="20"/>
      <c r="HQ610" s="20"/>
      <c r="HR610" s="20"/>
      <c r="HS610" s="20"/>
      <c r="HT610" s="20"/>
      <c r="HU610" s="20"/>
      <c r="HV610" s="20"/>
      <c r="HW610" s="20"/>
      <c r="HX610" s="20"/>
      <c r="HY610" s="20"/>
      <c r="HZ610" s="20"/>
      <c r="IA610" s="20"/>
      <c r="IB610" s="20"/>
      <c r="IC610" s="20"/>
      <c r="ID610" s="20"/>
      <c r="IE610" s="20"/>
      <c r="IF610" s="20"/>
      <c r="IG610" s="20"/>
      <c r="IH610" s="20"/>
      <c r="II610" s="20"/>
      <c r="IJ610" s="20"/>
      <c r="IK610" s="20"/>
      <c r="IL610" s="20"/>
      <c r="IM610" s="20"/>
      <c r="IN610" s="20"/>
      <c r="IO610" s="20"/>
      <c r="IP610" s="20"/>
      <c r="IQ610" s="20"/>
      <c r="IR610" s="20"/>
      <c r="IS610" s="20"/>
      <c r="IT610" s="20"/>
      <c r="IU610" s="20"/>
      <c r="IV610" s="20"/>
      <c r="IW610" s="20"/>
      <c r="IX610" s="20"/>
      <c r="IY610" s="20"/>
      <c r="IZ610" s="20"/>
      <c r="JA610" s="20"/>
      <c r="JB610" s="20"/>
    </row>
    <row r="611" spans="1:262" s="20" customFormat="1" x14ac:dyDescent="0.2">
      <c r="A611" s="185">
        <v>39990</v>
      </c>
      <c r="B611" s="198" t="s">
        <v>1210</v>
      </c>
      <c r="C611" s="198" t="s">
        <v>330</v>
      </c>
      <c r="D611" s="198" t="s">
        <v>134</v>
      </c>
      <c r="E611" s="198" t="s">
        <v>144</v>
      </c>
      <c r="F611" s="199">
        <v>38200</v>
      </c>
      <c r="G611" s="191">
        <v>2004</v>
      </c>
      <c r="H611" s="185" t="s">
        <v>40</v>
      </c>
      <c r="I611" s="185" t="str">
        <f t="shared" si="30"/>
        <v>AZ</v>
      </c>
      <c r="J611" s="185" t="str">
        <f t="shared" si="29"/>
        <v>AZ</v>
      </c>
      <c r="K611" s="185" t="str">
        <f t="shared" si="31"/>
        <v>Mountain</v>
      </c>
      <c r="L611" s="185" t="str">
        <f>INDEX('State '!$A$1:$C$62,MATCH($I611,'State '!$B:$B,0),3)</f>
        <v>Mountain</v>
      </c>
      <c r="M611" s="185" t="str">
        <f>INDEX('State '!$A$1:$C$62,MATCH($J611,'State '!$B:$B,0),3)</f>
        <v>Mountain</v>
      </c>
      <c r="N611" s="185"/>
      <c r="O611" s="192">
        <v>31</v>
      </c>
      <c r="P611" s="192">
        <v>36</v>
      </c>
      <c r="Q611" s="192">
        <v>200</v>
      </c>
      <c r="R611" s="191">
        <v>24</v>
      </c>
      <c r="S611" s="185" t="s">
        <v>139</v>
      </c>
      <c r="T611" s="185" t="s">
        <v>188</v>
      </c>
      <c r="U611" s="185" t="s">
        <v>391</v>
      </c>
      <c r="V611" s="185"/>
      <c r="W611" s="184"/>
      <c r="X611" s="184"/>
      <c r="Y611" s="184"/>
    </row>
    <row r="612" spans="1:262" x14ac:dyDescent="0.2">
      <c r="A612" s="185">
        <v>39990</v>
      </c>
      <c r="B612" s="198" t="s">
        <v>1145</v>
      </c>
      <c r="C612" s="198" t="s">
        <v>216</v>
      </c>
      <c r="D612" s="198" t="s">
        <v>141</v>
      </c>
      <c r="E612" s="198" t="s">
        <v>144</v>
      </c>
      <c r="F612" s="199">
        <v>38108</v>
      </c>
      <c r="G612" s="191">
        <v>2004</v>
      </c>
      <c r="H612" s="185" t="s">
        <v>389</v>
      </c>
      <c r="I612" s="185" t="str">
        <f t="shared" si="30"/>
        <v>AL</v>
      </c>
      <c r="J612" s="185" t="str">
        <f t="shared" si="29"/>
        <v>GA</v>
      </c>
      <c r="K612" s="185" t="str">
        <f t="shared" si="31"/>
        <v>South Central, Southeast</v>
      </c>
      <c r="L612" s="185" t="str">
        <f>INDEX('State '!$A$1:$C$62,MATCH($I612,'State '!$B:$B,0),3)</f>
        <v>South Central</v>
      </c>
      <c r="M612" s="185" t="str">
        <f>INDEX('State '!$A$1:$C$62,MATCH($J612,'State '!$B:$B,0),3)</f>
        <v>Southeast</v>
      </c>
      <c r="N612" s="185"/>
      <c r="O612" s="192">
        <v>95</v>
      </c>
      <c r="P612" s="192">
        <v>46.4</v>
      </c>
      <c r="Q612" s="192">
        <v>138</v>
      </c>
      <c r="R612" s="191">
        <v>20</v>
      </c>
      <c r="S612" s="185" t="s">
        <v>135</v>
      </c>
      <c r="T612" s="185" t="s">
        <v>390</v>
      </c>
      <c r="U612" s="185" t="s">
        <v>1146</v>
      </c>
      <c r="V612" s="185"/>
      <c r="W612" s="184"/>
      <c r="X612" s="184"/>
      <c r="Y612" s="184"/>
      <c r="Z612" s="96"/>
      <c r="AA612" s="96"/>
      <c r="AB612" s="96"/>
    </row>
    <row r="613" spans="1:262" s="20" customFormat="1" x14ac:dyDescent="0.2">
      <c r="A613" s="185">
        <v>39990</v>
      </c>
      <c r="B613" s="198" t="s">
        <v>1206</v>
      </c>
      <c r="C613" s="198" t="s">
        <v>338</v>
      </c>
      <c r="D613" s="198" t="s">
        <v>134</v>
      </c>
      <c r="E613" s="198" t="s">
        <v>144</v>
      </c>
      <c r="F613" s="199">
        <v>38292</v>
      </c>
      <c r="G613" s="191">
        <v>2004</v>
      </c>
      <c r="H613" s="185" t="s">
        <v>2</v>
      </c>
      <c r="I613" s="185" t="str">
        <f t="shared" si="30"/>
        <v>OR</v>
      </c>
      <c r="J613" s="185" t="str">
        <f t="shared" si="29"/>
        <v>OR</v>
      </c>
      <c r="K613" s="185" t="str">
        <f t="shared" si="31"/>
        <v>Pacific</v>
      </c>
      <c r="L613" s="185" t="str">
        <f>INDEX('State '!$A$1:$C$62,MATCH($I613,'State '!$B:$B,0),3)</f>
        <v>Pacific</v>
      </c>
      <c r="M613" s="185" t="str">
        <f>INDEX('State '!$A$1:$C$62,MATCH($J613,'State '!$B:$B,0),3)</f>
        <v>Pacific</v>
      </c>
      <c r="N613" s="185"/>
      <c r="O613" s="192">
        <v>85</v>
      </c>
      <c r="P613" s="192">
        <v>50</v>
      </c>
      <c r="Q613" s="192">
        <v>320</v>
      </c>
      <c r="R613" s="191">
        <v>24</v>
      </c>
      <c r="S613" s="185" t="s">
        <v>139</v>
      </c>
      <c r="T613" s="185" t="s">
        <v>188</v>
      </c>
      <c r="U613" s="185" t="s">
        <v>391</v>
      </c>
      <c r="V613" s="185"/>
      <c r="W613" s="184"/>
      <c r="X613" s="184"/>
      <c r="Y613" s="184"/>
    </row>
    <row r="614" spans="1:262" ht="25.5" x14ac:dyDescent="0.2">
      <c r="A614" s="185">
        <v>39990</v>
      </c>
      <c r="B614" s="198" t="s">
        <v>1201</v>
      </c>
      <c r="C614" s="198" t="s">
        <v>312</v>
      </c>
      <c r="D614" s="198" t="s">
        <v>134</v>
      </c>
      <c r="E614" s="198" t="s">
        <v>144</v>
      </c>
      <c r="F614" s="199">
        <v>38261</v>
      </c>
      <c r="G614" s="191">
        <v>2004</v>
      </c>
      <c r="H614" s="185" t="s">
        <v>1202</v>
      </c>
      <c r="I614" s="185" t="str">
        <f t="shared" si="30"/>
        <v>KS</v>
      </c>
      <c r="J614" s="185" t="str">
        <f t="shared" si="29"/>
        <v>MO</v>
      </c>
      <c r="K614" s="185" t="str">
        <f t="shared" si="31"/>
        <v>South Central, Midwest</v>
      </c>
      <c r="L614" s="185" t="str">
        <f>INDEX('State '!$A$1:$C$62,MATCH($I614,'State '!$B:$B,0),3)</f>
        <v>South Central</v>
      </c>
      <c r="M614" s="185" t="str">
        <f>INDEX('State '!$A$1:$C$62,MATCH($J614,'State '!$B:$B,0),3)</f>
        <v>Midwest</v>
      </c>
      <c r="N614" s="185"/>
      <c r="O614" s="192">
        <v>10.5</v>
      </c>
      <c r="P614" s="192">
        <v>15.67</v>
      </c>
      <c r="Q614" s="192">
        <v>66.8</v>
      </c>
      <c r="R614" s="191">
        <v>20</v>
      </c>
      <c r="S614" s="185" t="s">
        <v>135</v>
      </c>
      <c r="T614" s="185" t="s">
        <v>390</v>
      </c>
      <c r="U614" s="185" t="s">
        <v>1203</v>
      </c>
      <c r="V614" s="185"/>
      <c r="W614" s="184"/>
      <c r="X614" s="184"/>
      <c r="Y614" s="184"/>
      <c r="Z614" s="96"/>
      <c r="AA614" s="96"/>
      <c r="AB614" s="96"/>
    </row>
    <row r="615" spans="1:262" s="20" customFormat="1" x14ac:dyDescent="0.2">
      <c r="A615" s="185">
        <v>39990</v>
      </c>
      <c r="B615" s="198" t="s">
        <v>1176</v>
      </c>
      <c r="C615" s="198" t="s">
        <v>200</v>
      </c>
      <c r="D615" s="198" t="s">
        <v>141</v>
      </c>
      <c r="E615" s="198" t="s">
        <v>144</v>
      </c>
      <c r="F615" s="199">
        <v>38292</v>
      </c>
      <c r="G615" s="191">
        <v>2004</v>
      </c>
      <c r="H615" s="185" t="s">
        <v>7</v>
      </c>
      <c r="I615" s="185" t="str">
        <f t="shared" si="30"/>
        <v>PA</v>
      </c>
      <c r="J615" s="185" t="str">
        <f t="shared" si="29"/>
        <v>PA</v>
      </c>
      <c r="K615" s="185" t="str">
        <f t="shared" si="31"/>
        <v>Northeast</v>
      </c>
      <c r="L615" s="185" t="str">
        <f>INDEX('State '!$A$1:$C$62,MATCH($I615,'State '!$B:$B,0),3)</f>
        <v>Northeast</v>
      </c>
      <c r="M615" s="185" t="str">
        <f>INDEX('State '!$A$1:$C$62,MATCH($J615,'State '!$B:$B,0),3)</f>
        <v>Northeast</v>
      </c>
      <c r="N615" s="185"/>
      <c r="O615" s="192">
        <v>82.85</v>
      </c>
      <c r="P615" s="192">
        <v>35</v>
      </c>
      <c r="Q615" s="192">
        <v>217</v>
      </c>
      <c r="R615" s="191">
        <v>36</v>
      </c>
      <c r="S615" s="185" t="s">
        <v>135</v>
      </c>
      <c r="T615" s="185" t="s">
        <v>390</v>
      </c>
      <c r="U615" s="185" t="s">
        <v>1177</v>
      </c>
      <c r="V615" s="185"/>
      <c r="W615" s="184"/>
      <c r="X615" s="184"/>
      <c r="Y615" s="184"/>
    </row>
    <row r="616" spans="1:262" x14ac:dyDescent="0.2">
      <c r="A616" s="185">
        <v>39990</v>
      </c>
      <c r="B616" s="198" t="s">
        <v>1173</v>
      </c>
      <c r="C616" s="198" t="s">
        <v>200</v>
      </c>
      <c r="D616" s="198" t="s">
        <v>141</v>
      </c>
      <c r="E616" s="198" t="s">
        <v>144</v>
      </c>
      <c r="F616" s="199">
        <v>38292</v>
      </c>
      <c r="G616" s="191">
        <v>2004</v>
      </c>
      <c r="H616" s="185" t="s">
        <v>1174</v>
      </c>
      <c r="I616" s="185" t="str">
        <f t="shared" si="30"/>
        <v>TN</v>
      </c>
      <c r="J616" s="185" t="str">
        <f t="shared" si="29"/>
        <v>AL</v>
      </c>
      <c r="K616" s="185" t="str">
        <f t="shared" si="31"/>
        <v>Midwest, South Central</v>
      </c>
      <c r="L616" s="185" t="str">
        <f>INDEX('State '!$A$1:$C$62,MATCH($I616,'State '!$B:$B,0),3)</f>
        <v>Midwest</v>
      </c>
      <c r="M616" s="185" t="str">
        <f>INDEX('State '!$A$1:$C$62,MATCH($J616,'State '!$B:$B,0),3)</f>
        <v>South Central</v>
      </c>
      <c r="N616" s="185"/>
      <c r="O616" s="192">
        <v>27</v>
      </c>
      <c r="P616" s="192">
        <v>6.8</v>
      </c>
      <c r="Q616" s="192">
        <v>57</v>
      </c>
      <c r="R616" s="191">
        <v>36</v>
      </c>
      <c r="S616" s="185" t="s">
        <v>135</v>
      </c>
      <c r="T616" s="185" t="s">
        <v>390</v>
      </c>
      <c r="U616" s="185" t="s">
        <v>1175</v>
      </c>
      <c r="V616" s="185"/>
      <c r="W616" s="184"/>
      <c r="X616" s="184"/>
      <c r="Y616" s="184"/>
      <c r="Z616" s="96"/>
      <c r="AA616" s="96"/>
      <c r="AB616" s="96"/>
    </row>
    <row r="617" spans="1:262" s="20" customFormat="1" ht="25.5" x14ac:dyDescent="0.2">
      <c r="A617" s="185">
        <v>39990</v>
      </c>
      <c r="B617" s="198" t="s">
        <v>1180</v>
      </c>
      <c r="C617" s="198" t="s">
        <v>1941</v>
      </c>
      <c r="D617" s="198" t="s">
        <v>141</v>
      </c>
      <c r="E617" s="198" t="s">
        <v>144</v>
      </c>
      <c r="F617" s="199">
        <v>38018</v>
      </c>
      <c r="G617" s="191">
        <v>2004</v>
      </c>
      <c r="H617" s="185" t="s">
        <v>1181</v>
      </c>
      <c r="I617" s="185" t="str">
        <f t="shared" si="30"/>
        <v>AL</v>
      </c>
      <c r="J617" s="185" t="str">
        <f t="shared" si="29"/>
        <v>VA</v>
      </c>
      <c r="K617" s="185" t="str">
        <f t="shared" si="31"/>
        <v>South Central, Southeast, Northeast</v>
      </c>
      <c r="L617" s="185" t="str">
        <f>INDEX('State '!$A$1:$C$62,MATCH($I617,'State '!$B:$B,0),3)</f>
        <v>South Central</v>
      </c>
      <c r="M617" s="185" t="str">
        <f>INDEX('State '!$A$1:$C$62,MATCH($J617,'State '!$B:$B,0),3)</f>
        <v>Northeast</v>
      </c>
      <c r="N617" s="185" t="s">
        <v>15</v>
      </c>
      <c r="O617" s="192">
        <v>24.82</v>
      </c>
      <c r="P617" s="192">
        <v>25.86</v>
      </c>
      <c r="Q617" s="192">
        <v>53</v>
      </c>
      <c r="R617" s="191">
        <v>42</v>
      </c>
      <c r="S617" s="185" t="s">
        <v>135</v>
      </c>
      <c r="T617" s="185" t="s">
        <v>390</v>
      </c>
      <c r="U617" s="185" t="s">
        <v>1182</v>
      </c>
      <c r="V617" s="185"/>
      <c r="W617" s="184"/>
      <c r="X617" s="184"/>
      <c r="Y617" s="184"/>
    </row>
    <row r="618" spans="1:262" s="20" customFormat="1" x14ac:dyDescent="0.2">
      <c r="A618" s="185">
        <v>39990</v>
      </c>
      <c r="B618" s="198" t="s">
        <v>1171</v>
      </c>
      <c r="C618" s="198" t="s">
        <v>308</v>
      </c>
      <c r="D618" s="198" t="s">
        <v>141</v>
      </c>
      <c r="E618" s="198" t="s">
        <v>144</v>
      </c>
      <c r="F618" s="199">
        <v>38231</v>
      </c>
      <c r="G618" s="191">
        <v>2004</v>
      </c>
      <c r="H618" s="185" t="s">
        <v>1163</v>
      </c>
      <c r="I618" s="185" t="str">
        <f t="shared" si="30"/>
        <v>CO</v>
      </c>
      <c r="J618" s="185" t="str">
        <f t="shared" si="29"/>
        <v>NM</v>
      </c>
      <c r="K618" s="185" t="str">
        <f t="shared" si="31"/>
        <v>Mountain</v>
      </c>
      <c r="L618" s="185" t="str">
        <f>INDEX('State '!$A$1:$C$62,MATCH($I618,'State '!$B:$B,0),3)</f>
        <v>Mountain</v>
      </c>
      <c r="M618" s="185" t="str">
        <f>INDEX('State '!$A$1:$C$62,MATCH($J618,'State '!$B:$B,0),3)</f>
        <v>Mountain</v>
      </c>
      <c r="N618" s="185"/>
      <c r="O618" s="192">
        <v>33</v>
      </c>
      <c r="P618" s="192"/>
      <c r="Q618" s="192">
        <v>125</v>
      </c>
      <c r="R618" s="191">
        <v>22</v>
      </c>
      <c r="S618" s="185" t="s">
        <v>135</v>
      </c>
      <c r="T618" s="185" t="s">
        <v>390</v>
      </c>
      <c r="U618" s="185" t="s">
        <v>1172</v>
      </c>
      <c r="V618" s="185"/>
      <c r="W618" s="184"/>
      <c r="X618" s="184"/>
      <c r="Y618" s="184"/>
    </row>
    <row r="619" spans="1:262" s="20" customFormat="1" x14ac:dyDescent="0.2">
      <c r="A619" s="185">
        <v>39990</v>
      </c>
      <c r="B619" s="198" t="s">
        <v>1191</v>
      </c>
      <c r="C619" s="198" t="s">
        <v>268</v>
      </c>
      <c r="D619" s="198" t="s">
        <v>141</v>
      </c>
      <c r="E619" s="198" t="s">
        <v>144</v>
      </c>
      <c r="F619" s="199">
        <v>38310</v>
      </c>
      <c r="G619" s="191">
        <v>2004</v>
      </c>
      <c r="H619" s="185" t="s">
        <v>1192</v>
      </c>
      <c r="I619" s="185" t="str">
        <f t="shared" si="30"/>
        <v>NM</v>
      </c>
      <c r="J619" s="185" t="str">
        <f t="shared" si="29"/>
        <v>TX</v>
      </c>
      <c r="K619" s="185" t="str">
        <f t="shared" si="31"/>
        <v>Mountain, South Central</v>
      </c>
      <c r="L619" s="185" t="str">
        <f>INDEX('State '!$A$1:$C$62,MATCH($I619,'State '!$B:$B,0),3)</f>
        <v>Mountain</v>
      </c>
      <c r="M619" s="185" t="str">
        <f>INDEX('State '!$A$1:$C$62,MATCH($J619,'State '!$B:$B,0),3)</f>
        <v>South Central</v>
      </c>
      <c r="N619" s="185"/>
      <c r="O619" s="192">
        <v>0.25</v>
      </c>
      <c r="P619" s="192"/>
      <c r="Q619" s="192">
        <v>10</v>
      </c>
      <c r="R619" s="191">
        <v>24</v>
      </c>
      <c r="S619" s="185" t="s">
        <v>135</v>
      </c>
      <c r="T619" s="185" t="s">
        <v>390</v>
      </c>
      <c r="U619" s="185" t="s">
        <v>1193</v>
      </c>
      <c r="V619" s="185"/>
      <c r="W619" s="184"/>
      <c r="X619" s="184"/>
      <c r="Y619" s="184"/>
    </row>
    <row r="620" spans="1:262" s="20" customFormat="1" x14ac:dyDescent="0.2">
      <c r="A620" s="185">
        <v>39990</v>
      </c>
      <c r="B620" s="198" t="s">
        <v>1165</v>
      </c>
      <c r="C620" s="198" t="s">
        <v>300</v>
      </c>
      <c r="D620" s="198" t="s">
        <v>134</v>
      </c>
      <c r="E620" s="198" t="s">
        <v>144</v>
      </c>
      <c r="F620" s="199">
        <v>38327</v>
      </c>
      <c r="G620" s="191">
        <v>2004</v>
      </c>
      <c r="H620" s="185" t="s">
        <v>34</v>
      </c>
      <c r="I620" s="185" t="str">
        <f t="shared" si="30"/>
        <v>WI</v>
      </c>
      <c r="J620" s="185" t="str">
        <f t="shared" si="29"/>
        <v>WI</v>
      </c>
      <c r="K620" s="185" t="str">
        <f t="shared" si="31"/>
        <v>Midwest</v>
      </c>
      <c r="L620" s="185" t="str">
        <f>INDEX('State '!$A$1:$C$62,MATCH($I620,'State '!$B:$B,0),3)</f>
        <v>Midwest</v>
      </c>
      <c r="M620" s="185" t="str">
        <f>INDEX('State '!$A$1:$C$62,MATCH($J620,'State '!$B:$B,0),3)</f>
        <v>Midwest</v>
      </c>
      <c r="N620" s="185"/>
      <c r="O620" s="192">
        <v>46</v>
      </c>
      <c r="P620" s="192">
        <v>16.5</v>
      </c>
      <c r="Q620" s="192">
        <v>143</v>
      </c>
      <c r="R620" s="191" t="s">
        <v>614</v>
      </c>
      <c r="S620" s="185" t="s">
        <v>139</v>
      </c>
      <c r="T620" s="185" t="s">
        <v>188</v>
      </c>
      <c r="U620" s="185" t="s">
        <v>391</v>
      </c>
      <c r="V620" s="185"/>
      <c r="W620" s="184"/>
      <c r="X620" s="184"/>
      <c r="Y620" s="184"/>
    </row>
    <row r="621" spans="1:262" s="20" customFormat="1" x14ac:dyDescent="0.2">
      <c r="A621" s="185">
        <v>39990</v>
      </c>
      <c r="B621" s="198" t="s">
        <v>1154</v>
      </c>
      <c r="C621" s="198" t="s">
        <v>249</v>
      </c>
      <c r="D621" s="198" t="s">
        <v>134</v>
      </c>
      <c r="E621" s="198" t="s">
        <v>144</v>
      </c>
      <c r="F621" s="199">
        <v>38292</v>
      </c>
      <c r="G621" s="191">
        <v>2004</v>
      </c>
      <c r="H621" s="185" t="s">
        <v>29</v>
      </c>
      <c r="I621" s="185" t="str">
        <f t="shared" si="30"/>
        <v>WY</v>
      </c>
      <c r="J621" s="185" t="str">
        <f t="shared" si="29"/>
        <v>WY</v>
      </c>
      <c r="K621" s="185" t="str">
        <f t="shared" si="31"/>
        <v>Mountain</v>
      </c>
      <c r="L621" s="185" t="str">
        <f>INDEX('State '!$A$1:$C$62,MATCH($I621,'State '!$B:$B,0),3)</f>
        <v>Mountain</v>
      </c>
      <c r="M621" s="185" t="str">
        <f>INDEX('State '!$A$1:$C$62,MATCH($J621,'State '!$B:$B,0),3)</f>
        <v>Mountain</v>
      </c>
      <c r="N621" s="185"/>
      <c r="O621" s="192">
        <v>11.56</v>
      </c>
      <c r="P621" s="192">
        <v>5.25</v>
      </c>
      <c r="Q621" s="192">
        <v>110</v>
      </c>
      <c r="R621" s="191">
        <v>16</v>
      </c>
      <c r="S621" s="185" t="s">
        <v>135</v>
      </c>
      <c r="T621" s="185" t="s">
        <v>390</v>
      </c>
      <c r="U621" s="185" t="s">
        <v>1155</v>
      </c>
      <c r="V621" s="185"/>
      <c r="W621" s="190"/>
      <c r="X621" s="190"/>
      <c r="Y621" s="190"/>
    </row>
    <row r="622" spans="1:262" s="20" customFormat="1" x14ac:dyDescent="0.2">
      <c r="A622" s="185">
        <v>39990</v>
      </c>
      <c r="B622" s="198" t="s">
        <v>1213</v>
      </c>
      <c r="C622" s="198" t="s">
        <v>201</v>
      </c>
      <c r="D622" s="198" t="s">
        <v>141</v>
      </c>
      <c r="E622" s="198" t="s">
        <v>144</v>
      </c>
      <c r="F622" s="199">
        <v>37949</v>
      </c>
      <c r="G622" s="200">
        <v>2003</v>
      </c>
      <c r="H622" s="185" t="s">
        <v>36</v>
      </c>
      <c r="I622" s="185" t="str">
        <f t="shared" si="30"/>
        <v>MA</v>
      </c>
      <c r="J622" s="185" t="str">
        <f t="shared" si="29"/>
        <v>MA</v>
      </c>
      <c r="K622" s="185" t="str">
        <f t="shared" si="31"/>
        <v>Northeast</v>
      </c>
      <c r="L622" s="185" t="str">
        <f>INDEX('State '!$A$1:$C$62,MATCH($I622,'State '!$B:$B,0),3)</f>
        <v>Northeast</v>
      </c>
      <c r="M622" s="185" t="str">
        <f>INDEX('State '!$A$1:$C$62,MATCH($J622,'State '!$B:$B,0),3)</f>
        <v>Northeast</v>
      </c>
      <c r="N622" s="185"/>
      <c r="O622" s="192">
        <v>127</v>
      </c>
      <c r="P622" s="192">
        <v>29</v>
      </c>
      <c r="Q622" s="192">
        <v>295</v>
      </c>
      <c r="R622" s="191" t="s">
        <v>422</v>
      </c>
      <c r="S622" s="185" t="s">
        <v>135</v>
      </c>
      <c r="T622" s="185" t="s">
        <v>390</v>
      </c>
      <c r="U622" s="185" t="s">
        <v>1214</v>
      </c>
      <c r="V622" s="185"/>
      <c r="W622" s="184"/>
      <c r="X622" s="184"/>
      <c r="Y622" s="184"/>
    </row>
    <row r="623" spans="1:262" s="20" customFormat="1" ht="25.5" x14ac:dyDescent="0.2">
      <c r="A623" s="185">
        <v>39990</v>
      </c>
      <c r="B623" s="198" t="s">
        <v>1249</v>
      </c>
      <c r="C623" s="198" t="s">
        <v>259</v>
      </c>
      <c r="D623" s="198" t="s">
        <v>134</v>
      </c>
      <c r="E623" s="198" t="s">
        <v>144</v>
      </c>
      <c r="F623" s="199">
        <v>37865</v>
      </c>
      <c r="G623" s="200">
        <v>2003</v>
      </c>
      <c r="H623" s="185" t="s">
        <v>37</v>
      </c>
      <c r="I623" s="185" t="str">
        <f t="shared" si="30"/>
        <v>OK</v>
      </c>
      <c r="J623" s="185" t="str">
        <f t="shared" si="29"/>
        <v>OK</v>
      </c>
      <c r="K623" s="185" t="str">
        <f t="shared" si="31"/>
        <v>South Central</v>
      </c>
      <c r="L623" s="185" t="str">
        <f>INDEX('State '!$A$1:$C$62,MATCH($I623,'State '!$B:$B,0),3)</f>
        <v>South Central</v>
      </c>
      <c r="M623" s="185" t="str">
        <f>INDEX('State '!$A$1:$C$62,MATCH($J623,'State '!$B:$B,0),3)</f>
        <v>South Central</v>
      </c>
      <c r="N623" s="185"/>
      <c r="O623" s="192">
        <v>1.45</v>
      </c>
      <c r="P623" s="192">
        <v>0.5</v>
      </c>
      <c r="Q623" s="192">
        <v>240</v>
      </c>
      <c r="R623" s="191">
        <v>20</v>
      </c>
      <c r="S623" s="185" t="s">
        <v>135</v>
      </c>
      <c r="T623" s="185" t="s">
        <v>390</v>
      </c>
      <c r="U623" s="185" t="s">
        <v>1250</v>
      </c>
      <c r="V623" s="185"/>
      <c r="W623" s="184"/>
      <c r="X623" s="184"/>
      <c r="Y623" s="184"/>
    </row>
    <row r="624" spans="1:262" s="20" customFormat="1" x14ac:dyDescent="0.2">
      <c r="A624" s="185">
        <v>39990</v>
      </c>
      <c r="B624" s="186" t="s">
        <v>1219</v>
      </c>
      <c r="C624" s="186" t="s">
        <v>263</v>
      </c>
      <c r="D624" s="186" t="s">
        <v>134</v>
      </c>
      <c r="E624" s="198" t="s">
        <v>144</v>
      </c>
      <c r="F624" s="199">
        <v>37965</v>
      </c>
      <c r="G624" s="200">
        <v>2003</v>
      </c>
      <c r="H624" s="185" t="s">
        <v>395</v>
      </c>
      <c r="I624" s="185" t="str">
        <f t="shared" si="30"/>
        <v>PA</v>
      </c>
      <c r="J624" s="185" t="str">
        <f t="shared" si="29"/>
        <v>MD</v>
      </c>
      <c r="K624" s="185" t="str">
        <f t="shared" si="31"/>
        <v>Northeast</v>
      </c>
      <c r="L624" s="185" t="str">
        <f>INDEX('State '!$A$1:$C$62,MATCH($I624,'State '!$B:$B,0),3)</f>
        <v>Northeast</v>
      </c>
      <c r="M624" s="185" t="str">
        <f>INDEX('State '!$A$1:$C$62,MATCH($J624,'State '!$B:$B,0),3)</f>
        <v>Northeast</v>
      </c>
      <c r="N624" s="185"/>
      <c r="O624" s="192">
        <v>29.2</v>
      </c>
      <c r="P624" s="192">
        <v>9.3000000000000007</v>
      </c>
      <c r="Q624" s="191">
        <v>263</v>
      </c>
      <c r="R624" s="191" t="s">
        <v>1220</v>
      </c>
      <c r="S624" s="185" t="s">
        <v>135</v>
      </c>
      <c r="T624" s="185" t="s">
        <v>390</v>
      </c>
      <c r="U624" s="185" t="s">
        <v>1221</v>
      </c>
      <c r="V624" s="185"/>
      <c r="W624" s="184"/>
      <c r="X624" s="184"/>
      <c r="Y624" s="184"/>
    </row>
    <row r="625" spans="1:25" s="20" customFormat="1" ht="25.5" x14ac:dyDescent="0.2">
      <c r="A625" s="185">
        <v>39990</v>
      </c>
      <c r="B625" s="198" t="s">
        <v>2142</v>
      </c>
      <c r="C625" s="198" t="s">
        <v>260</v>
      </c>
      <c r="D625" s="198" t="s">
        <v>141</v>
      </c>
      <c r="E625" s="198" t="s">
        <v>144</v>
      </c>
      <c r="F625" s="199">
        <v>37956</v>
      </c>
      <c r="G625" s="200">
        <v>2003</v>
      </c>
      <c r="H625" s="185" t="s">
        <v>25</v>
      </c>
      <c r="I625" s="185" t="str">
        <f t="shared" si="30"/>
        <v>CO</v>
      </c>
      <c r="J625" s="185" t="str">
        <f t="shared" si="29"/>
        <v>CO</v>
      </c>
      <c r="K625" s="185" t="str">
        <f t="shared" si="31"/>
        <v>Mountain</v>
      </c>
      <c r="L625" s="185" t="str">
        <f>INDEX('State '!$A$1:$C$62,MATCH($I625,'State '!$B:$B,0),3)</f>
        <v>Mountain</v>
      </c>
      <c r="M625" s="185" t="str">
        <f>INDEX('State '!$A$1:$C$62,MATCH($J625,'State '!$B:$B,0),3)</f>
        <v>Mountain</v>
      </c>
      <c r="N625" s="185"/>
      <c r="O625" s="192">
        <v>13.4</v>
      </c>
      <c r="P625" s="192"/>
      <c r="Q625" s="192">
        <v>42</v>
      </c>
      <c r="R625" s="191"/>
      <c r="S625" s="185" t="s">
        <v>135</v>
      </c>
      <c r="T625" s="185" t="s">
        <v>390</v>
      </c>
      <c r="U625" s="185" t="s">
        <v>1253</v>
      </c>
      <c r="V625" s="185"/>
      <c r="W625" s="184"/>
      <c r="X625" s="184"/>
      <c r="Y625" s="184"/>
    </row>
    <row r="626" spans="1:25" s="20" customFormat="1" ht="25.5" x14ac:dyDescent="0.2">
      <c r="A626" s="185">
        <v>39990</v>
      </c>
      <c r="B626" s="198" t="s">
        <v>1254</v>
      </c>
      <c r="C626" s="198" t="s">
        <v>260</v>
      </c>
      <c r="D626" s="198" t="s">
        <v>141</v>
      </c>
      <c r="E626" s="198" t="s">
        <v>144</v>
      </c>
      <c r="F626" s="199">
        <v>37956</v>
      </c>
      <c r="G626" s="200">
        <v>2003</v>
      </c>
      <c r="H626" s="185" t="s">
        <v>25</v>
      </c>
      <c r="I626" s="185" t="str">
        <f t="shared" si="30"/>
        <v>CO</v>
      </c>
      <c r="J626" s="185" t="str">
        <f t="shared" si="29"/>
        <v>CO</v>
      </c>
      <c r="K626" s="185" t="str">
        <f t="shared" si="31"/>
        <v>Mountain</v>
      </c>
      <c r="L626" s="185" t="str">
        <f>INDEX('State '!$A$1:$C$62,MATCH($I626,'State '!$B:$B,0),3)</f>
        <v>Mountain</v>
      </c>
      <c r="M626" s="185" t="str">
        <f>INDEX('State '!$A$1:$C$62,MATCH($J626,'State '!$B:$B,0),3)</f>
        <v>Mountain</v>
      </c>
      <c r="N626" s="185"/>
      <c r="O626" s="192">
        <v>9.76</v>
      </c>
      <c r="P626" s="192"/>
      <c r="Q626" s="192">
        <v>50</v>
      </c>
      <c r="R626" s="191"/>
      <c r="S626" s="185" t="s">
        <v>135</v>
      </c>
      <c r="T626" s="185" t="s">
        <v>390</v>
      </c>
      <c r="U626" s="185" t="s">
        <v>1253</v>
      </c>
      <c r="V626" s="185"/>
      <c r="W626" s="184"/>
      <c r="X626" s="184"/>
      <c r="Y626" s="184"/>
    </row>
    <row r="627" spans="1:25" s="20" customFormat="1" x14ac:dyDescent="0.2">
      <c r="A627" s="185">
        <v>39990</v>
      </c>
      <c r="B627" s="198" t="s">
        <v>1215</v>
      </c>
      <c r="C627" s="198" t="s">
        <v>225</v>
      </c>
      <c r="D627" s="198" t="s">
        <v>141</v>
      </c>
      <c r="E627" s="198" t="s">
        <v>144</v>
      </c>
      <c r="F627" s="199">
        <v>37575</v>
      </c>
      <c r="G627" s="200">
        <v>2003</v>
      </c>
      <c r="H627" s="185" t="s">
        <v>7</v>
      </c>
      <c r="I627" s="185" t="str">
        <f t="shared" si="30"/>
        <v>PA</v>
      </c>
      <c r="J627" s="185" t="str">
        <f t="shared" si="29"/>
        <v>PA</v>
      </c>
      <c r="K627" s="185" t="str">
        <f t="shared" si="31"/>
        <v>Northeast</v>
      </c>
      <c r="L627" s="185" t="str">
        <f>INDEX('State '!$A$1:$C$62,MATCH($I627,'State '!$B:$B,0),3)</f>
        <v>Northeast</v>
      </c>
      <c r="M627" s="185" t="str">
        <f>INDEX('State '!$A$1:$C$62,MATCH($J627,'State '!$B:$B,0),3)</f>
        <v>Northeast</v>
      </c>
      <c r="N627" s="185"/>
      <c r="O627" s="192">
        <v>10.3</v>
      </c>
      <c r="P627" s="192"/>
      <c r="Q627" s="192">
        <v>127</v>
      </c>
      <c r="R627" s="191"/>
      <c r="S627" s="185" t="s">
        <v>135</v>
      </c>
      <c r="T627" s="185" t="s">
        <v>390</v>
      </c>
      <c r="U627" s="185" t="s">
        <v>1216</v>
      </c>
      <c r="V627" s="185"/>
      <c r="W627" s="184"/>
      <c r="X627" s="184"/>
      <c r="Y627" s="184"/>
    </row>
    <row r="628" spans="1:25" s="20" customFormat="1" x14ac:dyDescent="0.2">
      <c r="A628" s="185">
        <v>39990</v>
      </c>
      <c r="B628" s="198" t="s">
        <v>1261</v>
      </c>
      <c r="C628" s="198" t="s">
        <v>219</v>
      </c>
      <c r="D628" s="198" t="s">
        <v>141</v>
      </c>
      <c r="E628" s="198" t="s">
        <v>144</v>
      </c>
      <c r="F628" s="199">
        <v>37926</v>
      </c>
      <c r="G628" s="200">
        <v>2003</v>
      </c>
      <c r="H628" s="185" t="s">
        <v>832</v>
      </c>
      <c r="I628" s="185" t="str">
        <f t="shared" si="30"/>
        <v>PA</v>
      </c>
      <c r="J628" s="185" t="str">
        <f t="shared" si="29"/>
        <v>DE</v>
      </c>
      <c r="K628" s="185" t="str">
        <f t="shared" si="31"/>
        <v>Northeast</v>
      </c>
      <c r="L628" s="185" t="str">
        <f>INDEX('State '!$A$1:$C$62,MATCH($I628,'State '!$B:$B,0),3)</f>
        <v>Northeast</v>
      </c>
      <c r="M628" s="185" t="str">
        <f>INDEX('State '!$A$1:$C$62,MATCH($J628,'State '!$B:$B,0),3)</f>
        <v>Northeast</v>
      </c>
      <c r="N628" s="185"/>
      <c r="O628" s="192">
        <v>1.23</v>
      </c>
      <c r="P628" s="192"/>
      <c r="Q628" s="192">
        <v>3.8</v>
      </c>
      <c r="R628" s="191">
        <v>16</v>
      </c>
      <c r="S628" s="185" t="s">
        <v>135</v>
      </c>
      <c r="T628" s="185" t="s">
        <v>390</v>
      </c>
      <c r="U628" s="185" t="s">
        <v>1081</v>
      </c>
      <c r="V628" s="185"/>
      <c r="W628" s="184"/>
      <c r="X628" s="184"/>
      <c r="Y628" s="184"/>
    </row>
    <row r="629" spans="1:25" s="20" customFormat="1" x14ac:dyDescent="0.2">
      <c r="A629" s="185">
        <v>40056</v>
      </c>
      <c r="B629" s="198" t="s">
        <v>1268</v>
      </c>
      <c r="C629" s="198" t="s">
        <v>233</v>
      </c>
      <c r="D629" s="198" t="s">
        <v>141</v>
      </c>
      <c r="E629" s="198" t="s">
        <v>144</v>
      </c>
      <c r="F629" s="199">
        <v>37944</v>
      </c>
      <c r="G629" s="200">
        <v>2003</v>
      </c>
      <c r="H629" s="185" t="s">
        <v>767</v>
      </c>
      <c r="I629" s="185" t="str">
        <f t="shared" si="30"/>
        <v>VA</v>
      </c>
      <c r="J629" s="185" t="str">
        <f t="shared" si="29"/>
        <v>NC</v>
      </c>
      <c r="K629" s="185" t="str">
        <f t="shared" si="31"/>
        <v>Northeast, Southeast</v>
      </c>
      <c r="L629" s="185" t="str">
        <f>INDEX('State '!$A$1:$C$62,MATCH($I629,'State '!$B:$B,0),3)</f>
        <v>Northeast</v>
      </c>
      <c r="M629" s="185" t="str">
        <f>INDEX('State '!$A$1:$C$62,MATCH($J629,'State '!$B:$B,0),3)</f>
        <v>Southeast</v>
      </c>
      <c r="N629" s="185"/>
      <c r="O629" s="192">
        <v>225</v>
      </c>
      <c r="P629" s="192">
        <v>95</v>
      </c>
      <c r="Q629" s="192">
        <v>315</v>
      </c>
      <c r="R629" s="191" t="s">
        <v>614</v>
      </c>
      <c r="S629" s="185" t="s">
        <v>135</v>
      </c>
      <c r="T629" s="185" t="s">
        <v>390</v>
      </c>
      <c r="U629" s="185" t="s">
        <v>813</v>
      </c>
      <c r="V629" s="185"/>
      <c r="W629" s="184"/>
      <c r="X629" s="184"/>
      <c r="Y629" s="184"/>
    </row>
    <row r="630" spans="1:25" s="20" customFormat="1" x14ac:dyDescent="0.2">
      <c r="A630" s="185">
        <v>39990</v>
      </c>
      <c r="B630" s="198" t="s">
        <v>1283</v>
      </c>
      <c r="C630" s="198" t="s">
        <v>237</v>
      </c>
      <c r="D630" s="198" t="s">
        <v>141</v>
      </c>
      <c r="E630" s="198" t="s">
        <v>144</v>
      </c>
      <c r="F630" s="199">
        <v>37742</v>
      </c>
      <c r="G630" s="200">
        <v>2003</v>
      </c>
      <c r="H630" s="185" t="s">
        <v>1284</v>
      </c>
      <c r="I630" s="185" t="str">
        <f t="shared" si="30"/>
        <v>MS</v>
      </c>
      <c r="J630" s="185" t="str">
        <f t="shared" si="29"/>
        <v>FL</v>
      </c>
      <c r="K630" s="185" t="str">
        <f t="shared" si="31"/>
        <v>South Central, Southeast</v>
      </c>
      <c r="L630" s="185" t="str">
        <f>INDEX('State '!$A$1:$C$62,MATCH($I630,'State '!$B:$B,0),3)</f>
        <v>South Central</v>
      </c>
      <c r="M630" s="185" t="str">
        <f>INDEX('State '!$A$1:$C$62,MATCH($J630,'State '!$B:$B,0),3)</f>
        <v>Southeast</v>
      </c>
      <c r="N630" s="185"/>
      <c r="O630" s="192">
        <v>132</v>
      </c>
      <c r="P630" s="192">
        <v>136</v>
      </c>
      <c r="Q630" s="192">
        <v>130</v>
      </c>
      <c r="R630" s="191" t="s">
        <v>1285</v>
      </c>
      <c r="S630" s="185" t="s">
        <v>135</v>
      </c>
      <c r="T630" s="185" t="s">
        <v>390</v>
      </c>
      <c r="U630" s="185" t="s">
        <v>1286</v>
      </c>
      <c r="V630" s="185"/>
      <c r="W630" s="184"/>
      <c r="X630" s="184"/>
      <c r="Y630" s="184"/>
    </row>
    <row r="631" spans="1:25" s="20" customFormat="1" x14ac:dyDescent="0.2">
      <c r="A631" s="185">
        <v>39990</v>
      </c>
      <c r="B631" s="198" t="s">
        <v>1247</v>
      </c>
      <c r="C631" s="198" t="s">
        <v>237</v>
      </c>
      <c r="D631" s="198" t="s">
        <v>141</v>
      </c>
      <c r="E631" s="198" t="s">
        <v>144</v>
      </c>
      <c r="F631" s="199">
        <v>37956</v>
      </c>
      <c r="G631" s="200">
        <v>2003</v>
      </c>
      <c r="H631" s="185" t="s">
        <v>532</v>
      </c>
      <c r="I631" s="185" t="str">
        <f t="shared" si="30"/>
        <v>AL</v>
      </c>
      <c r="J631" s="185" t="str">
        <f t="shared" si="29"/>
        <v>FL</v>
      </c>
      <c r="K631" s="185" t="str">
        <f t="shared" si="31"/>
        <v>South Central, Southeast</v>
      </c>
      <c r="L631" s="185" t="str">
        <f>INDEX('State '!$A$1:$C$62,MATCH($I631,'State '!$B:$B,0),3)</f>
        <v>South Central</v>
      </c>
      <c r="M631" s="185" t="str">
        <f>INDEX('State '!$A$1:$C$62,MATCH($J631,'State '!$B:$B,0),3)</f>
        <v>Southeast</v>
      </c>
      <c r="N631" s="185"/>
      <c r="O631" s="192">
        <v>105</v>
      </c>
      <c r="P631" s="192">
        <v>33.299999999999997</v>
      </c>
      <c r="Q631" s="192">
        <v>121</v>
      </c>
      <c r="R631" s="191">
        <v>36</v>
      </c>
      <c r="S631" s="185" t="s">
        <v>135</v>
      </c>
      <c r="T631" s="185" t="s">
        <v>390</v>
      </c>
      <c r="U631" s="185" t="s">
        <v>1248</v>
      </c>
      <c r="V631" s="185"/>
      <c r="W631" s="184"/>
      <c r="X631" s="184"/>
      <c r="Y631" s="184"/>
    </row>
    <row r="632" spans="1:25" s="20" customFormat="1" x14ac:dyDescent="0.2">
      <c r="A632" s="185">
        <v>39990</v>
      </c>
      <c r="B632" s="198" t="s">
        <v>1257</v>
      </c>
      <c r="C632" s="198" t="s">
        <v>347</v>
      </c>
      <c r="D632" s="198" t="s">
        <v>137</v>
      </c>
      <c r="E632" s="198" t="s">
        <v>144</v>
      </c>
      <c r="F632" s="199">
        <v>37895</v>
      </c>
      <c r="G632" s="200">
        <v>2003</v>
      </c>
      <c r="H632" s="185" t="s">
        <v>30</v>
      </c>
      <c r="I632" s="185" t="str">
        <f t="shared" si="30"/>
        <v>MN</v>
      </c>
      <c r="J632" s="185" t="str">
        <f t="shared" si="29"/>
        <v>MN</v>
      </c>
      <c r="K632" s="185" t="str">
        <f t="shared" si="31"/>
        <v>Midwest</v>
      </c>
      <c r="L632" s="185" t="str">
        <f>INDEX('State '!$A$1:$C$62,MATCH($I632,'State '!$B:$B,0),3)</f>
        <v>Midwest</v>
      </c>
      <c r="M632" s="185" t="str">
        <f>INDEX('State '!$A$1:$C$62,MATCH($J632,'State '!$B:$B,0),3)</f>
        <v>Midwest</v>
      </c>
      <c r="N632" s="185"/>
      <c r="O632" s="192">
        <v>27</v>
      </c>
      <c r="P632" s="192">
        <v>89</v>
      </c>
      <c r="Q632" s="192">
        <v>60</v>
      </c>
      <c r="R632" s="191" t="s">
        <v>732</v>
      </c>
      <c r="S632" s="185" t="s">
        <v>139</v>
      </c>
      <c r="T632" s="185" t="s">
        <v>188</v>
      </c>
      <c r="U632" s="185" t="s">
        <v>391</v>
      </c>
      <c r="V632" s="185"/>
      <c r="W632" s="184"/>
      <c r="X632" s="184"/>
      <c r="Y632" s="184"/>
    </row>
    <row r="633" spans="1:25" s="20" customFormat="1" x14ac:dyDescent="0.2">
      <c r="A633" s="185">
        <v>39990</v>
      </c>
      <c r="B633" s="198" t="s">
        <v>1291</v>
      </c>
      <c r="C633" s="198" t="s">
        <v>348</v>
      </c>
      <c r="D633" s="198" t="s">
        <v>141</v>
      </c>
      <c r="E633" s="198" t="s">
        <v>144</v>
      </c>
      <c r="F633" s="199">
        <v>37700</v>
      </c>
      <c r="G633" s="200">
        <v>2003</v>
      </c>
      <c r="H633" s="185" t="s">
        <v>419</v>
      </c>
      <c r="I633" s="185" t="str">
        <f t="shared" si="30"/>
        <v>TX</v>
      </c>
      <c r="J633" s="185" t="str">
        <f t="shared" si="29"/>
        <v>MX</v>
      </c>
      <c r="K633" s="185" t="str">
        <f t="shared" si="31"/>
        <v>South Central, Mexico</v>
      </c>
      <c r="L633" s="185" t="str">
        <f>INDEX('State '!$A$1:$C$62,MATCH($I633,'State '!$B:$B,0),3)</f>
        <v>South Central</v>
      </c>
      <c r="M633" s="185" t="str">
        <f>INDEX('State '!$A$1:$C$62,MATCH($J633,'State '!$B:$B,0),3)</f>
        <v>Mexico</v>
      </c>
      <c r="N633" s="185"/>
      <c r="O633" s="192">
        <v>0.5</v>
      </c>
      <c r="P633" s="192">
        <v>0.2</v>
      </c>
      <c r="Q633" s="192">
        <v>375</v>
      </c>
      <c r="R633" s="191">
        <v>30</v>
      </c>
      <c r="S633" s="185" t="s">
        <v>135</v>
      </c>
      <c r="T633" s="185" t="s">
        <v>390</v>
      </c>
      <c r="U633" s="185" t="s">
        <v>1292</v>
      </c>
      <c r="V633" s="185"/>
      <c r="W633" s="184"/>
      <c r="X633" s="184"/>
      <c r="Y633" s="184"/>
    </row>
    <row r="634" spans="1:25" s="20" customFormat="1" x14ac:dyDescent="0.2">
      <c r="A634" s="185">
        <v>39990</v>
      </c>
      <c r="B634" s="198" t="s">
        <v>1280</v>
      </c>
      <c r="C634" s="198" t="s">
        <v>348</v>
      </c>
      <c r="D634" s="198" t="s">
        <v>137</v>
      </c>
      <c r="E634" s="198" t="s">
        <v>144</v>
      </c>
      <c r="F634" s="199">
        <v>37700</v>
      </c>
      <c r="G634" s="200">
        <v>2003</v>
      </c>
      <c r="H634" s="185" t="s">
        <v>6</v>
      </c>
      <c r="I634" s="185" t="str">
        <f t="shared" si="30"/>
        <v>TX</v>
      </c>
      <c r="J634" s="185" t="str">
        <f t="shared" si="29"/>
        <v>TX</v>
      </c>
      <c r="K634" s="185" t="str">
        <f t="shared" si="31"/>
        <v>South Central</v>
      </c>
      <c r="L634" s="185" t="str">
        <f>INDEX('State '!$A$1:$C$62,MATCH($I634,'State '!$B:$B,0),3)</f>
        <v>South Central</v>
      </c>
      <c r="M634" s="185" t="str">
        <f>INDEX('State '!$A$1:$C$62,MATCH($J634,'State '!$B:$B,0),3)</f>
        <v>South Central</v>
      </c>
      <c r="N634" s="185"/>
      <c r="O634" s="192">
        <v>32</v>
      </c>
      <c r="P634" s="192">
        <v>8.9</v>
      </c>
      <c r="Q634" s="192">
        <v>375</v>
      </c>
      <c r="R634" s="191">
        <v>30</v>
      </c>
      <c r="S634" s="185" t="s">
        <v>135</v>
      </c>
      <c r="T634" s="185" t="s">
        <v>390</v>
      </c>
      <c r="U634" s="185" t="s">
        <v>1281</v>
      </c>
      <c r="V634" s="185"/>
      <c r="W634" s="184"/>
      <c r="X634" s="184"/>
      <c r="Y634" s="184"/>
    </row>
    <row r="635" spans="1:25" s="20" customFormat="1" x14ac:dyDescent="0.2">
      <c r="A635" s="185">
        <v>39990</v>
      </c>
      <c r="B635" s="198" t="s">
        <v>1269</v>
      </c>
      <c r="C635" s="198" t="s">
        <v>226</v>
      </c>
      <c r="D635" s="198" t="s">
        <v>141</v>
      </c>
      <c r="E635" s="198" t="s">
        <v>144</v>
      </c>
      <c r="F635" s="199">
        <v>37742</v>
      </c>
      <c r="G635" s="200">
        <v>2003</v>
      </c>
      <c r="H635" s="185" t="s">
        <v>1270</v>
      </c>
      <c r="I635" s="185" t="str">
        <f t="shared" si="30"/>
        <v>WY</v>
      </c>
      <c r="J635" s="185" t="str">
        <f t="shared" si="29"/>
        <v>CA</v>
      </c>
      <c r="K635" s="185" t="str">
        <f t="shared" si="31"/>
        <v>Mountain, Pacific</v>
      </c>
      <c r="L635" s="185" t="str">
        <f>INDEX('State '!$A$1:$C$62,MATCH($I635,'State '!$B:$B,0),3)</f>
        <v>Mountain</v>
      </c>
      <c r="M635" s="185" t="str">
        <f>INDEX('State '!$A$1:$C$62,MATCH($J635,'State '!$B:$B,0),3)</f>
        <v>Pacific</v>
      </c>
      <c r="N635" s="185"/>
      <c r="O635" s="192">
        <v>1260</v>
      </c>
      <c r="P635" s="192">
        <v>716</v>
      </c>
      <c r="Q635" s="192">
        <v>900</v>
      </c>
      <c r="R635" s="191">
        <v>36</v>
      </c>
      <c r="S635" s="185" t="s">
        <v>135</v>
      </c>
      <c r="T635" s="185" t="s">
        <v>390</v>
      </c>
      <c r="U635" s="185" t="s">
        <v>1271</v>
      </c>
      <c r="V635" s="185"/>
      <c r="W635" s="184"/>
      <c r="X635" s="184"/>
      <c r="Y635" s="184"/>
    </row>
    <row r="636" spans="1:25" s="20" customFormat="1" ht="25.5" x14ac:dyDescent="0.2">
      <c r="A636" s="185">
        <v>39990</v>
      </c>
      <c r="B636" s="198" t="s">
        <v>1266</v>
      </c>
      <c r="C636" s="198" t="s">
        <v>301</v>
      </c>
      <c r="D636" s="198" t="s">
        <v>141</v>
      </c>
      <c r="E636" s="198" t="s">
        <v>144</v>
      </c>
      <c r="F636" s="199">
        <v>37949</v>
      </c>
      <c r="G636" s="200">
        <v>2003</v>
      </c>
      <c r="H636" s="185" t="s">
        <v>36</v>
      </c>
      <c r="I636" s="185" t="str">
        <f t="shared" si="30"/>
        <v>MA</v>
      </c>
      <c r="J636" s="185" t="str">
        <f t="shared" ref="J636:J699" si="32">RIGHT($H636,2)</f>
        <v>MA</v>
      </c>
      <c r="K636" s="185" t="str">
        <f t="shared" si="31"/>
        <v>Northeast</v>
      </c>
      <c r="L636" s="185" t="str">
        <f>INDEX('State '!$A$1:$C$62,MATCH($I636,'State '!$B:$B,0),3)</f>
        <v>Northeast</v>
      </c>
      <c r="M636" s="185" t="str">
        <f>INDEX('State '!$A$1:$C$62,MATCH($J636,'State '!$B:$B,0),3)</f>
        <v>Northeast</v>
      </c>
      <c r="N636" s="185"/>
      <c r="O636" s="192">
        <v>133.99</v>
      </c>
      <c r="P636" s="192">
        <v>25</v>
      </c>
      <c r="Q636" s="192">
        <v>230</v>
      </c>
      <c r="R636" s="191" t="s">
        <v>422</v>
      </c>
      <c r="S636" s="185" t="s">
        <v>135</v>
      </c>
      <c r="T636" s="185" t="s">
        <v>390</v>
      </c>
      <c r="U636" s="185" t="s">
        <v>1267</v>
      </c>
      <c r="V636" s="185"/>
      <c r="W636" s="184"/>
      <c r="X636" s="184"/>
      <c r="Y636" s="184"/>
    </row>
    <row r="637" spans="1:25" s="20" customFormat="1" x14ac:dyDescent="0.2">
      <c r="A637" s="185">
        <v>39990</v>
      </c>
      <c r="B637" s="198" t="s">
        <v>1256</v>
      </c>
      <c r="C637" s="198" t="s">
        <v>346</v>
      </c>
      <c r="D637" s="198" t="s">
        <v>134</v>
      </c>
      <c r="E637" s="198" t="s">
        <v>144</v>
      </c>
      <c r="F637" s="199">
        <v>37773</v>
      </c>
      <c r="G637" s="200">
        <v>2003</v>
      </c>
      <c r="H637" s="185" t="s">
        <v>42</v>
      </c>
      <c r="I637" s="185" t="str">
        <f t="shared" si="30"/>
        <v>IA</v>
      </c>
      <c r="J637" s="185" t="str">
        <f t="shared" si="32"/>
        <v>IA</v>
      </c>
      <c r="K637" s="185" t="str">
        <f t="shared" si="31"/>
        <v>Midwest</v>
      </c>
      <c r="L637" s="185" t="str">
        <f>INDEX('State '!$A$1:$C$62,MATCH($I637,'State '!$B:$B,0),3)</f>
        <v>Midwest</v>
      </c>
      <c r="M637" s="185" t="str">
        <f>INDEX('State '!$A$1:$C$62,MATCH($J637,'State '!$B:$B,0),3)</f>
        <v>Midwest</v>
      </c>
      <c r="N637" s="185"/>
      <c r="O637" s="192">
        <v>1.5</v>
      </c>
      <c r="P637" s="192">
        <v>13</v>
      </c>
      <c r="Q637" s="192">
        <v>175</v>
      </c>
      <c r="R637" s="191">
        <v>20</v>
      </c>
      <c r="S637" s="185" t="s">
        <v>139</v>
      </c>
      <c r="T637" s="185" t="s">
        <v>188</v>
      </c>
      <c r="U637" s="185" t="s">
        <v>391</v>
      </c>
      <c r="V637" s="185"/>
      <c r="W637" s="184"/>
      <c r="X637" s="184"/>
      <c r="Y637" s="184"/>
    </row>
    <row r="638" spans="1:25" s="20" customFormat="1" x14ac:dyDescent="0.2">
      <c r="A638" s="185">
        <v>39990</v>
      </c>
      <c r="B638" s="198" t="s">
        <v>1224</v>
      </c>
      <c r="C638" s="198" t="s">
        <v>340</v>
      </c>
      <c r="D638" s="198" t="s">
        <v>134</v>
      </c>
      <c r="E638" s="198" t="s">
        <v>144</v>
      </c>
      <c r="F638" s="199">
        <v>37926</v>
      </c>
      <c r="G638" s="200">
        <v>2003</v>
      </c>
      <c r="H638" s="185" t="s">
        <v>10</v>
      </c>
      <c r="I638" s="185" t="str">
        <f t="shared" si="30"/>
        <v>NY</v>
      </c>
      <c r="J638" s="185" t="str">
        <f t="shared" si="32"/>
        <v>NY</v>
      </c>
      <c r="K638" s="185" t="str">
        <f t="shared" si="31"/>
        <v>Northeast</v>
      </c>
      <c r="L638" s="185" t="str">
        <f>INDEX('State '!$A$1:$C$62,MATCH($I638,'State '!$B:$B,0),3)</f>
        <v>Northeast</v>
      </c>
      <c r="M638" s="185" t="str">
        <f>INDEX('State '!$A$1:$C$62,MATCH($J638,'State '!$B:$B,0),3)</f>
        <v>Northeast</v>
      </c>
      <c r="N638" s="185"/>
      <c r="O638" s="192">
        <v>2</v>
      </c>
      <c r="P638" s="192">
        <v>9.36</v>
      </c>
      <c r="Q638" s="192">
        <v>200</v>
      </c>
      <c r="R638" s="191">
        <v>24</v>
      </c>
      <c r="S638" s="185" t="s">
        <v>139</v>
      </c>
      <c r="T638" s="185" t="s">
        <v>188</v>
      </c>
      <c r="U638" s="185" t="s">
        <v>391</v>
      </c>
      <c r="V638" s="185"/>
      <c r="W638" s="184"/>
      <c r="X638" s="184"/>
      <c r="Y638" s="184"/>
    </row>
    <row r="639" spans="1:25" s="20" customFormat="1" x14ac:dyDescent="0.2">
      <c r="A639" s="185">
        <v>39990</v>
      </c>
      <c r="B639" s="198" t="s">
        <v>1282</v>
      </c>
      <c r="C639" s="198" t="s">
        <v>349</v>
      </c>
      <c r="D639" s="198" t="s">
        <v>137</v>
      </c>
      <c r="E639" s="198" t="s">
        <v>144</v>
      </c>
      <c r="F639" s="199">
        <v>37895</v>
      </c>
      <c r="G639" s="200">
        <v>2003</v>
      </c>
      <c r="H639" s="185" t="s">
        <v>552</v>
      </c>
      <c r="I639" s="185" t="str">
        <f t="shared" si="30"/>
        <v>AK</v>
      </c>
      <c r="J639" s="185" t="str">
        <f t="shared" si="32"/>
        <v>AK</v>
      </c>
      <c r="K639" s="185" t="str">
        <f t="shared" si="31"/>
        <v>Pacific</v>
      </c>
      <c r="L639" s="185" t="str">
        <f>INDEX('State '!$A$1:$C$62,MATCH($I639,'State '!$B:$B,0),3)</f>
        <v>Pacific</v>
      </c>
      <c r="M639" s="185" t="str">
        <f>INDEX('State '!$A$1:$C$62,MATCH($J639,'State '!$B:$B,0),3)</f>
        <v>Pacific</v>
      </c>
      <c r="N639" s="185"/>
      <c r="O639" s="192">
        <v>25</v>
      </c>
      <c r="P639" s="192">
        <v>33</v>
      </c>
      <c r="Q639" s="192">
        <v>120</v>
      </c>
      <c r="R639" s="191">
        <v>12</v>
      </c>
      <c r="S639" s="185" t="s">
        <v>139</v>
      </c>
      <c r="T639" s="185" t="s">
        <v>188</v>
      </c>
      <c r="U639" s="185" t="s">
        <v>391</v>
      </c>
      <c r="V639" s="185"/>
      <c r="W639" s="184"/>
      <c r="X639" s="184"/>
      <c r="Y639" s="184"/>
    </row>
    <row r="640" spans="1:25" s="20" customFormat="1" x14ac:dyDescent="0.2">
      <c r="A640" s="185">
        <v>39990</v>
      </c>
      <c r="B640" s="198" t="s">
        <v>1245</v>
      </c>
      <c r="C640" s="198" t="s">
        <v>262</v>
      </c>
      <c r="D640" s="198" t="s">
        <v>141</v>
      </c>
      <c r="E640" s="198" t="s">
        <v>144</v>
      </c>
      <c r="F640" s="199">
        <v>37926</v>
      </c>
      <c r="G640" s="200">
        <v>2003</v>
      </c>
      <c r="H640" s="185" t="s">
        <v>30</v>
      </c>
      <c r="I640" s="185" t="str">
        <f t="shared" si="30"/>
        <v>MN</v>
      </c>
      <c r="J640" s="185" t="str">
        <f t="shared" si="32"/>
        <v>MN</v>
      </c>
      <c r="K640" s="185" t="str">
        <f t="shared" si="31"/>
        <v>Midwest</v>
      </c>
      <c r="L640" s="185" t="str">
        <f>INDEX('State '!$A$1:$C$62,MATCH($I640,'State '!$B:$B,0),3)</f>
        <v>Midwest</v>
      </c>
      <c r="M640" s="185" t="str">
        <f>INDEX('State '!$A$1:$C$62,MATCH($J640,'State '!$B:$B,0),3)</f>
        <v>Midwest</v>
      </c>
      <c r="N640" s="185"/>
      <c r="O640" s="192">
        <v>5.8</v>
      </c>
      <c r="P640" s="192">
        <v>4.5999999999999996</v>
      </c>
      <c r="Q640" s="192">
        <v>34.44</v>
      </c>
      <c r="R640" s="191">
        <v>8</v>
      </c>
      <c r="S640" s="185" t="s">
        <v>135</v>
      </c>
      <c r="T640" s="185" t="s">
        <v>390</v>
      </c>
      <c r="U640" s="185" t="s">
        <v>1246</v>
      </c>
      <c r="V640" s="185"/>
      <c r="W640" s="184"/>
      <c r="X640" s="184"/>
      <c r="Y640" s="184"/>
    </row>
    <row r="641" spans="1:25" s="20" customFormat="1" ht="25.5" x14ac:dyDescent="0.2">
      <c r="A641" s="185">
        <v>39990</v>
      </c>
      <c r="B641" s="198" t="s">
        <v>1255</v>
      </c>
      <c r="C641" s="198" t="s">
        <v>345</v>
      </c>
      <c r="D641" s="198" t="s">
        <v>141</v>
      </c>
      <c r="E641" s="198" t="s">
        <v>144</v>
      </c>
      <c r="F641" s="199">
        <v>37742</v>
      </c>
      <c r="G641" s="191">
        <v>2003</v>
      </c>
      <c r="H641" s="185" t="s">
        <v>8</v>
      </c>
      <c r="I641" s="185" t="str">
        <f t="shared" si="30"/>
        <v>OH</v>
      </c>
      <c r="J641" s="185" t="str">
        <f t="shared" si="32"/>
        <v>OH</v>
      </c>
      <c r="K641" s="185" t="str">
        <f t="shared" si="31"/>
        <v>Northeast</v>
      </c>
      <c r="L641" s="185" t="str">
        <f>INDEX('State '!$A$1:$C$62,MATCH($I641,'State '!$B:$B,0),3)</f>
        <v>Northeast</v>
      </c>
      <c r="M641" s="185" t="str">
        <f>INDEX('State '!$A$1:$C$62,MATCH($J641,'State '!$B:$B,0),3)</f>
        <v>Northeast</v>
      </c>
      <c r="N641" s="185"/>
      <c r="O641" s="192">
        <v>2</v>
      </c>
      <c r="P641" s="192"/>
      <c r="Q641" s="192">
        <v>42</v>
      </c>
      <c r="R641" s="191">
        <v>12</v>
      </c>
      <c r="S641" s="185" t="s">
        <v>139</v>
      </c>
      <c r="T641" s="185" t="s">
        <v>188</v>
      </c>
      <c r="U641" s="185" t="s">
        <v>391</v>
      </c>
      <c r="V641" s="185"/>
      <c r="W641" s="184"/>
      <c r="X641" s="184"/>
      <c r="Y641" s="184"/>
    </row>
    <row r="642" spans="1:25" s="20" customFormat="1" x14ac:dyDescent="0.2">
      <c r="A642" s="185">
        <v>39990</v>
      </c>
      <c r="B642" s="198" t="s">
        <v>1231</v>
      </c>
      <c r="C642" s="198" t="s">
        <v>258</v>
      </c>
      <c r="D642" s="198" t="s">
        <v>141</v>
      </c>
      <c r="E642" s="198" t="s">
        <v>144</v>
      </c>
      <c r="F642" s="199">
        <v>37903</v>
      </c>
      <c r="G642" s="191">
        <v>2003</v>
      </c>
      <c r="H642" s="185" t="s">
        <v>50</v>
      </c>
      <c r="I642" s="185" t="str">
        <f t="shared" si="30"/>
        <v>WA</v>
      </c>
      <c r="J642" s="185" t="str">
        <f t="shared" si="32"/>
        <v>WA</v>
      </c>
      <c r="K642" s="185" t="str">
        <f t="shared" si="31"/>
        <v>Pacific</v>
      </c>
      <c r="L642" s="185" t="str">
        <f>INDEX('State '!$A$1:$C$62,MATCH($I642,'State '!$B:$B,0),3)</f>
        <v>Pacific</v>
      </c>
      <c r="M642" s="185" t="str">
        <f>INDEX('State '!$A$1:$C$62,MATCH($J642,'State '!$B:$B,0),3)</f>
        <v>Pacific</v>
      </c>
      <c r="N642" s="185"/>
      <c r="O642" s="192">
        <v>240.9</v>
      </c>
      <c r="P642" s="192">
        <v>26</v>
      </c>
      <c r="Q642" s="192">
        <v>268</v>
      </c>
      <c r="R642" s="191">
        <v>36</v>
      </c>
      <c r="S642" s="185" t="s">
        <v>135</v>
      </c>
      <c r="T642" s="185" t="s">
        <v>390</v>
      </c>
      <c r="U642" s="185" t="s">
        <v>1232</v>
      </c>
      <c r="V642" s="185"/>
      <c r="W642" s="184"/>
      <c r="X642" s="184"/>
      <c r="Y642" s="184"/>
    </row>
    <row r="643" spans="1:25" s="20" customFormat="1" x14ac:dyDescent="0.2">
      <c r="A643" s="185">
        <v>39990</v>
      </c>
      <c r="B643" s="198" t="s">
        <v>1229</v>
      </c>
      <c r="C643" s="198" t="s">
        <v>258</v>
      </c>
      <c r="D643" s="198" t="s">
        <v>141</v>
      </c>
      <c r="E643" s="198" t="s">
        <v>144</v>
      </c>
      <c r="F643" s="199">
        <v>37970</v>
      </c>
      <c r="G643" s="191">
        <v>2003</v>
      </c>
      <c r="H643" s="185" t="s">
        <v>25</v>
      </c>
      <c r="I643" s="185" t="str">
        <f t="shared" ref="I643:I706" si="33">LEFT($H643,2)</f>
        <v>CO</v>
      </c>
      <c r="J643" s="185" t="str">
        <f t="shared" si="32"/>
        <v>CO</v>
      </c>
      <c r="K643" s="185" t="str">
        <f t="shared" ref="K643:K706" si="34">IF($L643=$M643,L643,CONCATENATE($L643,", ",IF(ISBLANK(N643),"",CONCATENATE(N643,", ")),$M643))</f>
        <v>Mountain</v>
      </c>
      <c r="L643" s="185" t="str">
        <f>INDEX('State '!$A$1:$C$62,MATCH($I643,'State '!$B:$B,0),3)</f>
        <v>Mountain</v>
      </c>
      <c r="M643" s="185" t="str">
        <f>INDEX('State '!$A$1:$C$62,MATCH($J643,'State '!$B:$B,0),3)</f>
        <v>Mountain</v>
      </c>
      <c r="N643" s="185"/>
      <c r="O643" s="192">
        <v>16.899999999999999</v>
      </c>
      <c r="P643" s="192">
        <v>6.9</v>
      </c>
      <c r="Q643" s="192"/>
      <c r="R643" s="191">
        <v>26</v>
      </c>
      <c r="S643" s="185" t="s">
        <v>135</v>
      </c>
      <c r="T643" s="185" t="s">
        <v>390</v>
      </c>
      <c r="U643" s="185" t="s">
        <v>1230</v>
      </c>
      <c r="V643" s="185"/>
      <c r="W643" s="184"/>
      <c r="X643" s="184"/>
      <c r="Y643" s="184"/>
    </row>
    <row r="644" spans="1:25" s="20" customFormat="1" x14ac:dyDescent="0.2">
      <c r="A644" s="185">
        <v>39990</v>
      </c>
      <c r="B644" s="198" t="s">
        <v>1226</v>
      </c>
      <c r="C644" s="198" t="s">
        <v>258</v>
      </c>
      <c r="D644" s="198" t="s">
        <v>141</v>
      </c>
      <c r="E644" s="198" t="s">
        <v>144</v>
      </c>
      <c r="F644" s="199">
        <v>37926</v>
      </c>
      <c r="G644" s="191">
        <v>2003</v>
      </c>
      <c r="H644" s="185" t="s">
        <v>2255</v>
      </c>
      <c r="I644" s="185" t="str">
        <f t="shared" si="33"/>
        <v>WY</v>
      </c>
      <c r="J644" s="185" t="str">
        <f t="shared" si="32"/>
        <v>WA</v>
      </c>
      <c r="K644" s="185" t="str">
        <f t="shared" si="34"/>
        <v>Mountain, Pacific</v>
      </c>
      <c r="L644" s="185" t="str">
        <f>INDEX('State '!$A$1:$C$62,MATCH($I644,'State '!$B:$B,0),3)</f>
        <v>Mountain</v>
      </c>
      <c r="M644" s="185" t="str">
        <f>INDEX('State '!$A$1:$C$62,MATCH($J644,'State '!$B:$B,0),3)</f>
        <v>Pacific</v>
      </c>
      <c r="N644" s="185"/>
      <c r="O644" s="192">
        <v>139.4</v>
      </c>
      <c r="P644" s="192">
        <v>91</v>
      </c>
      <c r="Q644" s="192">
        <v>175</v>
      </c>
      <c r="R644" s="191" t="s">
        <v>1227</v>
      </c>
      <c r="S644" s="185" t="s">
        <v>135</v>
      </c>
      <c r="T644" s="185" t="s">
        <v>390</v>
      </c>
      <c r="U644" s="185" t="s">
        <v>1228</v>
      </c>
      <c r="V644" s="185"/>
      <c r="W644" s="184"/>
      <c r="X644" s="184"/>
      <c r="Y644" s="184"/>
    </row>
    <row r="645" spans="1:25" s="20" customFormat="1" x14ac:dyDescent="0.2">
      <c r="A645" s="185">
        <v>39990</v>
      </c>
      <c r="B645" s="198" t="s">
        <v>1222</v>
      </c>
      <c r="C645" s="198" t="s">
        <v>230</v>
      </c>
      <c r="D645" s="198" t="s">
        <v>141</v>
      </c>
      <c r="E645" s="198" t="s">
        <v>144</v>
      </c>
      <c r="F645" s="199">
        <v>37926</v>
      </c>
      <c r="G645" s="191">
        <v>2003</v>
      </c>
      <c r="H645" s="185" t="s">
        <v>31</v>
      </c>
      <c r="I645" s="185" t="str">
        <f t="shared" si="33"/>
        <v>NV</v>
      </c>
      <c r="J645" s="185" t="str">
        <f t="shared" si="32"/>
        <v>NV</v>
      </c>
      <c r="K645" s="185" t="str">
        <f t="shared" si="34"/>
        <v>Mountain</v>
      </c>
      <c r="L645" s="185" t="str">
        <f>INDEX('State '!$A$1:$C$62,MATCH($I645,'State '!$B:$B,0),3)</f>
        <v>Mountain</v>
      </c>
      <c r="M645" s="185" t="str">
        <f>INDEX('State '!$A$1:$C$62,MATCH($J645,'State '!$B:$B,0),3)</f>
        <v>Mountain</v>
      </c>
      <c r="N645" s="185"/>
      <c r="O645" s="192">
        <v>10.74</v>
      </c>
      <c r="P645" s="192">
        <v>14.5</v>
      </c>
      <c r="Q645" s="192">
        <v>5.5</v>
      </c>
      <c r="R645" s="191">
        <v>20</v>
      </c>
      <c r="S645" s="185" t="s">
        <v>135</v>
      </c>
      <c r="T645" s="185" t="s">
        <v>390</v>
      </c>
      <c r="U645" s="185" t="s">
        <v>1223</v>
      </c>
      <c r="V645" s="185"/>
      <c r="W645" s="184"/>
      <c r="X645" s="184"/>
      <c r="Y645" s="184"/>
    </row>
    <row r="646" spans="1:25" s="20" customFormat="1" x14ac:dyDescent="0.2">
      <c r="A646" s="185">
        <v>39990</v>
      </c>
      <c r="B646" s="198" t="s">
        <v>1264</v>
      </c>
      <c r="C646" s="198" t="s">
        <v>265</v>
      </c>
      <c r="D646" s="198" t="s">
        <v>141</v>
      </c>
      <c r="E646" s="198" t="s">
        <v>144</v>
      </c>
      <c r="F646" s="199">
        <v>37742</v>
      </c>
      <c r="G646" s="191">
        <v>2003</v>
      </c>
      <c r="H646" s="185" t="s">
        <v>29</v>
      </c>
      <c r="I646" s="185" t="str">
        <f t="shared" si="33"/>
        <v>WY</v>
      </c>
      <c r="J646" s="185" t="str">
        <f t="shared" si="32"/>
        <v>WY</v>
      </c>
      <c r="K646" s="185" t="str">
        <f t="shared" si="34"/>
        <v>Mountain</v>
      </c>
      <c r="L646" s="185" t="str">
        <f>INDEX('State '!$A$1:$C$62,MATCH($I646,'State '!$B:$B,0),3)</f>
        <v>Mountain</v>
      </c>
      <c r="M646" s="185" t="str">
        <f>INDEX('State '!$A$1:$C$62,MATCH($J646,'State '!$B:$B,0),3)</f>
        <v>Mountain</v>
      </c>
      <c r="N646" s="185"/>
      <c r="O646" s="192">
        <v>0.5</v>
      </c>
      <c r="P646" s="192"/>
      <c r="Q646" s="192">
        <v>150</v>
      </c>
      <c r="R646" s="191"/>
      <c r="S646" s="185" t="s">
        <v>135</v>
      </c>
      <c r="T646" s="185" t="s">
        <v>390</v>
      </c>
      <c r="U646" s="185" t="s">
        <v>391</v>
      </c>
      <c r="V646" s="185"/>
      <c r="W646" s="184"/>
      <c r="X646" s="184"/>
      <c r="Y646" s="184"/>
    </row>
    <row r="647" spans="1:25" s="20" customFormat="1" x14ac:dyDescent="0.2">
      <c r="A647" s="185">
        <v>39990</v>
      </c>
      <c r="B647" s="198" t="s">
        <v>1259</v>
      </c>
      <c r="C647" s="198" t="s">
        <v>265</v>
      </c>
      <c r="D647" s="198" t="s">
        <v>141</v>
      </c>
      <c r="E647" s="198" t="s">
        <v>144</v>
      </c>
      <c r="F647" s="199">
        <v>37900</v>
      </c>
      <c r="G647" s="191">
        <v>2003</v>
      </c>
      <c r="H647" s="185" t="s">
        <v>415</v>
      </c>
      <c r="I647" s="185" t="str">
        <f t="shared" si="33"/>
        <v>UT</v>
      </c>
      <c r="J647" s="185" t="str">
        <f t="shared" si="32"/>
        <v>WY</v>
      </c>
      <c r="K647" s="185" t="str">
        <f t="shared" si="34"/>
        <v>Mountain</v>
      </c>
      <c r="L647" s="185" t="str">
        <f>INDEX('State '!$A$1:$C$62,MATCH($I647,'State '!$B:$B,0),3)</f>
        <v>Mountain</v>
      </c>
      <c r="M647" s="185" t="str">
        <f>INDEX('State '!$A$1:$C$62,MATCH($J647,'State '!$B:$B,0),3)</f>
        <v>Mountain</v>
      </c>
      <c r="N647" s="185"/>
      <c r="O647" s="192">
        <v>13</v>
      </c>
      <c r="P647" s="192">
        <v>17</v>
      </c>
      <c r="Q647" s="192">
        <v>217</v>
      </c>
      <c r="R647" s="191">
        <v>24</v>
      </c>
      <c r="S647" s="185" t="s">
        <v>135</v>
      </c>
      <c r="T647" s="185" t="s">
        <v>390</v>
      </c>
      <c r="U647" s="185" t="s">
        <v>1260</v>
      </c>
      <c r="V647" s="185"/>
      <c r="W647" s="184"/>
      <c r="X647" s="184"/>
      <c r="Y647" s="184"/>
    </row>
    <row r="648" spans="1:25" s="20" customFormat="1" x14ac:dyDescent="0.2">
      <c r="A648" s="185">
        <v>39990</v>
      </c>
      <c r="B648" s="198" t="s">
        <v>1265</v>
      </c>
      <c r="C648" s="198" t="s">
        <v>265</v>
      </c>
      <c r="D648" s="198" t="s">
        <v>141</v>
      </c>
      <c r="E648" s="198" t="s">
        <v>144</v>
      </c>
      <c r="F648" s="199">
        <v>37632</v>
      </c>
      <c r="G648" s="191">
        <v>2003</v>
      </c>
      <c r="H648" s="185" t="s">
        <v>25</v>
      </c>
      <c r="I648" s="185" t="str">
        <f t="shared" si="33"/>
        <v>CO</v>
      </c>
      <c r="J648" s="185" t="str">
        <f t="shared" si="32"/>
        <v>CO</v>
      </c>
      <c r="K648" s="185" t="str">
        <f t="shared" si="34"/>
        <v>Mountain</v>
      </c>
      <c r="L648" s="185" t="str">
        <f>INDEX('State '!$A$1:$C$62,MATCH($I648,'State '!$B:$B,0),3)</f>
        <v>Mountain</v>
      </c>
      <c r="M648" s="185" t="str">
        <f>INDEX('State '!$A$1:$C$62,MATCH($J648,'State '!$B:$B,0),3)</f>
        <v>Mountain</v>
      </c>
      <c r="N648" s="185"/>
      <c r="O648" s="192">
        <v>3.5</v>
      </c>
      <c r="P648" s="192"/>
      <c r="Q648" s="192">
        <v>90</v>
      </c>
      <c r="R648" s="191"/>
      <c r="S648" s="185" t="s">
        <v>135</v>
      </c>
      <c r="T648" s="185" t="s">
        <v>390</v>
      </c>
      <c r="U648" s="185" t="s">
        <v>391</v>
      </c>
      <c r="V648" s="185"/>
      <c r="W648" s="184"/>
      <c r="X648" s="184"/>
      <c r="Y648" s="184"/>
    </row>
    <row r="649" spans="1:25" s="20" customFormat="1" x14ac:dyDescent="0.2">
      <c r="A649" s="185">
        <v>39990</v>
      </c>
      <c r="B649" s="198" t="s">
        <v>1251</v>
      </c>
      <c r="C649" s="198" t="s">
        <v>344</v>
      </c>
      <c r="D649" s="198" t="s">
        <v>141</v>
      </c>
      <c r="E649" s="198" t="s">
        <v>144</v>
      </c>
      <c r="F649" s="199">
        <v>37865</v>
      </c>
      <c r="G649" s="191">
        <v>2003</v>
      </c>
      <c r="H649" s="185" t="s">
        <v>1240</v>
      </c>
      <c r="I649" s="185" t="str">
        <f t="shared" si="33"/>
        <v>AB</v>
      </c>
      <c r="J649" s="185" t="str">
        <f t="shared" si="32"/>
        <v>MT</v>
      </c>
      <c r="K649" s="185" t="str">
        <f t="shared" si="34"/>
        <v>Canada, Mountain</v>
      </c>
      <c r="L649" s="185" t="str">
        <f>INDEX('State '!$A$1:$C$62,MATCH($I649,'State '!$B:$B,0),3)</f>
        <v>Canada</v>
      </c>
      <c r="M649" s="185" t="str">
        <f>INDEX('State '!$A$1:$C$62,MATCH($J649,'State '!$B:$B,0),3)</f>
        <v>Mountain</v>
      </c>
      <c r="N649" s="185"/>
      <c r="O649" s="192">
        <v>0.2</v>
      </c>
      <c r="P649" s="192">
        <v>4</v>
      </c>
      <c r="Q649" s="192">
        <v>20</v>
      </c>
      <c r="R649" s="191">
        <v>4</v>
      </c>
      <c r="S649" s="185" t="s">
        <v>135</v>
      </c>
      <c r="T649" s="185" t="s">
        <v>390</v>
      </c>
      <c r="U649" s="185" t="s">
        <v>1252</v>
      </c>
      <c r="V649" s="185"/>
      <c r="W649" s="184"/>
      <c r="X649" s="184"/>
      <c r="Y649" s="184"/>
    </row>
    <row r="650" spans="1:25" s="20" customFormat="1" x14ac:dyDescent="0.2">
      <c r="A650" s="185">
        <v>39990</v>
      </c>
      <c r="B650" s="198" t="s">
        <v>1293</v>
      </c>
      <c r="C650" s="198" t="s">
        <v>351</v>
      </c>
      <c r="D650" s="198" t="s">
        <v>141</v>
      </c>
      <c r="E650" s="198" t="s">
        <v>144</v>
      </c>
      <c r="F650" s="199">
        <v>37956</v>
      </c>
      <c r="G650" s="191">
        <v>2003</v>
      </c>
      <c r="H650" s="185" t="s">
        <v>419</v>
      </c>
      <c r="I650" s="185" t="str">
        <f t="shared" si="33"/>
        <v>TX</v>
      </c>
      <c r="J650" s="185" t="str">
        <f t="shared" si="32"/>
        <v>MX</v>
      </c>
      <c r="K650" s="185" t="str">
        <f t="shared" si="34"/>
        <v>South Central, Mexico</v>
      </c>
      <c r="L650" s="185" t="str">
        <f>INDEX('State '!$A$1:$C$62,MATCH($I650,'State '!$B:$B,0),3)</f>
        <v>South Central</v>
      </c>
      <c r="M650" s="185" t="str">
        <f>INDEX('State '!$A$1:$C$62,MATCH($J650,'State '!$B:$B,0),3)</f>
        <v>Mexico</v>
      </c>
      <c r="N650" s="185"/>
      <c r="O650" s="192">
        <v>0.5</v>
      </c>
      <c r="P650" s="192">
        <v>6</v>
      </c>
      <c r="Q650" s="192">
        <v>320</v>
      </c>
      <c r="R650" s="191">
        <v>30</v>
      </c>
      <c r="S650" s="185" t="s">
        <v>135</v>
      </c>
      <c r="T650" s="185" t="s">
        <v>188</v>
      </c>
      <c r="U650" s="185" t="s">
        <v>391</v>
      </c>
      <c r="V650" s="185"/>
      <c r="W650" s="184"/>
      <c r="X650" s="184"/>
      <c r="Y650" s="184"/>
    </row>
    <row r="651" spans="1:25" s="20" customFormat="1" x14ac:dyDescent="0.2">
      <c r="A651" s="185">
        <v>39990</v>
      </c>
      <c r="B651" s="198" t="s">
        <v>1217</v>
      </c>
      <c r="C651" s="198" t="s">
        <v>339</v>
      </c>
      <c r="D651" s="198" t="s">
        <v>134</v>
      </c>
      <c r="E651" s="198" t="s">
        <v>144</v>
      </c>
      <c r="F651" s="199">
        <v>37926</v>
      </c>
      <c r="G651" s="191">
        <v>2003</v>
      </c>
      <c r="H651" s="185" t="s">
        <v>19</v>
      </c>
      <c r="I651" s="185" t="str">
        <f t="shared" si="33"/>
        <v>VA</v>
      </c>
      <c r="J651" s="185" t="str">
        <f t="shared" si="32"/>
        <v>VA</v>
      </c>
      <c r="K651" s="185" t="str">
        <f t="shared" si="34"/>
        <v>Northeast</v>
      </c>
      <c r="L651" s="185" t="str">
        <f>INDEX('State '!$A$1:$C$62,MATCH($I651,'State '!$B:$B,0),3)</f>
        <v>Northeast</v>
      </c>
      <c r="M651" s="185" t="str">
        <f>INDEX('State '!$A$1:$C$62,MATCH($J651,'State '!$B:$B,0),3)</f>
        <v>Northeast</v>
      </c>
      <c r="N651" s="185"/>
      <c r="O651" s="192">
        <v>5.39</v>
      </c>
      <c r="P651" s="192">
        <v>6.7</v>
      </c>
      <c r="Q651" s="192">
        <v>550</v>
      </c>
      <c r="R651" s="191">
        <v>24</v>
      </c>
      <c r="S651" s="185" t="s">
        <v>135</v>
      </c>
      <c r="T651" s="185" t="s">
        <v>390</v>
      </c>
      <c r="U651" s="185" t="s">
        <v>1218</v>
      </c>
      <c r="V651" s="185"/>
      <c r="W651" s="184"/>
      <c r="X651" s="184"/>
      <c r="Y651" s="184"/>
    </row>
    <row r="652" spans="1:25" s="20" customFormat="1" x14ac:dyDescent="0.2">
      <c r="A652" s="185">
        <v>39990</v>
      </c>
      <c r="B652" s="198" t="s">
        <v>1237</v>
      </c>
      <c r="C652" s="198" t="s">
        <v>341</v>
      </c>
      <c r="D652" s="198" t="s">
        <v>137</v>
      </c>
      <c r="E652" s="198" t="s">
        <v>144</v>
      </c>
      <c r="F652" s="199">
        <v>37895</v>
      </c>
      <c r="G652" s="191">
        <v>2003</v>
      </c>
      <c r="H652" s="185" t="s">
        <v>470</v>
      </c>
      <c r="I652" s="185" t="str">
        <f t="shared" si="33"/>
        <v>GA</v>
      </c>
      <c r="J652" s="185" t="str">
        <f t="shared" si="32"/>
        <v>SC</v>
      </c>
      <c r="K652" s="185" t="str">
        <f t="shared" si="34"/>
        <v>Southeast</v>
      </c>
      <c r="L652" s="185" t="str">
        <f>INDEX('State '!$A$1:$C$62,MATCH($I652,'State '!$B:$B,0),3)</f>
        <v>Southeast</v>
      </c>
      <c r="M652" s="185" t="str">
        <f>INDEX('State '!$A$1:$C$62,MATCH($J652,'State '!$B:$B,0),3)</f>
        <v>Southeast</v>
      </c>
      <c r="N652" s="185"/>
      <c r="O652" s="192">
        <v>36.4</v>
      </c>
      <c r="P652" s="192">
        <v>18.14</v>
      </c>
      <c r="Q652" s="192">
        <v>185</v>
      </c>
      <c r="R652" s="191">
        <v>20</v>
      </c>
      <c r="S652" s="185" t="s">
        <v>135</v>
      </c>
      <c r="T652" s="185" t="s">
        <v>390</v>
      </c>
      <c r="U652" s="185" t="s">
        <v>1238</v>
      </c>
      <c r="V652" s="185"/>
      <c r="W652" s="184"/>
      <c r="X652" s="184"/>
      <c r="Y652" s="184"/>
    </row>
    <row r="653" spans="1:25" s="20" customFormat="1" x14ac:dyDescent="0.2">
      <c r="A653" s="185">
        <v>39990</v>
      </c>
      <c r="B653" s="198" t="s">
        <v>1242</v>
      </c>
      <c r="C653" s="198" t="s">
        <v>343</v>
      </c>
      <c r="D653" s="198" t="s">
        <v>142</v>
      </c>
      <c r="E653" s="198" t="s">
        <v>144</v>
      </c>
      <c r="F653" s="199">
        <v>37895</v>
      </c>
      <c r="G653" s="191">
        <v>2003</v>
      </c>
      <c r="H653" s="185" t="s">
        <v>1243</v>
      </c>
      <c r="I653" s="185" t="str">
        <f t="shared" si="33"/>
        <v>WY</v>
      </c>
      <c r="J653" s="185" t="str">
        <f t="shared" si="32"/>
        <v>MT</v>
      </c>
      <c r="K653" s="185" t="str">
        <f t="shared" si="34"/>
        <v>Mountain</v>
      </c>
      <c r="L653" s="185" t="str">
        <f>INDEX('State '!$A$1:$C$62,MATCH($I653,'State '!$B:$B,0),3)</f>
        <v>Mountain</v>
      </c>
      <c r="M653" s="185" t="str">
        <f>INDEX('State '!$A$1:$C$62,MATCH($J653,'State '!$B:$B,0),3)</f>
        <v>Mountain</v>
      </c>
      <c r="N653" s="185"/>
      <c r="O653" s="192">
        <v>0.3</v>
      </c>
      <c r="P653" s="192">
        <v>34</v>
      </c>
      <c r="Q653" s="192">
        <v>13.5</v>
      </c>
      <c r="R653" s="191">
        <v>6</v>
      </c>
      <c r="S653" s="185" t="s">
        <v>135</v>
      </c>
      <c r="T653" s="185" t="s">
        <v>390</v>
      </c>
      <c r="U653" s="185" t="s">
        <v>1244</v>
      </c>
      <c r="V653" s="185"/>
      <c r="W653" s="184"/>
      <c r="X653" s="184"/>
      <c r="Y653" s="184"/>
    </row>
    <row r="654" spans="1:25" s="20" customFormat="1" x14ac:dyDescent="0.2">
      <c r="A654" s="185">
        <v>39990</v>
      </c>
      <c r="B654" s="198" t="s">
        <v>1239</v>
      </c>
      <c r="C654" s="198" t="s">
        <v>342</v>
      </c>
      <c r="D654" s="198" t="s">
        <v>141</v>
      </c>
      <c r="E654" s="198" t="s">
        <v>144</v>
      </c>
      <c r="F654" s="199">
        <v>37898</v>
      </c>
      <c r="G654" s="191">
        <v>2003</v>
      </c>
      <c r="H654" s="185" t="s">
        <v>1240</v>
      </c>
      <c r="I654" s="185" t="str">
        <f t="shared" si="33"/>
        <v>AB</v>
      </c>
      <c r="J654" s="185" t="str">
        <f t="shared" si="32"/>
        <v>MT</v>
      </c>
      <c r="K654" s="185" t="str">
        <f t="shared" si="34"/>
        <v>Canada, Mountain</v>
      </c>
      <c r="L654" s="185" t="str">
        <f>INDEX('State '!$A$1:$C$62,MATCH($I654,'State '!$B:$B,0),3)</f>
        <v>Canada</v>
      </c>
      <c r="M654" s="185" t="str">
        <f>INDEX('State '!$A$1:$C$62,MATCH($J654,'State '!$B:$B,0),3)</f>
        <v>Mountain</v>
      </c>
      <c r="N654" s="185"/>
      <c r="O654" s="192">
        <v>0.2</v>
      </c>
      <c r="P654" s="192">
        <v>1.5</v>
      </c>
      <c r="Q654" s="192">
        <v>24</v>
      </c>
      <c r="R654" s="191">
        <v>6</v>
      </c>
      <c r="S654" s="185" t="s">
        <v>135</v>
      </c>
      <c r="T654" s="185" t="s">
        <v>390</v>
      </c>
      <c r="U654" s="185" t="s">
        <v>1241</v>
      </c>
      <c r="V654" s="185"/>
      <c r="W654" s="184"/>
      <c r="X654" s="184"/>
      <c r="Y654" s="184"/>
    </row>
    <row r="655" spans="1:25" s="20" customFormat="1" x14ac:dyDescent="0.2">
      <c r="A655" s="185">
        <v>39990</v>
      </c>
      <c r="B655" s="198" t="s">
        <v>1287</v>
      </c>
      <c r="C655" s="198" t="s">
        <v>216</v>
      </c>
      <c r="D655" s="198" t="s">
        <v>134</v>
      </c>
      <c r="E655" s="198" t="s">
        <v>144</v>
      </c>
      <c r="F655" s="199">
        <v>37926</v>
      </c>
      <c r="G655" s="191">
        <v>2003</v>
      </c>
      <c r="H655" s="185" t="s">
        <v>17</v>
      </c>
      <c r="I655" s="185" t="str">
        <f t="shared" si="33"/>
        <v>AL</v>
      </c>
      <c r="J655" s="185" t="str">
        <f t="shared" si="32"/>
        <v>AL</v>
      </c>
      <c r="K655" s="185" t="str">
        <f t="shared" si="34"/>
        <v>South Central</v>
      </c>
      <c r="L655" s="185" t="str">
        <f>INDEX('State '!$A$1:$C$62,MATCH($I655,'State '!$B:$B,0),3)</f>
        <v>South Central</v>
      </c>
      <c r="M655" s="185" t="str">
        <f>INDEX('State '!$A$1:$C$62,MATCH($J655,'State '!$B:$B,0),3)</f>
        <v>South Central</v>
      </c>
      <c r="N655" s="185"/>
      <c r="O655" s="192">
        <v>24.9</v>
      </c>
      <c r="P655" s="192">
        <v>5</v>
      </c>
      <c r="Q655" s="192">
        <v>33</v>
      </c>
      <c r="R655" s="191" t="s">
        <v>488</v>
      </c>
      <c r="S655" s="185" t="s">
        <v>135</v>
      </c>
      <c r="T655" s="185" t="s">
        <v>390</v>
      </c>
      <c r="U655" s="185" t="s">
        <v>1288</v>
      </c>
      <c r="V655" s="185"/>
      <c r="W655" s="184"/>
      <c r="X655" s="184"/>
      <c r="Y655" s="184"/>
    </row>
    <row r="656" spans="1:25" s="20" customFormat="1" x14ac:dyDescent="0.2">
      <c r="A656" s="185">
        <v>39990</v>
      </c>
      <c r="B656" s="198" t="s">
        <v>1275</v>
      </c>
      <c r="C656" s="198" t="s">
        <v>216</v>
      </c>
      <c r="D656" s="198" t="s">
        <v>141</v>
      </c>
      <c r="E656" s="198" t="s">
        <v>144</v>
      </c>
      <c r="F656" s="199">
        <v>37895</v>
      </c>
      <c r="G656" s="191">
        <v>2003</v>
      </c>
      <c r="H656" s="185" t="s">
        <v>1276</v>
      </c>
      <c r="I656" s="185" t="str">
        <f t="shared" si="33"/>
        <v>LA</v>
      </c>
      <c r="J656" s="185" t="str">
        <f t="shared" si="32"/>
        <v>GA</v>
      </c>
      <c r="K656" s="185" t="str">
        <f t="shared" si="34"/>
        <v>South Central, Southeast</v>
      </c>
      <c r="L656" s="185" t="str">
        <f>INDEX('State '!$A$1:$C$62,MATCH($I656,'State '!$B:$B,0),3)</f>
        <v>South Central</v>
      </c>
      <c r="M656" s="185" t="str">
        <f>INDEX('State '!$A$1:$C$62,MATCH($J656,'State '!$B:$B,0),3)</f>
        <v>Southeast</v>
      </c>
      <c r="N656" s="185"/>
      <c r="O656" s="192">
        <v>70</v>
      </c>
      <c r="P656" s="192">
        <v>67.8</v>
      </c>
      <c r="Q656" s="192">
        <v>191.89</v>
      </c>
      <c r="R656" s="191" t="s">
        <v>488</v>
      </c>
      <c r="S656" s="185" t="s">
        <v>135</v>
      </c>
      <c r="T656" s="185" t="s">
        <v>390</v>
      </c>
      <c r="U656" s="185" t="s">
        <v>1146</v>
      </c>
      <c r="V656" s="185"/>
      <c r="W656" s="184"/>
      <c r="X656" s="184"/>
      <c r="Y656" s="184"/>
    </row>
    <row r="657" spans="1:25" s="20" customFormat="1" ht="25.5" x14ac:dyDescent="0.2">
      <c r="A657" s="185">
        <v>39990</v>
      </c>
      <c r="B657" s="198" t="s">
        <v>1258</v>
      </c>
      <c r="C657" s="198" t="s">
        <v>216</v>
      </c>
      <c r="D657" s="198" t="s">
        <v>141</v>
      </c>
      <c r="E657" s="198" t="s">
        <v>144</v>
      </c>
      <c r="F657" s="199">
        <v>1405</v>
      </c>
      <c r="G657" s="191">
        <v>2003</v>
      </c>
      <c r="H657" s="185" t="s">
        <v>501</v>
      </c>
      <c r="I657" s="185" t="str">
        <f t="shared" si="33"/>
        <v>MS</v>
      </c>
      <c r="J657" s="185" t="str">
        <f t="shared" si="32"/>
        <v>AL</v>
      </c>
      <c r="K657" s="185" t="str">
        <f t="shared" si="34"/>
        <v>South Central</v>
      </c>
      <c r="L657" s="185" t="str">
        <f>INDEX('State '!$A$1:$C$62,MATCH($I657,'State '!$B:$B,0),3)</f>
        <v>South Central</v>
      </c>
      <c r="M657" s="185" t="str">
        <f>INDEX('State '!$A$1:$C$62,MATCH($J657,'State '!$B:$B,0),3)</f>
        <v>South Central</v>
      </c>
      <c r="N657" s="185"/>
      <c r="O657" s="192">
        <v>62</v>
      </c>
      <c r="P657" s="192">
        <v>24</v>
      </c>
      <c r="Q657" s="192">
        <v>97.9</v>
      </c>
      <c r="R657" s="191" t="s">
        <v>555</v>
      </c>
      <c r="S657" s="185" t="s">
        <v>135</v>
      </c>
      <c r="T657" s="185" t="s">
        <v>390</v>
      </c>
      <c r="U657" s="185" t="s">
        <v>1146</v>
      </c>
      <c r="V657" s="185"/>
      <c r="W657" s="184"/>
      <c r="X657" s="184"/>
      <c r="Y657" s="184"/>
    </row>
    <row r="658" spans="1:25" s="20" customFormat="1" x14ac:dyDescent="0.2">
      <c r="A658" s="185">
        <v>39990</v>
      </c>
      <c r="B658" s="198" t="s">
        <v>2243</v>
      </c>
      <c r="C658" s="198" t="s">
        <v>216</v>
      </c>
      <c r="D658" s="198" t="s">
        <v>141</v>
      </c>
      <c r="E658" s="198" t="s">
        <v>144</v>
      </c>
      <c r="F658" s="199">
        <v>37773</v>
      </c>
      <c r="G658" s="191">
        <v>2003</v>
      </c>
      <c r="H658" s="185" t="s">
        <v>1277</v>
      </c>
      <c r="I658" s="185" t="str">
        <f t="shared" si="33"/>
        <v>MS</v>
      </c>
      <c r="J658" s="185" t="str">
        <f t="shared" si="32"/>
        <v>GA</v>
      </c>
      <c r="K658" s="185" t="str">
        <f t="shared" si="34"/>
        <v>South Central, Southeast</v>
      </c>
      <c r="L658" s="185" t="str">
        <f>INDEX('State '!$A$1:$C$62,MATCH($I658,'State '!$B:$B,0),3)</f>
        <v>South Central</v>
      </c>
      <c r="M658" s="185" t="str">
        <f>INDEX('State '!$A$1:$C$62,MATCH($J658,'State '!$B:$B,0),3)</f>
        <v>Southeast</v>
      </c>
      <c r="N658" s="185"/>
      <c r="O658" s="192">
        <v>86</v>
      </c>
      <c r="P658" s="192">
        <v>41</v>
      </c>
      <c r="Q658" s="192">
        <v>195.9</v>
      </c>
      <c r="R658" s="191" t="s">
        <v>1278</v>
      </c>
      <c r="S658" s="185" t="s">
        <v>135</v>
      </c>
      <c r="T658" s="185" t="s">
        <v>390</v>
      </c>
      <c r="U658" s="185" t="s">
        <v>1146</v>
      </c>
      <c r="V658" s="185"/>
      <c r="W658" s="184"/>
      <c r="X658" s="184"/>
      <c r="Y658" s="184"/>
    </row>
    <row r="659" spans="1:25" s="20" customFormat="1" x14ac:dyDescent="0.2">
      <c r="A659" s="185">
        <v>39990</v>
      </c>
      <c r="B659" s="198" t="s">
        <v>1225</v>
      </c>
      <c r="C659" s="198" t="s">
        <v>338</v>
      </c>
      <c r="D659" s="198" t="s">
        <v>134</v>
      </c>
      <c r="E659" s="198" t="s">
        <v>144</v>
      </c>
      <c r="F659" s="199">
        <v>37967</v>
      </c>
      <c r="G659" s="191">
        <v>2003</v>
      </c>
      <c r="H659" s="185" t="s">
        <v>2</v>
      </c>
      <c r="I659" s="185" t="str">
        <f t="shared" si="33"/>
        <v>OR</v>
      </c>
      <c r="J659" s="185" t="str">
        <f t="shared" si="32"/>
        <v>OR</v>
      </c>
      <c r="K659" s="185" t="str">
        <f t="shared" si="34"/>
        <v>Pacific</v>
      </c>
      <c r="L659" s="185" t="str">
        <f>INDEX('State '!$A$1:$C$62,MATCH($I659,'State '!$B:$B,0),3)</f>
        <v>Pacific</v>
      </c>
      <c r="M659" s="185" t="str">
        <f>INDEX('State '!$A$1:$C$62,MATCH($J659,'State '!$B:$B,0),3)</f>
        <v>Pacific</v>
      </c>
      <c r="N659" s="185"/>
      <c r="O659" s="192">
        <v>19</v>
      </c>
      <c r="P659" s="192">
        <v>11.7</v>
      </c>
      <c r="Q659" s="192">
        <v>320</v>
      </c>
      <c r="R659" s="191">
        <v>24</v>
      </c>
      <c r="S659" s="185" t="s">
        <v>139</v>
      </c>
      <c r="T659" s="185" t="s">
        <v>188</v>
      </c>
      <c r="U659" s="185" t="s">
        <v>391</v>
      </c>
      <c r="V659" s="185"/>
      <c r="W659" s="184"/>
      <c r="X659" s="184"/>
      <c r="Y659" s="184"/>
    </row>
    <row r="660" spans="1:25" s="20" customFormat="1" x14ac:dyDescent="0.2">
      <c r="A660" s="185">
        <v>39990</v>
      </c>
      <c r="B660" s="198" t="s">
        <v>1233</v>
      </c>
      <c r="C660" s="198" t="s">
        <v>207</v>
      </c>
      <c r="D660" s="198" t="s">
        <v>141</v>
      </c>
      <c r="E660" s="198" t="s">
        <v>144</v>
      </c>
      <c r="F660" s="199">
        <v>37756</v>
      </c>
      <c r="G660" s="191">
        <v>2003</v>
      </c>
      <c r="H660" s="185" t="s">
        <v>397</v>
      </c>
      <c r="I660" s="185" t="str">
        <f t="shared" si="33"/>
        <v>PA</v>
      </c>
      <c r="J660" s="185" t="str">
        <f t="shared" si="32"/>
        <v>NY</v>
      </c>
      <c r="K660" s="185" t="str">
        <f t="shared" si="34"/>
        <v>Northeast</v>
      </c>
      <c r="L660" s="185" t="str">
        <f>INDEX('State '!$A$1:$C$62,MATCH($I660,'State '!$B:$B,0),3)</f>
        <v>Northeast</v>
      </c>
      <c r="M660" s="185" t="str">
        <f>INDEX('State '!$A$1:$C$62,MATCH($J660,'State '!$B:$B,0),3)</f>
        <v>Northeast</v>
      </c>
      <c r="N660" s="185"/>
      <c r="O660" s="192">
        <v>9.6999999999999993</v>
      </c>
      <c r="P660" s="192"/>
      <c r="Q660" s="192">
        <v>150</v>
      </c>
      <c r="R660" s="191"/>
      <c r="S660" s="185" t="s">
        <v>135</v>
      </c>
      <c r="T660" s="185" t="s">
        <v>390</v>
      </c>
      <c r="U660" s="185" t="s">
        <v>1234</v>
      </c>
      <c r="V660" s="185"/>
      <c r="W660" s="184"/>
      <c r="X660" s="184"/>
      <c r="Y660" s="184"/>
    </row>
    <row r="661" spans="1:25" s="20" customFormat="1" x14ac:dyDescent="0.2">
      <c r="A661" s="185">
        <v>39990</v>
      </c>
      <c r="B661" s="198" t="s">
        <v>1235</v>
      </c>
      <c r="C661" s="198" t="s">
        <v>207</v>
      </c>
      <c r="D661" s="198" t="s">
        <v>141</v>
      </c>
      <c r="E661" s="198" t="s">
        <v>144</v>
      </c>
      <c r="F661" s="199">
        <v>37803</v>
      </c>
      <c r="G661" s="191">
        <v>2003</v>
      </c>
      <c r="H661" s="185" t="s">
        <v>419</v>
      </c>
      <c r="I661" s="185" t="str">
        <f t="shared" si="33"/>
        <v>TX</v>
      </c>
      <c r="J661" s="185" t="str">
        <f t="shared" si="32"/>
        <v>MX</v>
      </c>
      <c r="K661" s="185" t="str">
        <f t="shared" si="34"/>
        <v>South Central, Mexico</v>
      </c>
      <c r="L661" s="185" t="str">
        <f>INDEX('State '!$A$1:$C$62,MATCH($I661,'State '!$B:$B,0),3)</f>
        <v>South Central</v>
      </c>
      <c r="M661" s="185" t="str">
        <f>INDEX('State '!$A$1:$C$62,MATCH($J661,'State '!$B:$B,0),3)</f>
        <v>Mexico</v>
      </c>
      <c r="N661" s="185"/>
      <c r="O661" s="192">
        <v>39.799999999999997</v>
      </c>
      <c r="P661" s="192">
        <v>9.3000000000000007</v>
      </c>
      <c r="Q661" s="192">
        <v>312</v>
      </c>
      <c r="R661" s="191" t="s">
        <v>422</v>
      </c>
      <c r="S661" s="185" t="s">
        <v>135</v>
      </c>
      <c r="T661" s="185" t="s">
        <v>390</v>
      </c>
      <c r="U661" s="185" t="s">
        <v>1236</v>
      </c>
      <c r="V661" s="185"/>
      <c r="W661" s="184"/>
      <c r="X661" s="184"/>
      <c r="Y661" s="184"/>
    </row>
    <row r="662" spans="1:25" s="20" customFormat="1" x14ac:dyDescent="0.2">
      <c r="A662" s="185">
        <v>39990</v>
      </c>
      <c r="B662" s="198" t="s">
        <v>1272</v>
      </c>
      <c r="C662" s="198" t="s">
        <v>1941</v>
      </c>
      <c r="D662" s="198" t="s">
        <v>141</v>
      </c>
      <c r="E662" s="198" t="s">
        <v>144</v>
      </c>
      <c r="F662" s="199">
        <v>37742</v>
      </c>
      <c r="G662" s="191">
        <v>2003</v>
      </c>
      <c r="H662" s="185" t="s">
        <v>1273</v>
      </c>
      <c r="I662" s="185" t="str">
        <f t="shared" si="33"/>
        <v>LA</v>
      </c>
      <c r="J662" s="185" t="str">
        <f t="shared" si="32"/>
        <v>NC</v>
      </c>
      <c r="K662" s="185" t="str">
        <f t="shared" si="34"/>
        <v>South Central, Southeast</v>
      </c>
      <c r="L662" s="185" t="str">
        <f>INDEX('State '!$A$1:$C$62,MATCH($I662,'State '!$B:$B,0),3)</f>
        <v>South Central</v>
      </c>
      <c r="M662" s="185" t="str">
        <f>INDEX('State '!$A$1:$C$62,MATCH($J662,'State '!$B:$B,0),3)</f>
        <v>Southeast</v>
      </c>
      <c r="N662" s="185"/>
      <c r="O662" s="192">
        <v>163.85</v>
      </c>
      <c r="P662" s="192">
        <v>42.26</v>
      </c>
      <c r="Q662" s="192">
        <v>262</v>
      </c>
      <c r="R662" s="191" t="s">
        <v>1274</v>
      </c>
      <c r="S662" s="185" t="s">
        <v>135</v>
      </c>
      <c r="T662" s="185" t="s">
        <v>390</v>
      </c>
      <c r="U662" s="185" t="s">
        <v>1182</v>
      </c>
      <c r="V662" s="185"/>
      <c r="W662" s="184"/>
      <c r="X662" s="184"/>
      <c r="Y662" s="184"/>
    </row>
    <row r="663" spans="1:25" s="20" customFormat="1" x14ac:dyDescent="0.2">
      <c r="A663" s="185">
        <v>39990</v>
      </c>
      <c r="B663" s="198" t="s">
        <v>1262</v>
      </c>
      <c r="C663" s="198" t="s">
        <v>1941</v>
      </c>
      <c r="D663" s="198" t="s">
        <v>141</v>
      </c>
      <c r="E663" s="198" t="s">
        <v>144</v>
      </c>
      <c r="F663" s="199">
        <v>37926</v>
      </c>
      <c r="G663" s="191">
        <v>2003</v>
      </c>
      <c r="H663" s="185" t="s">
        <v>409</v>
      </c>
      <c r="I663" s="185" t="str">
        <f t="shared" si="33"/>
        <v>PA</v>
      </c>
      <c r="J663" s="185" t="str">
        <f t="shared" si="32"/>
        <v>NJ</v>
      </c>
      <c r="K663" s="185" t="str">
        <f t="shared" si="34"/>
        <v>Northeast</v>
      </c>
      <c r="L663" s="185" t="str">
        <f>INDEX('State '!$A$1:$C$62,MATCH($I663,'State '!$B:$B,0),3)</f>
        <v>Northeast</v>
      </c>
      <c r="M663" s="185" t="str">
        <f>INDEX('State '!$A$1:$C$62,MATCH($J663,'State '!$B:$B,0),3)</f>
        <v>Northeast</v>
      </c>
      <c r="N663" s="185"/>
      <c r="O663" s="192">
        <v>32.6</v>
      </c>
      <c r="P663" s="192">
        <v>9.65</v>
      </c>
      <c r="Q663" s="192">
        <v>49</v>
      </c>
      <c r="R663" s="191" t="s">
        <v>413</v>
      </c>
      <c r="S663" s="185" t="s">
        <v>135</v>
      </c>
      <c r="T663" s="185" t="s">
        <v>390</v>
      </c>
      <c r="U663" s="185" t="s">
        <v>1263</v>
      </c>
      <c r="V663" s="185"/>
      <c r="W663" s="184"/>
      <c r="X663" s="184"/>
      <c r="Y663" s="184"/>
    </row>
    <row r="664" spans="1:25" s="20" customFormat="1" x14ac:dyDescent="0.2">
      <c r="A664" s="185">
        <v>39990</v>
      </c>
      <c r="B664" s="198" t="s">
        <v>2143</v>
      </c>
      <c r="C664" s="198" t="s">
        <v>274</v>
      </c>
      <c r="D664" s="198" t="s">
        <v>137</v>
      </c>
      <c r="E664" s="198" t="s">
        <v>144</v>
      </c>
      <c r="F664" s="199">
        <v>37956</v>
      </c>
      <c r="G664" s="191">
        <v>2003</v>
      </c>
      <c r="H664" s="185" t="s">
        <v>506</v>
      </c>
      <c r="I664" s="185" t="str">
        <f t="shared" si="33"/>
        <v>WY</v>
      </c>
      <c r="J664" s="185" t="str">
        <f t="shared" si="32"/>
        <v>ND</v>
      </c>
      <c r="K664" s="185" t="str">
        <f t="shared" si="34"/>
        <v>Mountain</v>
      </c>
      <c r="L664" s="185" t="str">
        <f>INDEX('State '!$A$1:$C$62,MATCH($I664,'State '!$B:$B,0),3)</f>
        <v>Mountain</v>
      </c>
      <c r="M664" s="185" t="str">
        <f>INDEX('State '!$A$1:$C$62,MATCH($J664,'State '!$B:$B,0),3)</f>
        <v>Mountain</v>
      </c>
      <c r="N664" s="185"/>
      <c r="O664" s="192">
        <v>78.989999999999995</v>
      </c>
      <c r="P664" s="192">
        <v>253</v>
      </c>
      <c r="Q664" s="192">
        <v>80</v>
      </c>
      <c r="R664" s="191" t="s">
        <v>1211</v>
      </c>
      <c r="S664" s="185" t="s">
        <v>135</v>
      </c>
      <c r="T664" s="185" t="s">
        <v>390</v>
      </c>
      <c r="U664" s="185" t="s">
        <v>1212</v>
      </c>
      <c r="V664" s="185"/>
      <c r="W664" s="184"/>
      <c r="X664" s="184"/>
      <c r="Y664" s="184"/>
    </row>
    <row r="665" spans="1:25" s="20" customFormat="1" x14ac:dyDescent="0.2">
      <c r="A665" s="185">
        <v>39990</v>
      </c>
      <c r="B665" s="198" t="s">
        <v>1294</v>
      </c>
      <c r="C665" s="198" t="s">
        <v>300</v>
      </c>
      <c r="D665" s="198" t="s">
        <v>134</v>
      </c>
      <c r="E665" s="198" t="s">
        <v>144</v>
      </c>
      <c r="F665" s="199">
        <v>37956</v>
      </c>
      <c r="G665" s="191">
        <v>2003</v>
      </c>
      <c r="H665" s="185" t="s">
        <v>34</v>
      </c>
      <c r="I665" s="185" t="str">
        <f t="shared" si="33"/>
        <v>WI</v>
      </c>
      <c r="J665" s="185" t="str">
        <f t="shared" si="32"/>
        <v>WI</v>
      </c>
      <c r="K665" s="185" t="str">
        <f t="shared" si="34"/>
        <v>Midwest</v>
      </c>
      <c r="L665" s="185" t="str">
        <f>INDEX('State '!$A$1:$C$62,MATCH($I665,'State '!$B:$B,0),3)</f>
        <v>Midwest</v>
      </c>
      <c r="M665" s="185" t="str">
        <f>INDEX('State '!$A$1:$C$62,MATCH($J665,'State '!$B:$B,0),3)</f>
        <v>Midwest</v>
      </c>
      <c r="N665" s="185"/>
      <c r="O665" s="192">
        <v>97</v>
      </c>
      <c r="P665" s="192">
        <v>35</v>
      </c>
      <c r="Q665" s="192">
        <v>515</v>
      </c>
      <c r="R665" s="191">
        <v>30</v>
      </c>
      <c r="S665" s="185" t="s">
        <v>139</v>
      </c>
      <c r="T665" s="185" t="s">
        <v>188</v>
      </c>
      <c r="U665" s="185" t="s">
        <v>391</v>
      </c>
      <c r="V665" s="185"/>
      <c r="W665" s="184"/>
      <c r="X665" s="184"/>
      <c r="Y665" s="184"/>
    </row>
    <row r="666" spans="1:25" s="20" customFormat="1" x14ac:dyDescent="0.2">
      <c r="A666" s="185">
        <v>39990</v>
      </c>
      <c r="B666" s="198" t="s">
        <v>1928</v>
      </c>
      <c r="C666" s="198" t="s">
        <v>334</v>
      </c>
      <c r="D666" s="198" t="s">
        <v>141</v>
      </c>
      <c r="E666" s="198" t="s">
        <v>144</v>
      </c>
      <c r="F666" s="199">
        <v>37666</v>
      </c>
      <c r="G666" s="191">
        <v>2003</v>
      </c>
      <c r="H666" s="185" t="s">
        <v>419</v>
      </c>
      <c r="I666" s="185" t="str">
        <f t="shared" si="33"/>
        <v>TX</v>
      </c>
      <c r="J666" s="185" t="str">
        <f t="shared" si="32"/>
        <v>MX</v>
      </c>
      <c r="K666" s="185" t="str">
        <f t="shared" si="34"/>
        <v>South Central, Mexico</v>
      </c>
      <c r="L666" s="185" t="str">
        <f>INDEX('State '!$A$1:$C$62,MATCH($I666,'State '!$B:$B,0),3)</f>
        <v>South Central</v>
      </c>
      <c r="M666" s="185" t="str">
        <f>INDEX('State '!$A$1:$C$62,MATCH($J666,'State '!$B:$B,0),3)</f>
        <v>Mexico</v>
      </c>
      <c r="N666" s="185"/>
      <c r="O666" s="192">
        <v>0.25</v>
      </c>
      <c r="P666" s="192">
        <v>1</v>
      </c>
      <c r="Q666" s="192">
        <v>8.8000000000000007</v>
      </c>
      <c r="R666" s="191">
        <v>12</v>
      </c>
      <c r="S666" s="185" t="s">
        <v>135</v>
      </c>
      <c r="T666" s="185" t="s">
        <v>390</v>
      </c>
      <c r="U666" s="185" t="s">
        <v>1290</v>
      </c>
      <c r="V666" s="185"/>
      <c r="W666" s="190"/>
      <c r="X666" s="184"/>
      <c r="Y666" s="184"/>
    </row>
    <row r="667" spans="1:25" s="20" customFormat="1" x14ac:dyDescent="0.2">
      <c r="A667" s="185">
        <v>39990</v>
      </c>
      <c r="B667" s="198" t="s">
        <v>1289</v>
      </c>
      <c r="C667" s="198" t="s">
        <v>350</v>
      </c>
      <c r="D667" s="198" t="s">
        <v>134</v>
      </c>
      <c r="E667" s="198" t="s">
        <v>144</v>
      </c>
      <c r="F667" s="199">
        <v>37945</v>
      </c>
      <c r="G667" s="191">
        <v>2003</v>
      </c>
      <c r="H667" s="185" t="s">
        <v>13</v>
      </c>
      <c r="I667" s="185" t="str">
        <f t="shared" si="33"/>
        <v>CA</v>
      </c>
      <c r="J667" s="185" t="str">
        <f t="shared" si="32"/>
        <v>CA</v>
      </c>
      <c r="K667" s="185" t="str">
        <f t="shared" si="34"/>
        <v>Pacific</v>
      </c>
      <c r="L667" s="185" t="str">
        <f>INDEX('State '!$A$1:$C$62,MATCH($I667,'State '!$B:$B,0),3)</f>
        <v>Pacific</v>
      </c>
      <c r="M667" s="185" t="str">
        <f>INDEX('State '!$A$1:$C$62,MATCH($J667,'State '!$B:$B,0),3)</f>
        <v>Pacific</v>
      </c>
      <c r="N667" s="185"/>
      <c r="O667" s="192">
        <v>20</v>
      </c>
      <c r="P667" s="192">
        <v>25</v>
      </c>
      <c r="Q667" s="192">
        <v>700</v>
      </c>
      <c r="R667" s="191">
        <v>30</v>
      </c>
      <c r="S667" s="185" t="s">
        <v>139</v>
      </c>
      <c r="T667" s="185" t="s">
        <v>188</v>
      </c>
      <c r="U667" s="185" t="s">
        <v>391</v>
      </c>
      <c r="V667" s="185"/>
      <c r="W667" s="184"/>
      <c r="X667" s="184"/>
      <c r="Y667" s="184"/>
    </row>
    <row r="668" spans="1:25" s="20" customFormat="1" ht="25.5" x14ac:dyDescent="0.2">
      <c r="A668" s="185">
        <v>39990</v>
      </c>
      <c r="B668" s="198" t="s">
        <v>1324</v>
      </c>
      <c r="C668" s="198" t="s">
        <v>259</v>
      </c>
      <c r="D668" s="198" t="s">
        <v>141</v>
      </c>
      <c r="E668" s="198" t="s">
        <v>144</v>
      </c>
      <c r="F668" s="199">
        <v>37591</v>
      </c>
      <c r="G668" s="200">
        <v>2002</v>
      </c>
      <c r="H668" s="185" t="s">
        <v>32</v>
      </c>
      <c r="I668" s="185" t="str">
        <f t="shared" si="33"/>
        <v>AR</v>
      </c>
      <c r="J668" s="185" t="str">
        <f t="shared" si="32"/>
        <v>AR</v>
      </c>
      <c r="K668" s="185" t="str">
        <f t="shared" si="34"/>
        <v>South Central</v>
      </c>
      <c r="L668" s="185" t="str">
        <f>INDEX('State '!$A$1:$C$62,MATCH($I668,'State '!$B:$B,0),3)</f>
        <v>South Central</v>
      </c>
      <c r="M668" s="185" t="str">
        <f>INDEX('State '!$A$1:$C$62,MATCH($J668,'State '!$B:$B,0),3)</f>
        <v>South Central</v>
      </c>
      <c r="N668" s="185"/>
      <c r="O668" s="192">
        <v>7.8</v>
      </c>
      <c r="P668" s="192"/>
      <c r="Q668" s="192">
        <v>105</v>
      </c>
      <c r="R668" s="191"/>
      <c r="S668" s="185" t="s">
        <v>135</v>
      </c>
      <c r="T668" s="185" t="s">
        <v>390</v>
      </c>
      <c r="U668" s="185" t="s">
        <v>1325</v>
      </c>
      <c r="V668" s="185"/>
      <c r="W668" s="184"/>
      <c r="X668" s="184"/>
      <c r="Y668" s="184"/>
    </row>
    <row r="669" spans="1:25" s="20" customFormat="1" x14ac:dyDescent="0.2">
      <c r="A669" s="185">
        <v>39990</v>
      </c>
      <c r="B669" s="198" t="s">
        <v>1304</v>
      </c>
      <c r="C669" s="198" t="s">
        <v>263</v>
      </c>
      <c r="D669" s="198" t="s">
        <v>141</v>
      </c>
      <c r="E669" s="198" t="s">
        <v>144</v>
      </c>
      <c r="F669" s="199">
        <v>37438</v>
      </c>
      <c r="G669" s="200">
        <v>2002</v>
      </c>
      <c r="H669" s="185" t="s">
        <v>8</v>
      </c>
      <c r="I669" s="185" t="str">
        <f t="shared" si="33"/>
        <v>OH</v>
      </c>
      <c r="J669" s="185" t="str">
        <f t="shared" si="32"/>
        <v>OH</v>
      </c>
      <c r="K669" s="185" t="str">
        <f t="shared" si="34"/>
        <v>Northeast</v>
      </c>
      <c r="L669" s="185" t="str">
        <f>INDEX('State '!$A$1:$C$62,MATCH($I669,'State '!$B:$B,0),3)</f>
        <v>Northeast</v>
      </c>
      <c r="M669" s="185" t="str">
        <f>INDEX('State '!$A$1:$C$62,MATCH($J669,'State '!$B:$B,0),3)</f>
        <v>Northeast</v>
      </c>
      <c r="N669" s="185"/>
      <c r="O669" s="192">
        <v>10.6</v>
      </c>
      <c r="P669" s="192"/>
      <c r="Q669" s="192">
        <v>140</v>
      </c>
      <c r="R669" s="191"/>
      <c r="S669" s="185" t="s">
        <v>135</v>
      </c>
      <c r="T669" s="185" t="s">
        <v>390</v>
      </c>
      <c r="U669" s="185" t="s">
        <v>1305</v>
      </c>
      <c r="V669" s="185"/>
      <c r="W669" s="184"/>
      <c r="X669" s="184"/>
      <c r="Y669" s="184"/>
    </row>
    <row r="670" spans="1:25" s="20" customFormat="1" x14ac:dyDescent="0.2">
      <c r="A670" s="185">
        <v>39990</v>
      </c>
      <c r="B670" s="198" t="s">
        <v>1312</v>
      </c>
      <c r="C670" s="198" t="s">
        <v>260</v>
      </c>
      <c r="D670" s="198" t="s">
        <v>141</v>
      </c>
      <c r="E670" s="198" t="s">
        <v>144</v>
      </c>
      <c r="F670" s="199">
        <v>37605</v>
      </c>
      <c r="G670" s="200">
        <v>2002</v>
      </c>
      <c r="H670" s="185" t="s">
        <v>1313</v>
      </c>
      <c r="I670" s="185" t="str">
        <f t="shared" si="33"/>
        <v>CO</v>
      </c>
      <c r="J670" s="185" t="str">
        <f t="shared" si="32"/>
        <v>OK</v>
      </c>
      <c r="K670" s="185" t="str">
        <f t="shared" si="34"/>
        <v>Mountain, South Central</v>
      </c>
      <c r="L670" s="185" t="str">
        <f>INDEX('State '!$A$1:$C$62,MATCH($I670,'State '!$B:$B,0),3)</f>
        <v>Mountain</v>
      </c>
      <c r="M670" s="185" t="str">
        <f>INDEX('State '!$A$1:$C$62,MATCH($J670,'State '!$B:$B,0),3)</f>
        <v>South Central</v>
      </c>
      <c r="N670" s="185"/>
      <c r="O670" s="192">
        <v>22.1</v>
      </c>
      <c r="P670" s="192">
        <v>53.97</v>
      </c>
      <c r="Q670" s="192">
        <v>47.3</v>
      </c>
      <c r="R670" s="191" t="s">
        <v>1138</v>
      </c>
      <c r="S670" s="185" t="s">
        <v>135</v>
      </c>
      <c r="T670" s="185" t="s">
        <v>390</v>
      </c>
      <c r="U670" s="185" t="s">
        <v>1314</v>
      </c>
      <c r="V670" s="185"/>
      <c r="W670" s="184"/>
      <c r="X670" s="184"/>
      <c r="Y670" s="184"/>
    </row>
    <row r="671" spans="1:25" s="20" customFormat="1" x14ac:dyDescent="0.2">
      <c r="A671" s="185">
        <v>39990</v>
      </c>
      <c r="B671" s="186" t="s">
        <v>1315</v>
      </c>
      <c r="C671" s="186" t="s">
        <v>260</v>
      </c>
      <c r="D671" s="186" t="s">
        <v>141</v>
      </c>
      <c r="E671" s="198" t="s">
        <v>144</v>
      </c>
      <c r="F671" s="199">
        <v>37591</v>
      </c>
      <c r="G671" s="200">
        <v>2002</v>
      </c>
      <c r="H671" s="185" t="s">
        <v>25</v>
      </c>
      <c r="I671" s="185" t="str">
        <f t="shared" si="33"/>
        <v>CO</v>
      </c>
      <c r="J671" s="185" t="str">
        <f t="shared" si="32"/>
        <v>CO</v>
      </c>
      <c r="K671" s="185" t="str">
        <f t="shared" si="34"/>
        <v>Mountain</v>
      </c>
      <c r="L671" s="185" t="str">
        <f>INDEX('State '!$A$1:$C$62,MATCH($I671,'State '!$B:$B,0),3)</f>
        <v>Mountain</v>
      </c>
      <c r="M671" s="185" t="str">
        <f>INDEX('State '!$A$1:$C$62,MATCH($J671,'State '!$B:$B,0),3)</f>
        <v>Mountain</v>
      </c>
      <c r="N671" s="185"/>
      <c r="O671" s="192">
        <v>72.14</v>
      </c>
      <c r="P671" s="192">
        <v>119</v>
      </c>
      <c r="Q671" s="191">
        <v>282</v>
      </c>
      <c r="R671" s="191" t="s">
        <v>1316</v>
      </c>
      <c r="S671" s="185" t="s">
        <v>135</v>
      </c>
      <c r="T671" s="185" t="s">
        <v>390</v>
      </c>
      <c r="U671" s="185" t="s">
        <v>1317</v>
      </c>
      <c r="V671" s="185"/>
      <c r="W671" s="184"/>
      <c r="X671" s="184"/>
      <c r="Y671" s="184"/>
    </row>
    <row r="672" spans="1:25" s="20" customFormat="1" x14ac:dyDescent="0.2">
      <c r="A672" s="185">
        <v>39990</v>
      </c>
      <c r="B672" s="198" t="s">
        <v>1319</v>
      </c>
      <c r="C672" s="198" t="s">
        <v>353</v>
      </c>
      <c r="D672" s="198" t="s">
        <v>134</v>
      </c>
      <c r="E672" s="198" t="s">
        <v>144</v>
      </c>
      <c r="F672" s="199">
        <v>37408</v>
      </c>
      <c r="G672" s="200">
        <v>2002</v>
      </c>
      <c r="H672" s="185" t="s">
        <v>17</v>
      </c>
      <c r="I672" s="185" t="str">
        <f t="shared" si="33"/>
        <v>AL</v>
      </c>
      <c r="J672" s="185" t="str">
        <f t="shared" si="32"/>
        <v>AL</v>
      </c>
      <c r="K672" s="185" t="str">
        <f t="shared" si="34"/>
        <v>South Central</v>
      </c>
      <c r="L672" s="185" t="str">
        <f>INDEX('State '!$A$1:$C$62,MATCH($I672,'State '!$B:$B,0),3)</f>
        <v>South Central</v>
      </c>
      <c r="M672" s="185" t="str">
        <f>INDEX('State '!$A$1:$C$62,MATCH($J672,'State '!$B:$B,0),3)</f>
        <v>South Central</v>
      </c>
      <c r="N672" s="185"/>
      <c r="O672" s="192">
        <v>23</v>
      </c>
      <c r="P672" s="192">
        <v>50</v>
      </c>
      <c r="Q672" s="192">
        <v>160</v>
      </c>
      <c r="R672" s="191">
        <v>30</v>
      </c>
      <c r="S672" s="185" t="s">
        <v>139</v>
      </c>
      <c r="T672" s="185" t="s">
        <v>188</v>
      </c>
      <c r="U672" s="185" t="s">
        <v>391</v>
      </c>
      <c r="V672" s="185"/>
      <c r="W672" s="184"/>
      <c r="X672" s="184"/>
      <c r="Y672" s="184"/>
    </row>
    <row r="673" spans="1:25" s="20" customFormat="1" x14ac:dyDescent="0.2">
      <c r="A673" s="185">
        <v>39990</v>
      </c>
      <c r="B673" s="198" t="s">
        <v>1311</v>
      </c>
      <c r="C673" s="198" t="s">
        <v>225</v>
      </c>
      <c r="D673" s="198" t="s">
        <v>134</v>
      </c>
      <c r="E673" s="198" t="s">
        <v>144</v>
      </c>
      <c r="F673" s="199">
        <v>37561</v>
      </c>
      <c r="G673" s="200">
        <v>2002</v>
      </c>
      <c r="H673" s="185" t="s">
        <v>19</v>
      </c>
      <c r="I673" s="185" t="str">
        <f t="shared" si="33"/>
        <v>VA</v>
      </c>
      <c r="J673" s="185" t="str">
        <f t="shared" si="32"/>
        <v>VA</v>
      </c>
      <c r="K673" s="185" t="str">
        <f t="shared" si="34"/>
        <v>Northeast</v>
      </c>
      <c r="L673" s="185" t="str">
        <f>INDEX('State '!$A$1:$C$62,MATCH($I673,'State '!$B:$B,0),3)</f>
        <v>Northeast</v>
      </c>
      <c r="M673" s="185" t="str">
        <f>INDEX('State '!$A$1:$C$62,MATCH($J673,'State '!$B:$B,0),3)</f>
        <v>Northeast</v>
      </c>
      <c r="N673" s="185"/>
      <c r="O673" s="192">
        <v>22.2</v>
      </c>
      <c r="P673" s="192">
        <v>14</v>
      </c>
      <c r="Q673" s="192">
        <v>300</v>
      </c>
      <c r="R673" s="191">
        <v>20</v>
      </c>
      <c r="S673" s="185" t="s">
        <v>139</v>
      </c>
      <c r="T673" s="185" t="s">
        <v>188</v>
      </c>
      <c r="U673" s="185" t="s">
        <v>391</v>
      </c>
      <c r="V673" s="185"/>
      <c r="W673" s="184"/>
      <c r="X673" s="184"/>
      <c r="Y673" s="184"/>
    </row>
    <row r="674" spans="1:25" s="20" customFormat="1" x14ac:dyDescent="0.2">
      <c r="A674" s="185">
        <v>39990</v>
      </c>
      <c r="B674" s="198" t="s">
        <v>1361</v>
      </c>
      <c r="C674" s="198" t="s">
        <v>355</v>
      </c>
      <c r="D674" s="198" t="s">
        <v>141</v>
      </c>
      <c r="E674" s="198" t="s">
        <v>144</v>
      </c>
      <c r="F674" s="199">
        <v>37895</v>
      </c>
      <c r="G674" s="200">
        <v>2002</v>
      </c>
      <c r="H674" s="185" t="s">
        <v>419</v>
      </c>
      <c r="I674" s="185" t="str">
        <f t="shared" si="33"/>
        <v>TX</v>
      </c>
      <c r="J674" s="185" t="str">
        <f t="shared" si="32"/>
        <v>MX</v>
      </c>
      <c r="K674" s="185" t="str">
        <f t="shared" si="34"/>
        <v>South Central, Mexico</v>
      </c>
      <c r="L674" s="185" t="str">
        <f>INDEX('State '!$A$1:$C$62,MATCH($I674,'State '!$B:$B,0),3)</f>
        <v>South Central</v>
      </c>
      <c r="M674" s="185" t="str">
        <f>INDEX('State '!$A$1:$C$62,MATCH($J674,'State '!$B:$B,0),3)</f>
        <v>Mexico</v>
      </c>
      <c r="N674" s="185"/>
      <c r="O674" s="192">
        <v>2</v>
      </c>
      <c r="P674" s="192">
        <v>5</v>
      </c>
      <c r="Q674" s="192">
        <v>15</v>
      </c>
      <c r="R674" s="191">
        <v>12</v>
      </c>
      <c r="S674" s="185" t="s">
        <v>135</v>
      </c>
      <c r="T674" s="185" t="s">
        <v>390</v>
      </c>
      <c r="U674" s="185" t="s">
        <v>2831</v>
      </c>
      <c r="V674" s="185"/>
      <c r="W674" s="184"/>
      <c r="X674" s="184"/>
      <c r="Y674" s="184"/>
    </row>
    <row r="675" spans="1:25" s="20" customFormat="1" x14ac:dyDescent="0.2">
      <c r="A675" s="185">
        <v>39990</v>
      </c>
      <c r="B675" s="198" t="s">
        <v>1309</v>
      </c>
      <c r="C675" s="198" t="s">
        <v>323</v>
      </c>
      <c r="D675" s="198" t="s">
        <v>137</v>
      </c>
      <c r="E675" s="198" t="s">
        <v>144</v>
      </c>
      <c r="F675" s="199">
        <v>37469</v>
      </c>
      <c r="G675" s="200">
        <v>2002</v>
      </c>
      <c r="H675" s="185" t="s">
        <v>16</v>
      </c>
      <c r="I675" s="185" t="str">
        <f t="shared" si="33"/>
        <v>NC</v>
      </c>
      <c r="J675" s="185" t="str">
        <f t="shared" si="32"/>
        <v>NC</v>
      </c>
      <c r="K675" s="185" t="str">
        <f t="shared" si="34"/>
        <v>Southeast</v>
      </c>
      <c r="L675" s="185" t="str">
        <f>INDEX('State '!$A$1:$C$62,MATCH($I675,'State '!$B:$B,0),3)</f>
        <v>Southeast</v>
      </c>
      <c r="M675" s="185" t="str">
        <f>INDEX('State '!$A$1:$C$62,MATCH($J675,'State '!$B:$B,0),3)</f>
        <v>Southeast</v>
      </c>
      <c r="N675" s="185"/>
      <c r="O675" s="192">
        <v>12</v>
      </c>
      <c r="P675" s="192">
        <v>72</v>
      </c>
      <c r="Q675" s="192">
        <v>72</v>
      </c>
      <c r="R675" s="191" t="s">
        <v>1310</v>
      </c>
      <c r="S675" s="185" t="s">
        <v>139</v>
      </c>
      <c r="T675" s="185" t="s">
        <v>188</v>
      </c>
      <c r="U675" s="185" t="s">
        <v>391</v>
      </c>
      <c r="V675" s="185"/>
      <c r="W675" s="184"/>
      <c r="X675" s="184"/>
      <c r="Y675" s="184"/>
    </row>
    <row r="676" spans="1:25" s="20" customFormat="1" x14ac:dyDescent="0.2">
      <c r="A676" s="185">
        <v>39990</v>
      </c>
      <c r="B676" s="198" t="s">
        <v>1301</v>
      </c>
      <c r="C676" s="198" t="s">
        <v>219</v>
      </c>
      <c r="D676" s="198" t="s">
        <v>141</v>
      </c>
      <c r="E676" s="198" t="s">
        <v>144</v>
      </c>
      <c r="F676" s="199">
        <v>37605</v>
      </c>
      <c r="G676" s="200">
        <v>2002</v>
      </c>
      <c r="H676" s="185" t="s">
        <v>832</v>
      </c>
      <c r="I676" s="185" t="str">
        <f t="shared" si="33"/>
        <v>PA</v>
      </c>
      <c r="J676" s="185" t="str">
        <f t="shared" si="32"/>
        <v>DE</v>
      </c>
      <c r="K676" s="185" t="str">
        <f t="shared" si="34"/>
        <v>Northeast</v>
      </c>
      <c r="L676" s="185" t="str">
        <f>INDEX('State '!$A$1:$C$62,MATCH($I676,'State '!$B:$B,0),3)</f>
        <v>Northeast</v>
      </c>
      <c r="M676" s="185" t="str">
        <f>INDEX('State '!$A$1:$C$62,MATCH($J676,'State '!$B:$B,0),3)</f>
        <v>Northeast</v>
      </c>
      <c r="N676" s="185"/>
      <c r="O676" s="192">
        <v>2.6</v>
      </c>
      <c r="P676" s="192">
        <v>2.5</v>
      </c>
      <c r="Q676" s="192">
        <v>4.5</v>
      </c>
      <c r="R676" s="191">
        <v>16</v>
      </c>
      <c r="S676" s="185" t="s">
        <v>135</v>
      </c>
      <c r="T676" s="185" t="s">
        <v>390</v>
      </c>
      <c r="U676" s="185" t="s">
        <v>1302</v>
      </c>
      <c r="V676" s="185"/>
      <c r="W676" s="184"/>
      <c r="X676" s="184"/>
      <c r="Y676" s="184"/>
    </row>
    <row r="677" spans="1:25" s="20" customFormat="1" x14ac:dyDescent="0.2">
      <c r="A677" s="185">
        <v>39990</v>
      </c>
      <c r="B677" s="198" t="s">
        <v>1327</v>
      </c>
      <c r="C677" s="198" t="s">
        <v>1784</v>
      </c>
      <c r="D677" s="198" t="s">
        <v>134</v>
      </c>
      <c r="E677" s="198" t="s">
        <v>144</v>
      </c>
      <c r="F677" s="199">
        <v>37313</v>
      </c>
      <c r="G677" s="200">
        <v>2002</v>
      </c>
      <c r="H677" s="185" t="s">
        <v>1328</v>
      </c>
      <c r="I677" s="185" t="str">
        <f t="shared" si="33"/>
        <v>AZ</v>
      </c>
      <c r="J677" s="185" t="str">
        <f t="shared" si="32"/>
        <v>MX</v>
      </c>
      <c r="K677" s="185" t="str">
        <f t="shared" si="34"/>
        <v>Mountain, Mexico</v>
      </c>
      <c r="L677" s="185" t="str">
        <f>INDEX('State '!$A$1:$C$62,MATCH($I677,'State '!$B:$B,0),3)</f>
        <v>Mountain</v>
      </c>
      <c r="M677" s="185" t="str">
        <f>INDEX('State '!$A$1:$C$62,MATCH($J677,'State '!$B:$B,0),3)</f>
        <v>Mexico</v>
      </c>
      <c r="N677" s="185"/>
      <c r="O677" s="192">
        <v>0.42</v>
      </c>
      <c r="P677" s="192">
        <v>1</v>
      </c>
      <c r="Q677" s="192">
        <v>8.5</v>
      </c>
      <c r="R677" s="191" t="s">
        <v>1329</v>
      </c>
      <c r="S677" s="185" t="s">
        <v>135</v>
      </c>
      <c r="T677" s="185" t="s">
        <v>390</v>
      </c>
      <c r="U677" s="185" t="s">
        <v>1330</v>
      </c>
      <c r="V677" s="185"/>
      <c r="W677" s="184"/>
      <c r="X677" s="184"/>
      <c r="Y677" s="184"/>
    </row>
    <row r="678" spans="1:25" s="20" customFormat="1" ht="25.5" x14ac:dyDescent="0.2">
      <c r="A678" s="185">
        <v>39990</v>
      </c>
      <c r="B678" s="198" t="s">
        <v>1320</v>
      </c>
      <c r="C678" s="198" t="s">
        <v>1784</v>
      </c>
      <c r="D678" s="198" t="s">
        <v>142</v>
      </c>
      <c r="E678" s="198" t="s">
        <v>144</v>
      </c>
      <c r="F678" s="199">
        <v>37610</v>
      </c>
      <c r="G678" s="200">
        <v>2002</v>
      </c>
      <c r="H678" s="185" t="s">
        <v>1148</v>
      </c>
      <c r="I678" s="185" t="str">
        <f t="shared" si="33"/>
        <v>TX</v>
      </c>
      <c r="J678" s="185" t="str">
        <f t="shared" si="32"/>
        <v>CA</v>
      </c>
      <c r="K678" s="185" t="str">
        <f t="shared" si="34"/>
        <v>South Central, Mountain, Pacific</v>
      </c>
      <c r="L678" s="185" t="str">
        <f>INDEX('State '!$A$1:$C$62,MATCH($I678,'State '!$B:$B,0),3)</f>
        <v>South Central</v>
      </c>
      <c r="M678" s="185" t="str">
        <f>INDEX('State '!$A$1:$C$62,MATCH($J678,'State '!$B:$B,0),3)</f>
        <v>Pacific</v>
      </c>
      <c r="N678" s="185" t="s">
        <v>2548</v>
      </c>
      <c r="O678" s="192">
        <v>204</v>
      </c>
      <c r="P678" s="192">
        <v>1088</v>
      </c>
      <c r="Q678" s="192">
        <v>230</v>
      </c>
      <c r="R678" s="191">
        <v>30</v>
      </c>
      <c r="S678" s="185" t="s">
        <v>135</v>
      </c>
      <c r="T678" s="185" t="s">
        <v>390</v>
      </c>
      <c r="U678" s="185" t="s">
        <v>1321</v>
      </c>
      <c r="V678" s="185"/>
      <c r="W678" s="184"/>
      <c r="X678" s="184"/>
      <c r="Y678" s="184"/>
    </row>
    <row r="679" spans="1:25" s="20" customFormat="1" x14ac:dyDescent="0.2">
      <c r="A679" s="185">
        <v>39990</v>
      </c>
      <c r="B679" s="198" t="s">
        <v>1306</v>
      </c>
      <c r="C679" s="198" t="s">
        <v>1784</v>
      </c>
      <c r="D679" s="198" t="s">
        <v>134</v>
      </c>
      <c r="E679" s="198" t="s">
        <v>144</v>
      </c>
      <c r="F679" s="199">
        <v>37438</v>
      </c>
      <c r="G679" s="200">
        <v>2002</v>
      </c>
      <c r="H679" s="185" t="s">
        <v>40</v>
      </c>
      <c r="I679" s="185" t="str">
        <f t="shared" si="33"/>
        <v>AZ</v>
      </c>
      <c r="J679" s="185" t="str">
        <f t="shared" si="32"/>
        <v>AZ</v>
      </c>
      <c r="K679" s="185" t="str">
        <f t="shared" si="34"/>
        <v>Mountain</v>
      </c>
      <c r="L679" s="185" t="str">
        <f>INDEX('State '!$A$1:$C$62,MATCH($I679,'State '!$B:$B,0),3)</f>
        <v>Mountain</v>
      </c>
      <c r="M679" s="185" t="str">
        <f>INDEX('State '!$A$1:$C$62,MATCH($J679,'State '!$B:$B,0),3)</f>
        <v>Mountain</v>
      </c>
      <c r="N679" s="185"/>
      <c r="O679" s="192">
        <v>5.67</v>
      </c>
      <c r="P679" s="192">
        <v>6</v>
      </c>
      <c r="Q679" s="192">
        <v>620</v>
      </c>
      <c r="R679" s="191" t="s">
        <v>1307</v>
      </c>
      <c r="S679" s="185" t="s">
        <v>135</v>
      </c>
      <c r="T679" s="185" t="s">
        <v>390</v>
      </c>
      <c r="U679" s="185" t="s">
        <v>1308</v>
      </c>
      <c r="V679" s="185"/>
      <c r="W679" s="184"/>
      <c r="X679" s="184"/>
      <c r="Y679" s="184"/>
    </row>
    <row r="680" spans="1:25" s="20" customFormat="1" x14ac:dyDescent="0.2">
      <c r="A680" s="185">
        <v>39990</v>
      </c>
      <c r="B680" s="198" t="s">
        <v>1322</v>
      </c>
      <c r="C680" s="198" t="s">
        <v>1784</v>
      </c>
      <c r="D680" s="198" t="s">
        <v>141</v>
      </c>
      <c r="E680" s="198" t="s">
        <v>144</v>
      </c>
      <c r="F680" s="199">
        <v>37408</v>
      </c>
      <c r="G680" s="200">
        <v>2002</v>
      </c>
      <c r="H680" s="185" t="s">
        <v>419</v>
      </c>
      <c r="I680" s="185" t="str">
        <f t="shared" si="33"/>
        <v>TX</v>
      </c>
      <c r="J680" s="185" t="str">
        <f t="shared" si="32"/>
        <v>MX</v>
      </c>
      <c r="K680" s="185" t="str">
        <f t="shared" si="34"/>
        <v>South Central, Mexico</v>
      </c>
      <c r="L680" s="185" t="str">
        <f>INDEX('State '!$A$1:$C$62,MATCH($I680,'State '!$B:$B,0),3)</f>
        <v>South Central</v>
      </c>
      <c r="M680" s="185" t="str">
        <f>INDEX('State '!$A$1:$C$62,MATCH($J680,'State '!$B:$B,0),3)</f>
        <v>Mexico</v>
      </c>
      <c r="N680" s="185"/>
      <c r="O680" s="192"/>
      <c r="P680" s="192"/>
      <c r="Q680" s="192">
        <v>100</v>
      </c>
      <c r="R680" s="191">
        <v>24</v>
      </c>
      <c r="S680" s="185" t="s">
        <v>135</v>
      </c>
      <c r="T680" s="185" t="s">
        <v>390</v>
      </c>
      <c r="U680" s="185" t="s">
        <v>1323</v>
      </c>
      <c r="V680" s="185"/>
      <c r="W680" s="184"/>
      <c r="X680" s="184"/>
      <c r="Y680" s="184"/>
    </row>
    <row r="681" spans="1:25" s="20" customFormat="1" x14ac:dyDescent="0.2">
      <c r="A681" s="185">
        <v>39990</v>
      </c>
      <c r="B681" s="198" t="s">
        <v>1295</v>
      </c>
      <c r="C681" s="198" t="s">
        <v>233</v>
      </c>
      <c r="D681" s="198" t="s">
        <v>141</v>
      </c>
      <c r="E681" s="198" t="s">
        <v>144</v>
      </c>
      <c r="F681" s="199">
        <v>37500</v>
      </c>
      <c r="G681" s="200">
        <v>2002</v>
      </c>
      <c r="H681" s="185" t="s">
        <v>1296</v>
      </c>
      <c r="I681" s="185" t="str">
        <f t="shared" si="33"/>
        <v>TN</v>
      </c>
      <c r="J681" s="185" t="str">
        <f t="shared" si="32"/>
        <v>GA</v>
      </c>
      <c r="K681" s="185" t="str">
        <f t="shared" si="34"/>
        <v>Midwest, Southeast</v>
      </c>
      <c r="L681" s="185" t="str">
        <f>INDEX('State '!$A$1:$C$62,MATCH($I681,'State '!$B:$B,0),3)</f>
        <v>Midwest</v>
      </c>
      <c r="M681" s="185" t="str">
        <f>INDEX('State '!$A$1:$C$62,MATCH($J681,'State '!$B:$B,0),3)</f>
        <v>Southeast</v>
      </c>
      <c r="N681" s="185"/>
      <c r="O681" s="192">
        <v>69.39</v>
      </c>
      <c r="P681" s="192">
        <v>27</v>
      </c>
      <c r="Q681" s="192">
        <v>160</v>
      </c>
      <c r="R681" s="191">
        <v>20</v>
      </c>
      <c r="S681" s="185" t="s">
        <v>135</v>
      </c>
      <c r="T681" s="185" t="s">
        <v>390</v>
      </c>
      <c r="U681" s="185" t="s">
        <v>1297</v>
      </c>
      <c r="V681" s="185"/>
      <c r="W681" s="184"/>
      <c r="X681" s="184"/>
      <c r="Y681" s="184"/>
    </row>
    <row r="682" spans="1:25" s="20" customFormat="1" x14ac:dyDescent="0.2">
      <c r="A682" s="185">
        <v>39990</v>
      </c>
      <c r="B682" s="198" t="s">
        <v>1383</v>
      </c>
      <c r="C682" s="198" t="s">
        <v>237</v>
      </c>
      <c r="D682" s="198" t="s">
        <v>134</v>
      </c>
      <c r="E682" s="198" t="s">
        <v>144</v>
      </c>
      <c r="F682" s="199">
        <v>37591</v>
      </c>
      <c r="G682" s="200">
        <v>2002</v>
      </c>
      <c r="H682" s="185" t="s">
        <v>18</v>
      </c>
      <c r="I682" s="185" t="str">
        <f t="shared" si="33"/>
        <v>FL</v>
      </c>
      <c r="J682" s="185" t="str">
        <f t="shared" si="32"/>
        <v>FL</v>
      </c>
      <c r="K682" s="185" t="str">
        <f t="shared" si="34"/>
        <v>Southeast</v>
      </c>
      <c r="L682" s="185" t="str">
        <f>INDEX('State '!$A$1:$C$62,MATCH($I682,'State '!$B:$B,0),3)</f>
        <v>Southeast</v>
      </c>
      <c r="M682" s="185" t="str">
        <f>INDEX('State '!$A$1:$C$62,MATCH($J682,'State '!$B:$B,0),3)</f>
        <v>Southeast</v>
      </c>
      <c r="N682" s="185"/>
      <c r="O682" s="192">
        <v>13</v>
      </c>
      <c r="P682" s="192">
        <v>15</v>
      </c>
      <c r="Q682" s="192">
        <v>180</v>
      </c>
      <c r="R682" s="191">
        <v>24</v>
      </c>
      <c r="S682" s="185" t="s">
        <v>135</v>
      </c>
      <c r="T682" s="185" t="s">
        <v>390</v>
      </c>
      <c r="U682" s="185" t="s">
        <v>1286</v>
      </c>
      <c r="V682" s="185"/>
      <c r="W682" s="184"/>
      <c r="X682" s="184"/>
      <c r="Y682" s="184"/>
    </row>
    <row r="683" spans="1:25" s="20" customFormat="1" x14ac:dyDescent="0.2">
      <c r="A683" s="185">
        <v>39990</v>
      </c>
      <c r="B683" s="198" t="s">
        <v>1386</v>
      </c>
      <c r="C683" s="198" t="s">
        <v>237</v>
      </c>
      <c r="D683" s="198" t="s">
        <v>141</v>
      </c>
      <c r="E683" s="198" t="s">
        <v>144</v>
      </c>
      <c r="F683" s="199">
        <v>37347</v>
      </c>
      <c r="G683" s="200">
        <v>2002</v>
      </c>
      <c r="H683" s="185" t="s">
        <v>1284</v>
      </c>
      <c r="I683" s="185" t="str">
        <f t="shared" si="33"/>
        <v>MS</v>
      </c>
      <c r="J683" s="185" t="str">
        <f t="shared" si="32"/>
        <v>FL</v>
      </c>
      <c r="K683" s="185" t="str">
        <f t="shared" si="34"/>
        <v>South Central, Southeast</v>
      </c>
      <c r="L683" s="185" t="str">
        <f>INDEX('State '!$A$1:$C$62,MATCH($I683,'State '!$B:$B,0),3)</f>
        <v>South Central</v>
      </c>
      <c r="M683" s="185" t="str">
        <f>INDEX('State '!$A$1:$C$62,MATCH($J683,'State '!$B:$B,0),3)</f>
        <v>Southeast</v>
      </c>
      <c r="N683" s="185"/>
      <c r="O683" s="192">
        <v>320</v>
      </c>
      <c r="P683" s="192">
        <v>64</v>
      </c>
      <c r="Q683" s="192">
        <v>298</v>
      </c>
      <c r="R683" s="191" t="s">
        <v>1285</v>
      </c>
      <c r="S683" s="185" t="s">
        <v>135</v>
      </c>
      <c r="T683" s="185" t="s">
        <v>390</v>
      </c>
      <c r="U683" s="185" t="s">
        <v>1286</v>
      </c>
      <c r="V683" s="185"/>
      <c r="W683" s="184"/>
      <c r="X683" s="184"/>
      <c r="Y683" s="184"/>
    </row>
    <row r="684" spans="1:25" s="20" customFormat="1" x14ac:dyDescent="0.2">
      <c r="A684" s="185">
        <v>39990</v>
      </c>
      <c r="B684" s="198" t="s">
        <v>1333</v>
      </c>
      <c r="C684" s="198" t="s">
        <v>241</v>
      </c>
      <c r="D684" s="198" t="s">
        <v>141</v>
      </c>
      <c r="E684" s="198" t="s">
        <v>144</v>
      </c>
      <c r="F684" s="199">
        <v>37561</v>
      </c>
      <c r="G684" s="200">
        <v>2002</v>
      </c>
      <c r="H684" s="185" t="s">
        <v>17</v>
      </c>
      <c r="I684" s="185" t="str">
        <f t="shared" si="33"/>
        <v>AL</v>
      </c>
      <c r="J684" s="185" t="str">
        <f t="shared" si="32"/>
        <v>AL</v>
      </c>
      <c r="K684" s="185" t="str">
        <f t="shared" si="34"/>
        <v>South Central</v>
      </c>
      <c r="L684" s="185" t="str">
        <f>INDEX('State '!$A$1:$C$62,MATCH($I684,'State '!$B:$B,0),3)</f>
        <v>South Central</v>
      </c>
      <c r="M684" s="185" t="str">
        <f>INDEX('State '!$A$1:$C$62,MATCH($J684,'State '!$B:$B,0),3)</f>
        <v>South Central</v>
      </c>
      <c r="N684" s="185"/>
      <c r="O684" s="192"/>
      <c r="P684" s="192">
        <v>29</v>
      </c>
      <c r="Q684" s="192">
        <v>236</v>
      </c>
      <c r="R684" s="191" t="s">
        <v>422</v>
      </c>
      <c r="S684" s="185" t="s">
        <v>135</v>
      </c>
      <c r="T684" s="185" t="s">
        <v>390</v>
      </c>
      <c r="U684" s="185" t="s">
        <v>1334</v>
      </c>
      <c r="V684" s="185"/>
      <c r="W684" s="184"/>
      <c r="X684" s="184"/>
      <c r="Y684" s="184"/>
    </row>
    <row r="685" spans="1:25" s="20" customFormat="1" x14ac:dyDescent="0.2">
      <c r="A685" s="185">
        <v>39990</v>
      </c>
      <c r="B685" s="198" t="s">
        <v>1347</v>
      </c>
      <c r="C685" s="198" t="s">
        <v>269</v>
      </c>
      <c r="D685" s="198" t="s">
        <v>137</v>
      </c>
      <c r="E685" s="198" t="s">
        <v>144</v>
      </c>
      <c r="F685" s="199">
        <v>37598</v>
      </c>
      <c r="G685" s="200">
        <v>2002</v>
      </c>
      <c r="H685" s="185" t="s">
        <v>1348</v>
      </c>
      <c r="I685" s="185" t="str">
        <f t="shared" si="33"/>
        <v>IL</v>
      </c>
      <c r="J685" s="185" t="str">
        <f t="shared" si="32"/>
        <v>WI</v>
      </c>
      <c r="K685" s="185" t="str">
        <f t="shared" si="34"/>
        <v>Midwest</v>
      </c>
      <c r="L685" s="185" t="str">
        <f>INDEX('State '!$A$1:$C$62,MATCH($I685,'State '!$B:$B,0),3)</f>
        <v>Midwest</v>
      </c>
      <c r="M685" s="185" t="str">
        <f>INDEX('State '!$A$1:$C$62,MATCH($J685,'State '!$B:$B,0),3)</f>
        <v>Midwest</v>
      </c>
      <c r="N685" s="185"/>
      <c r="O685" s="192">
        <v>237.8</v>
      </c>
      <c r="P685" s="192">
        <v>142</v>
      </c>
      <c r="Q685" s="192">
        <v>750</v>
      </c>
      <c r="R685" s="191" t="s">
        <v>1349</v>
      </c>
      <c r="S685" s="185" t="s">
        <v>135</v>
      </c>
      <c r="T685" s="185" t="s">
        <v>390</v>
      </c>
      <c r="U685" s="185" t="s">
        <v>1350</v>
      </c>
      <c r="V685" s="185"/>
      <c r="W685" s="184"/>
      <c r="X685" s="184"/>
      <c r="Y685" s="184"/>
    </row>
    <row r="686" spans="1:25" s="20" customFormat="1" x14ac:dyDescent="0.2">
      <c r="A686" s="185">
        <v>39990</v>
      </c>
      <c r="B686" s="198" t="s">
        <v>1335</v>
      </c>
      <c r="C686" s="198" t="s">
        <v>244</v>
      </c>
      <c r="D686" s="198" t="s">
        <v>137</v>
      </c>
      <c r="E686" s="198" t="s">
        <v>144</v>
      </c>
      <c r="F686" s="199">
        <v>37422</v>
      </c>
      <c r="G686" s="200">
        <v>2002</v>
      </c>
      <c r="H686" s="185" t="s">
        <v>1336</v>
      </c>
      <c r="I686" s="185" t="str">
        <f t="shared" si="33"/>
        <v>MS</v>
      </c>
      <c r="J686" s="185" t="str">
        <f t="shared" si="32"/>
        <v>FL</v>
      </c>
      <c r="K686" s="185" t="str">
        <f t="shared" si="34"/>
        <v>South Central, Southeast</v>
      </c>
      <c r="L686" s="185" t="str">
        <f>INDEX('State '!$A$1:$C$62,MATCH($I686,'State '!$B:$B,0),3)</f>
        <v>South Central</v>
      </c>
      <c r="M686" s="185" t="str">
        <f>INDEX('State '!$A$1:$C$62,MATCH($J686,'State '!$B:$B,0),3)</f>
        <v>Southeast</v>
      </c>
      <c r="N686" s="185"/>
      <c r="O686" s="192">
        <v>1257</v>
      </c>
      <c r="P686" s="192">
        <v>560</v>
      </c>
      <c r="Q686" s="192">
        <v>1130</v>
      </c>
      <c r="R686" s="191" t="s">
        <v>399</v>
      </c>
      <c r="S686" s="185" t="s">
        <v>135</v>
      </c>
      <c r="T686" s="185" t="s">
        <v>390</v>
      </c>
      <c r="U686" s="185" t="s">
        <v>1093</v>
      </c>
      <c r="V686" s="185"/>
      <c r="W686" s="184"/>
      <c r="X686" s="184"/>
      <c r="Y686" s="184"/>
    </row>
    <row r="687" spans="1:25" s="20" customFormat="1" x14ac:dyDescent="0.2">
      <c r="A687" s="185">
        <v>39990</v>
      </c>
      <c r="B687" s="198" t="s">
        <v>1370</v>
      </c>
      <c r="C687" s="198" t="s">
        <v>222</v>
      </c>
      <c r="D687" s="198" t="s">
        <v>137</v>
      </c>
      <c r="E687" s="198" t="s">
        <v>144</v>
      </c>
      <c r="F687" s="199">
        <v>37386</v>
      </c>
      <c r="G687" s="200">
        <v>2002</v>
      </c>
      <c r="H687" s="185" t="s">
        <v>1348</v>
      </c>
      <c r="I687" s="185" t="str">
        <f t="shared" si="33"/>
        <v>IL</v>
      </c>
      <c r="J687" s="185" t="str">
        <f t="shared" si="32"/>
        <v>WI</v>
      </c>
      <c r="K687" s="185" t="str">
        <f t="shared" si="34"/>
        <v>Midwest</v>
      </c>
      <c r="L687" s="185" t="str">
        <f>INDEX('State '!$A$1:$C$62,MATCH($I687,'State '!$B:$B,0),3)</f>
        <v>Midwest</v>
      </c>
      <c r="M687" s="185" t="str">
        <f>INDEX('State '!$A$1:$C$62,MATCH($J687,'State '!$B:$B,0),3)</f>
        <v>Midwest</v>
      </c>
      <c r="N687" s="185"/>
      <c r="O687" s="192">
        <v>75</v>
      </c>
      <c r="P687" s="192">
        <v>28.5</v>
      </c>
      <c r="Q687" s="192">
        <v>380</v>
      </c>
      <c r="R687" s="191">
        <v>36</v>
      </c>
      <c r="S687" s="185" t="s">
        <v>135</v>
      </c>
      <c r="T687" s="185" t="s">
        <v>390</v>
      </c>
      <c r="U687" s="185" t="s">
        <v>1371</v>
      </c>
      <c r="V687" s="185"/>
      <c r="W687" s="184"/>
      <c r="X687" s="184"/>
      <c r="Y687" s="184"/>
    </row>
    <row r="688" spans="1:25" s="20" customFormat="1" x14ac:dyDescent="0.2">
      <c r="A688" s="185">
        <v>39990</v>
      </c>
      <c r="B688" s="198" t="s">
        <v>1362</v>
      </c>
      <c r="C688" s="198" t="s">
        <v>356</v>
      </c>
      <c r="D688" s="198" t="s">
        <v>134</v>
      </c>
      <c r="E688" s="198" t="s">
        <v>144</v>
      </c>
      <c r="F688" s="199">
        <v>37530</v>
      </c>
      <c r="G688" s="200">
        <v>2002</v>
      </c>
      <c r="H688" s="185" t="s">
        <v>6</v>
      </c>
      <c r="I688" s="185" t="str">
        <f t="shared" si="33"/>
        <v>TX</v>
      </c>
      <c r="J688" s="185" t="str">
        <f t="shared" si="32"/>
        <v>TX</v>
      </c>
      <c r="K688" s="185" t="str">
        <f t="shared" si="34"/>
        <v>South Central</v>
      </c>
      <c r="L688" s="185" t="str">
        <f>INDEX('State '!$A$1:$C$62,MATCH($I688,'State '!$B:$B,0),3)</f>
        <v>South Central</v>
      </c>
      <c r="M688" s="185" t="str">
        <f>INDEX('State '!$A$1:$C$62,MATCH($J688,'State '!$B:$B,0),3)</f>
        <v>South Central</v>
      </c>
      <c r="N688" s="185"/>
      <c r="O688" s="192">
        <v>70</v>
      </c>
      <c r="P688" s="192">
        <v>86</v>
      </c>
      <c r="Q688" s="192">
        <v>300</v>
      </c>
      <c r="R688" s="191">
        <v>30</v>
      </c>
      <c r="S688" s="185" t="s">
        <v>139</v>
      </c>
      <c r="T688" s="185" t="s">
        <v>188</v>
      </c>
      <c r="U688" s="185" t="s">
        <v>391</v>
      </c>
      <c r="V688" s="185"/>
      <c r="W688" s="184"/>
      <c r="X688" s="184"/>
      <c r="Y688" s="184"/>
    </row>
    <row r="689" spans="1:25" s="20" customFormat="1" x14ac:dyDescent="0.2">
      <c r="A689" s="185">
        <v>39990</v>
      </c>
      <c r="B689" s="198" t="s">
        <v>1341</v>
      </c>
      <c r="C689" s="198" t="s">
        <v>226</v>
      </c>
      <c r="D689" s="198" t="s">
        <v>134</v>
      </c>
      <c r="E689" s="198" t="s">
        <v>144</v>
      </c>
      <c r="F689" s="199">
        <v>37500</v>
      </c>
      <c r="G689" s="200">
        <v>2002</v>
      </c>
      <c r="H689" s="185" t="s">
        <v>13</v>
      </c>
      <c r="I689" s="185" t="str">
        <f t="shared" si="33"/>
        <v>CA</v>
      </c>
      <c r="J689" s="185" t="str">
        <f t="shared" si="32"/>
        <v>CA</v>
      </c>
      <c r="K689" s="185" t="str">
        <f t="shared" si="34"/>
        <v>Pacific</v>
      </c>
      <c r="L689" s="185" t="str">
        <f>INDEX('State '!$A$1:$C$62,MATCH($I689,'State '!$B:$B,0),3)</f>
        <v>Pacific</v>
      </c>
      <c r="M689" s="185" t="str">
        <f>INDEX('State '!$A$1:$C$62,MATCH($J689,'State '!$B:$B,0),3)</f>
        <v>Pacific</v>
      </c>
      <c r="N689" s="185"/>
      <c r="O689" s="192">
        <v>29</v>
      </c>
      <c r="P689" s="192">
        <v>32</v>
      </c>
      <c r="Q689" s="192">
        <v>275</v>
      </c>
      <c r="R689" s="191">
        <v>24</v>
      </c>
      <c r="S689" s="185" t="s">
        <v>135</v>
      </c>
      <c r="T689" s="185" t="s">
        <v>390</v>
      </c>
      <c r="U689" s="185" t="s">
        <v>1342</v>
      </c>
      <c r="V689" s="185"/>
      <c r="W689" s="184"/>
      <c r="X689" s="184"/>
      <c r="Y689" s="184"/>
    </row>
    <row r="690" spans="1:25" s="20" customFormat="1" x14ac:dyDescent="0.2">
      <c r="A690" s="185">
        <v>39990</v>
      </c>
      <c r="B690" s="186" t="s">
        <v>1374</v>
      </c>
      <c r="C690" s="186" t="s">
        <v>226</v>
      </c>
      <c r="D690" s="186" t="s">
        <v>141</v>
      </c>
      <c r="E690" s="198" t="s">
        <v>144</v>
      </c>
      <c r="F690" s="199">
        <v>37347</v>
      </c>
      <c r="G690" s="200">
        <v>2002</v>
      </c>
      <c r="H690" s="185" t="s">
        <v>13</v>
      </c>
      <c r="I690" s="185" t="str">
        <f t="shared" si="33"/>
        <v>CA</v>
      </c>
      <c r="J690" s="185" t="str">
        <f t="shared" si="32"/>
        <v>CA</v>
      </c>
      <c r="K690" s="185" t="str">
        <f t="shared" si="34"/>
        <v>Pacific</v>
      </c>
      <c r="L690" s="185" t="str">
        <f>INDEX('State '!$A$1:$C$62,MATCH($I690,'State '!$B:$B,0),3)</f>
        <v>Pacific</v>
      </c>
      <c r="M690" s="185" t="str">
        <f>INDEX('State '!$A$1:$C$62,MATCH($J690,'State '!$B:$B,0),3)</f>
        <v>Pacific</v>
      </c>
      <c r="N690" s="185"/>
      <c r="O690" s="192">
        <v>2.1</v>
      </c>
      <c r="P690" s="192"/>
      <c r="Q690" s="191">
        <v>500</v>
      </c>
      <c r="R690" s="191">
        <v>20</v>
      </c>
      <c r="S690" s="185" t="s">
        <v>135</v>
      </c>
      <c r="T690" s="185" t="s">
        <v>390</v>
      </c>
      <c r="U690" s="185" t="s">
        <v>1375</v>
      </c>
      <c r="V690" s="185"/>
      <c r="W690" s="184"/>
      <c r="X690" s="184"/>
      <c r="Y690" s="184"/>
    </row>
    <row r="691" spans="1:25" s="20" customFormat="1" x14ac:dyDescent="0.2">
      <c r="A691" s="185">
        <v>39990</v>
      </c>
      <c r="B691" s="198" t="s">
        <v>1345</v>
      </c>
      <c r="C691" s="198" t="s">
        <v>226</v>
      </c>
      <c r="D691" s="198" t="s">
        <v>141</v>
      </c>
      <c r="E691" s="198" t="s">
        <v>144</v>
      </c>
      <c r="F691" s="199">
        <v>37438</v>
      </c>
      <c r="G691" s="200">
        <v>2002</v>
      </c>
      <c r="H691" s="185" t="s">
        <v>1270</v>
      </c>
      <c r="I691" s="185" t="str">
        <f t="shared" si="33"/>
        <v>WY</v>
      </c>
      <c r="J691" s="185" t="str">
        <f t="shared" si="32"/>
        <v>CA</v>
      </c>
      <c r="K691" s="185" t="str">
        <f t="shared" si="34"/>
        <v>Mountain, Pacific</v>
      </c>
      <c r="L691" s="185" t="str">
        <f>INDEX('State '!$A$1:$C$62,MATCH($I691,'State '!$B:$B,0),3)</f>
        <v>Mountain</v>
      </c>
      <c r="M691" s="185" t="str">
        <f>INDEX('State '!$A$1:$C$62,MATCH($J691,'State '!$B:$B,0),3)</f>
        <v>Pacific</v>
      </c>
      <c r="N691" s="185"/>
      <c r="O691" s="192">
        <v>80</v>
      </c>
      <c r="P691" s="192"/>
      <c r="Q691" s="192"/>
      <c r="R691" s="191">
        <v>36</v>
      </c>
      <c r="S691" s="185" t="s">
        <v>135</v>
      </c>
      <c r="T691" s="185" t="s">
        <v>390</v>
      </c>
      <c r="U691" s="185" t="s">
        <v>1346</v>
      </c>
      <c r="V691" s="185"/>
      <c r="W691" s="184"/>
      <c r="X691" s="184"/>
      <c r="Y691" s="184"/>
    </row>
    <row r="692" spans="1:25" s="20" customFormat="1" x14ac:dyDescent="0.2">
      <c r="A692" s="185">
        <v>39990</v>
      </c>
      <c r="B692" s="198" t="s">
        <v>1343</v>
      </c>
      <c r="C692" s="198" t="s">
        <v>226</v>
      </c>
      <c r="D692" s="198" t="s">
        <v>134</v>
      </c>
      <c r="E692" s="198" t="s">
        <v>144</v>
      </c>
      <c r="F692" s="199">
        <v>37561</v>
      </c>
      <c r="G692" s="200">
        <v>2002</v>
      </c>
      <c r="H692" s="185" t="s">
        <v>31</v>
      </c>
      <c r="I692" s="185" t="str">
        <f t="shared" si="33"/>
        <v>NV</v>
      </c>
      <c r="J692" s="185" t="str">
        <f t="shared" si="32"/>
        <v>NV</v>
      </c>
      <c r="K692" s="185" t="str">
        <f t="shared" si="34"/>
        <v>Mountain</v>
      </c>
      <c r="L692" s="185" t="str">
        <f>INDEX('State '!$A$1:$C$62,MATCH($I692,'State '!$B:$B,0),3)</f>
        <v>Mountain</v>
      </c>
      <c r="M692" s="185" t="str">
        <f>INDEX('State '!$A$1:$C$62,MATCH($J692,'State '!$B:$B,0),3)</f>
        <v>Mountain</v>
      </c>
      <c r="N692" s="185"/>
      <c r="O692" s="192">
        <v>3.8</v>
      </c>
      <c r="P692" s="192">
        <v>3.54</v>
      </c>
      <c r="Q692" s="192">
        <v>219</v>
      </c>
      <c r="R692" s="191">
        <v>16</v>
      </c>
      <c r="S692" s="185" t="s">
        <v>135</v>
      </c>
      <c r="T692" s="185" t="s">
        <v>390</v>
      </c>
      <c r="U692" s="185" t="s">
        <v>1344</v>
      </c>
      <c r="V692" s="185"/>
      <c r="W692" s="184"/>
      <c r="X692" s="184"/>
      <c r="Y692" s="184"/>
    </row>
    <row r="693" spans="1:25" s="20" customFormat="1" x14ac:dyDescent="0.2">
      <c r="A693" s="185">
        <v>39990</v>
      </c>
      <c r="B693" s="198" t="s">
        <v>1318</v>
      </c>
      <c r="C693" s="198" t="s">
        <v>270</v>
      </c>
      <c r="D693" s="198" t="s">
        <v>134</v>
      </c>
      <c r="E693" s="198" t="s">
        <v>144</v>
      </c>
      <c r="F693" s="199">
        <v>37287</v>
      </c>
      <c r="G693" s="200">
        <v>2002</v>
      </c>
      <c r="H693" s="185" t="s">
        <v>41</v>
      </c>
      <c r="I693" s="185" t="str">
        <f t="shared" si="33"/>
        <v>MI</v>
      </c>
      <c r="J693" s="185" t="str">
        <f t="shared" si="32"/>
        <v>MI</v>
      </c>
      <c r="K693" s="185" t="str">
        <f t="shared" si="34"/>
        <v>Midwest</v>
      </c>
      <c r="L693" s="185" t="str">
        <f>INDEX('State '!$A$1:$C$62,MATCH($I693,'State '!$B:$B,0),3)</f>
        <v>Midwest</v>
      </c>
      <c r="M693" s="185" t="str">
        <f>INDEX('State '!$A$1:$C$62,MATCH($J693,'State '!$B:$B,0),3)</f>
        <v>Midwest</v>
      </c>
      <c r="N693" s="185"/>
      <c r="O693" s="192"/>
      <c r="P693" s="192">
        <v>9.1999999999999993</v>
      </c>
      <c r="Q693" s="192">
        <v>110</v>
      </c>
      <c r="R693" s="191">
        <v>20</v>
      </c>
      <c r="S693" s="185" t="s">
        <v>139</v>
      </c>
      <c r="T693" s="185" t="s">
        <v>188</v>
      </c>
      <c r="U693" s="185" t="s">
        <v>391</v>
      </c>
      <c r="V693" s="185"/>
      <c r="W693" s="184"/>
      <c r="X693" s="184"/>
      <c r="Y693" s="184"/>
    </row>
    <row r="694" spans="1:25" s="20" customFormat="1" x14ac:dyDescent="0.2">
      <c r="A694" s="185">
        <v>39990</v>
      </c>
      <c r="B694" s="198" t="s">
        <v>1298</v>
      </c>
      <c r="C694" s="198" t="s">
        <v>352</v>
      </c>
      <c r="D694" s="198" t="s">
        <v>142</v>
      </c>
      <c r="E694" s="198" t="s">
        <v>144</v>
      </c>
      <c r="F694" s="199">
        <v>37605</v>
      </c>
      <c r="G694" s="200">
        <v>2002</v>
      </c>
      <c r="H694" s="185" t="s">
        <v>1299</v>
      </c>
      <c r="I694" s="185" t="str">
        <f t="shared" si="33"/>
        <v>IL</v>
      </c>
      <c r="J694" s="185" t="str">
        <f t="shared" si="32"/>
        <v>MO</v>
      </c>
      <c r="K694" s="185" t="str">
        <f t="shared" si="34"/>
        <v>Midwest</v>
      </c>
      <c r="L694" s="185" t="str">
        <f>INDEX('State '!$A$1:$C$62,MATCH($I694,'State '!$B:$B,0),3)</f>
        <v>Midwest</v>
      </c>
      <c r="M694" s="185" t="str">
        <f>INDEX('State '!$A$1:$C$62,MATCH($J694,'State '!$B:$B,0),3)</f>
        <v>Midwest</v>
      </c>
      <c r="N694" s="185"/>
      <c r="O694" s="192">
        <v>13.4</v>
      </c>
      <c r="P694" s="192">
        <v>5.6</v>
      </c>
      <c r="Q694" s="192">
        <v>20</v>
      </c>
      <c r="R694" s="191">
        <v>12</v>
      </c>
      <c r="S694" s="185" t="s">
        <v>135</v>
      </c>
      <c r="T694" s="185" t="s">
        <v>390</v>
      </c>
      <c r="U694" s="185" t="s">
        <v>1300</v>
      </c>
      <c r="V694" s="185"/>
      <c r="W694" s="184"/>
      <c r="X694" s="184"/>
      <c r="Y694" s="184"/>
    </row>
    <row r="695" spans="1:25" s="20" customFormat="1" x14ac:dyDescent="0.2">
      <c r="A695" s="185">
        <v>39990</v>
      </c>
      <c r="B695" s="198" t="s">
        <v>1326</v>
      </c>
      <c r="C695" s="198" t="s">
        <v>2137</v>
      </c>
      <c r="D695" s="198" t="s">
        <v>141</v>
      </c>
      <c r="E695" s="198" t="s">
        <v>144</v>
      </c>
      <c r="F695" s="199">
        <v>37500</v>
      </c>
      <c r="G695" s="200">
        <v>2002</v>
      </c>
      <c r="H695" s="185" t="s">
        <v>28</v>
      </c>
      <c r="I695" s="185" t="str">
        <f t="shared" si="33"/>
        <v>IL</v>
      </c>
      <c r="J695" s="185" t="str">
        <f t="shared" si="32"/>
        <v>IL</v>
      </c>
      <c r="K695" s="185" t="str">
        <f t="shared" si="34"/>
        <v>Midwest</v>
      </c>
      <c r="L695" s="185" t="str">
        <f>INDEX('State '!$A$1:$C$62,MATCH($I695,'State '!$B:$B,0),3)</f>
        <v>Midwest</v>
      </c>
      <c r="M695" s="185" t="str">
        <f>INDEX('State '!$A$1:$C$62,MATCH($J695,'State '!$B:$B,0),3)</f>
        <v>Midwest</v>
      </c>
      <c r="N695" s="185"/>
      <c r="O695" s="192">
        <v>37</v>
      </c>
      <c r="P695" s="192">
        <v>47</v>
      </c>
      <c r="Q695" s="192">
        <v>300</v>
      </c>
      <c r="R695" s="191">
        <v>24</v>
      </c>
      <c r="S695" s="185" t="s">
        <v>135</v>
      </c>
      <c r="T695" s="185" t="s">
        <v>390</v>
      </c>
      <c r="U695" s="185" t="s">
        <v>391</v>
      </c>
      <c r="V695" s="185"/>
      <c r="W695" s="184"/>
      <c r="X695" s="184"/>
      <c r="Y695" s="184"/>
    </row>
    <row r="696" spans="1:25" s="20" customFormat="1" x14ac:dyDescent="0.2">
      <c r="A696" s="185">
        <v>39990</v>
      </c>
      <c r="B696" s="198" t="s">
        <v>1303</v>
      </c>
      <c r="C696" s="198" t="s">
        <v>2137</v>
      </c>
      <c r="D696" s="198" t="s">
        <v>141</v>
      </c>
      <c r="E696" s="198" t="s">
        <v>144</v>
      </c>
      <c r="F696" s="199">
        <v>37287</v>
      </c>
      <c r="G696" s="200">
        <v>2002</v>
      </c>
      <c r="H696" s="185" t="s">
        <v>43</v>
      </c>
      <c r="I696" s="185" t="str">
        <f t="shared" si="33"/>
        <v>NM</v>
      </c>
      <c r="J696" s="185" t="str">
        <f t="shared" si="32"/>
        <v>NM</v>
      </c>
      <c r="K696" s="185" t="str">
        <f t="shared" si="34"/>
        <v>Mountain</v>
      </c>
      <c r="L696" s="185" t="str">
        <f>INDEX('State '!$A$1:$C$62,MATCH($I696,'State '!$B:$B,0),3)</f>
        <v>Mountain</v>
      </c>
      <c r="M696" s="185" t="str">
        <f>INDEX('State '!$A$1:$C$62,MATCH($J696,'State '!$B:$B,0),3)</f>
        <v>Mountain</v>
      </c>
      <c r="N696" s="185"/>
      <c r="O696" s="192">
        <v>1.2</v>
      </c>
      <c r="P696" s="192"/>
      <c r="Q696" s="192">
        <v>60.1</v>
      </c>
      <c r="R696" s="191">
        <v>20</v>
      </c>
      <c r="S696" s="185" t="s">
        <v>135</v>
      </c>
      <c r="T696" s="185" t="s">
        <v>390</v>
      </c>
      <c r="U696" s="185" t="s">
        <v>391</v>
      </c>
      <c r="V696" s="185"/>
      <c r="W696" s="184"/>
      <c r="X696" s="184"/>
      <c r="Y696" s="184"/>
    </row>
    <row r="697" spans="1:25" s="20" customFormat="1" x14ac:dyDescent="0.2">
      <c r="A697" s="185">
        <v>39990</v>
      </c>
      <c r="B697" s="198" t="s">
        <v>1367</v>
      </c>
      <c r="C697" s="198" t="s">
        <v>262</v>
      </c>
      <c r="D697" s="198" t="s">
        <v>141</v>
      </c>
      <c r="E697" s="198" t="s">
        <v>144</v>
      </c>
      <c r="F697" s="199">
        <v>37605</v>
      </c>
      <c r="G697" s="200">
        <v>2002</v>
      </c>
      <c r="H697" s="185" t="s">
        <v>1368</v>
      </c>
      <c r="I697" s="185" t="str">
        <f t="shared" si="33"/>
        <v>NE</v>
      </c>
      <c r="J697" s="185" t="str">
        <f t="shared" si="32"/>
        <v>MN</v>
      </c>
      <c r="K697" s="185" t="str">
        <f t="shared" si="34"/>
        <v>Mountain, Midwest</v>
      </c>
      <c r="L697" s="185" t="str">
        <f>INDEX('State '!$A$1:$C$62,MATCH($I697,'State '!$B:$B,0),3)</f>
        <v>Mountain</v>
      </c>
      <c r="M697" s="185" t="str">
        <f>INDEX('State '!$A$1:$C$62,MATCH($J697,'State '!$B:$B,0),3)</f>
        <v>Midwest</v>
      </c>
      <c r="N697" s="185"/>
      <c r="O697" s="192">
        <v>0.28999999999999998</v>
      </c>
      <c r="P697" s="192"/>
      <c r="Q697" s="192">
        <v>90</v>
      </c>
      <c r="R697" s="191">
        <v>24</v>
      </c>
      <c r="S697" s="185" t="s">
        <v>135</v>
      </c>
      <c r="T697" s="185" t="s">
        <v>390</v>
      </c>
      <c r="U697" s="185" t="s">
        <v>1369</v>
      </c>
      <c r="V697" s="185"/>
      <c r="W697" s="184"/>
      <c r="X697" s="184"/>
      <c r="Y697" s="184"/>
    </row>
    <row r="698" spans="1:25" s="20" customFormat="1" x14ac:dyDescent="0.2">
      <c r="A698" s="185">
        <v>39990</v>
      </c>
      <c r="B698" s="198" t="s">
        <v>1358</v>
      </c>
      <c r="C698" s="198" t="s">
        <v>246</v>
      </c>
      <c r="D698" s="198" t="s">
        <v>137</v>
      </c>
      <c r="E698" s="198" t="s">
        <v>144</v>
      </c>
      <c r="F698" s="199">
        <v>37530</v>
      </c>
      <c r="G698" s="200">
        <v>2002</v>
      </c>
      <c r="H698" s="185" t="s">
        <v>1359</v>
      </c>
      <c r="I698" s="185" t="str">
        <f t="shared" si="33"/>
        <v>AZ</v>
      </c>
      <c r="J698" s="185" t="str">
        <f t="shared" si="32"/>
        <v>MX</v>
      </c>
      <c r="K698" s="185" t="str">
        <f t="shared" si="34"/>
        <v>Mountain, Pacific, Mexico</v>
      </c>
      <c r="L698" s="185" t="str">
        <f>INDEX('State '!$A$1:$C$62,MATCH($I698,'State '!$B:$B,0),3)</f>
        <v>Mountain</v>
      </c>
      <c r="M698" s="185" t="str">
        <f>INDEX('State '!$A$1:$C$62,MATCH($J698,'State '!$B:$B,0),3)</f>
        <v>Mexico</v>
      </c>
      <c r="N698" s="185" t="s">
        <v>2549</v>
      </c>
      <c r="O698" s="192">
        <v>156</v>
      </c>
      <c r="P698" s="192">
        <v>80</v>
      </c>
      <c r="Q698" s="192">
        <v>500</v>
      </c>
      <c r="R698" s="191" t="s">
        <v>399</v>
      </c>
      <c r="S698" s="185" t="s">
        <v>135</v>
      </c>
      <c r="T698" s="185" t="s">
        <v>390</v>
      </c>
      <c r="U698" s="185" t="s">
        <v>1360</v>
      </c>
      <c r="V698" s="185"/>
      <c r="W698" s="184"/>
      <c r="X698" s="184"/>
      <c r="Y698" s="184"/>
    </row>
    <row r="699" spans="1:25" s="20" customFormat="1" x14ac:dyDescent="0.2">
      <c r="A699" s="185">
        <v>39990</v>
      </c>
      <c r="B699" s="198" t="s">
        <v>1363</v>
      </c>
      <c r="C699" s="198" t="s">
        <v>258</v>
      </c>
      <c r="D699" s="198" t="s">
        <v>134</v>
      </c>
      <c r="E699" s="198" t="s">
        <v>144</v>
      </c>
      <c r="F699" s="199">
        <v>37590</v>
      </c>
      <c r="G699" s="191">
        <v>2002</v>
      </c>
      <c r="H699" s="185" t="s">
        <v>50</v>
      </c>
      <c r="I699" s="185" t="str">
        <f t="shared" si="33"/>
        <v>WA</v>
      </c>
      <c r="J699" s="185" t="str">
        <f t="shared" si="32"/>
        <v>WA</v>
      </c>
      <c r="K699" s="185" t="str">
        <f t="shared" si="34"/>
        <v>Pacific</v>
      </c>
      <c r="L699" s="185" t="str">
        <f>INDEX('State '!$A$1:$C$62,MATCH($I699,'State '!$B:$B,0),3)</f>
        <v>Pacific</v>
      </c>
      <c r="M699" s="185" t="str">
        <f>INDEX('State '!$A$1:$C$62,MATCH($J699,'State '!$B:$B,0),3)</f>
        <v>Pacific</v>
      </c>
      <c r="N699" s="185"/>
      <c r="O699" s="192">
        <v>124</v>
      </c>
      <c r="P699" s="192">
        <v>48.9</v>
      </c>
      <c r="Q699" s="192">
        <v>160</v>
      </c>
      <c r="R699" s="191">
        <v>20</v>
      </c>
      <c r="S699" s="185" t="s">
        <v>135</v>
      </c>
      <c r="T699" s="185" t="s">
        <v>390</v>
      </c>
      <c r="U699" s="185" t="s">
        <v>1364</v>
      </c>
      <c r="V699" s="185"/>
      <c r="W699" s="184"/>
      <c r="X699" s="184"/>
      <c r="Y699" s="184"/>
    </row>
    <row r="700" spans="1:25" s="20" customFormat="1" x14ac:dyDescent="0.2">
      <c r="A700" s="185">
        <v>39990</v>
      </c>
      <c r="B700" s="198" t="s">
        <v>1355</v>
      </c>
      <c r="C700" s="198" t="s">
        <v>325</v>
      </c>
      <c r="D700" s="198" t="s">
        <v>134</v>
      </c>
      <c r="E700" s="198" t="s">
        <v>144</v>
      </c>
      <c r="F700" s="199">
        <v>37438</v>
      </c>
      <c r="G700" s="191">
        <v>2002</v>
      </c>
      <c r="H700" s="185" t="s">
        <v>14</v>
      </c>
      <c r="I700" s="185" t="str">
        <f t="shared" si="33"/>
        <v>MS</v>
      </c>
      <c r="J700" s="185" t="str">
        <f t="shared" ref="J700:J763" si="35">RIGHT($H700,2)</f>
        <v>MS</v>
      </c>
      <c r="K700" s="185" t="str">
        <f t="shared" si="34"/>
        <v>South Central</v>
      </c>
      <c r="L700" s="185" t="str">
        <f>INDEX('State '!$A$1:$C$62,MATCH($I700,'State '!$B:$B,0),3)</f>
        <v>South Central</v>
      </c>
      <c r="M700" s="185" t="str">
        <f>INDEX('State '!$A$1:$C$62,MATCH($J700,'State '!$B:$B,0),3)</f>
        <v>South Central</v>
      </c>
      <c r="N700" s="185"/>
      <c r="O700" s="192">
        <v>94.3</v>
      </c>
      <c r="P700" s="192">
        <v>58.7</v>
      </c>
      <c r="Q700" s="192">
        <v>680</v>
      </c>
      <c r="R700" s="191">
        <v>36</v>
      </c>
      <c r="S700" s="185" t="s">
        <v>135</v>
      </c>
      <c r="T700" s="185" t="s">
        <v>390</v>
      </c>
      <c r="U700" s="185" t="s">
        <v>1356</v>
      </c>
      <c r="V700" s="185"/>
      <c r="W700" s="184"/>
      <c r="X700" s="184"/>
      <c r="Y700" s="184"/>
    </row>
    <row r="701" spans="1:25" s="20" customFormat="1" x14ac:dyDescent="0.2">
      <c r="A701" s="185">
        <v>39990</v>
      </c>
      <c r="B701" s="198" t="s">
        <v>1340</v>
      </c>
      <c r="C701" s="198" t="s">
        <v>314</v>
      </c>
      <c r="D701" s="198" t="s">
        <v>141</v>
      </c>
      <c r="E701" s="198" t="s">
        <v>144</v>
      </c>
      <c r="F701" s="199">
        <v>37530</v>
      </c>
      <c r="G701" s="191">
        <v>2002</v>
      </c>
      <c r="H701" s="185" t="s">
        <v>13</v>
      </c>
      <c r="I701" s="185" t="str">
        <f t="shared" si="33"/>
        <v>CA</v>
      </c>
      <c r="J701" s="185" t="str">
        <f t="shared" si="35"/>
        <v>CA</v>
      </c>
      <c r="K701" s="185" t="str">
        <f t="shared" si="34"/>
        <v>Pacific</v>
      </c>
      <c r="L701" s="185" t="str">
        <f>INDEX('State '!$A$1:$C$62,MATCH($I701,'State '!$B:$B,0),3)</f>
        <v>Pacific</v>
      </c>
      <c r="M701" s="185" t="str">
        <f>INDEX('State '!$A$1:$C$62,MATCH($J701,'State '!$B:$B,0),3)</f>
        <v>Pacific</v>
      </c>
      <c r="N701" s="185"/>
      <c r="O701" s="192">
        <v>39.5</v>
      </c>
      <c r="P701" s="192">
        <v>14</v>
      </c>
      <c r="Q701" s="192">
        <v>180</v>
      </c>
      <c r="R701" s="191">
        <v>42</v>
      </c>
      <c r="S701" s="185" t="s">
        <v>139</v>
      </c>
      <c r="T701" s="185" t="s">
        <v>188</v>
      </c>
      <c r="U701" s="185" t="s">
        <v>391</v>
      </c>
      <c r="V701" s="185"/>
      <c r="W701" s="184"/>
      <c r="X701" s="184"/>
      <c r="Y701" s="184"/>
    </row>
    <row r="702" spans="1:25" s="20" customFormat="1" x14ac:dyDescent="0.2">
      <c r="A702" s="185">
        <v>39990</v>
      </c>
      <c r="B702" s="186" t="s">
        <v>1378</v>
      </c>
      <c r="C702" s="198" t="s">
        <v>2298</v>
      </c>
      <c r="D702" s="186" t="s">
        <v>141</v>
      </c>
      <c r="E702" s="198" t="s">
        <v>144</v>
      </c>
      <c r="F702" s="199">
        <v>37561</v>
      </c>
      <c r="G702" s="191">
        <v>2002</v>
      </c>
      <c r="H702" s="185" t="s">
        <v>2239</v>
      </c>
      <c r="I702" s="185" t="str">
        <f t="shared" si="33"/>
        <v>BC</v>
      </c>
      <c r="J702" s="185" t="str">
        <f t="shared" si="35"/>
        <v>CA</v>
      </c>
      <c r="K702" s="185" t="str">
        <f t="shared" si="34"/>
        <v>Canada, Mountain, Pacific</v>
      </c>
      <c r="L702" s="185" t="str">
        <f>INDEX('State '!$A$1:$C$62,MATCH($I702,'State '!$B:$B,0),3)</f>
        <v>Canada</v>
      </c>
      <c r="M702" s="185" t="str">
        <f>INDEX('State '!$A$1:$C$62,MATCH($J702,'State '!$B:$B,0),3)</f>
        <v>Pacific</v>
      </c>
      <c r="N702" s="185" t="s">
        <v>2548</v>
      </c>
      <c r="O702" s="192">
        <v>129.4</v>
      </c>
      <c r="P702" s="192">
        <v>21</v>
      </c>
      <c r="Q702" s="191">
        <v>207</v>
      </c>
      <c r="R702" s="191">
        <v>42</v>
      </c>
      <c r="S702" s="185" t="s">
        <v>135</v>
      </c>
      <c r="T702" s="185" t="s">
        <v>390</v>
      </c>
      <c r="U702" s="185" t="s">
        <v>1379</v>
      </c>
      <c r="V702" s="185"/>
      <c r="W702" s="184"/>
      <c r="X702" s="184"/>
      <c r="Y702" s="184"/>
    </row>
    <row r="703" spans="1:25" s="20" customFormat="1" x14ac:dyDescent="0.2">
      <c r="A703" s="185">
        <v>39990</v>
      </c>
      <c r="B703" s="198" t="s">
        <v>1351</v>
      </c>
      <c r="C703" s="198" t="s">
        <v>1351</v>
      </c>
      <c r="D703" s="198" t="s">
        <v>142</v>
      </c>
      <c r="E703" s="198" t="s">
        <v>144</v>
      </c>
      <c r="F703" s="199">
        <v>37438</v>
      </c>
      <c r="G703" s="191">
        <v>2002</v>
      </c>
      <c r="H703" s="185" t="s">
        <v>1352</v>
      </c>
      <c r="I703" s="185" t="str">
        <f t="shared" si="33"/>
        <v>NM</v>
      </c>
      <c r="J703" s="185" t="str">
        <f t="shared" si="35"/>
        <v>CA</v>
      </c>
      <c r="K703" s="185" t="str">
        <f t="shared" si="34"/>
        <v>Mountain, Pacific</v>
      </c>
      <c r="L703" s="185" t="str">
        <f>INDEX('State '!$A$1:$C$62,MATCH($I703,'State '!$B:$B,0),3)</f>
        <v>Mountain</v>
      </c>
      <c r="M703" s="185" t="str">
        <f>INDEX('State '!$A$1:$C$62,MATCH($J703,'State '!$B:$B,0),3)</f>
        <v>Pacific</v>
      </c>
      <c r="N703" s="185"/>
      <c r="O703" s="192">
        <v>100</v>
      </c>
      <c r="P703" s="192">
        <v>405</v>
      </c>
      <c r="Q703" s="192">
        <v>87</v>
      </c>
      <c r="R703" s="191">
        <v>16</v>
      </c>
      <c r="S703" s="185" t="s">
        <v>135</v>
      </c>
      <c r="T703" s="185" t="s">
        <v>390</v>
      </c>
      <c r="U703" s="185" t="s">
        <v>1353</v>
      </c>
      <c r="V703" s="185"/>
      <c r="W703" s="184"/>
      <c r="X703" s="184"/>
      <c r="Y703" s="184"/>
    </row>
    <row r="704" spans="1:25" s="20" customFormat="1" x14ac:dyDescent="0.2">
      <c r="A704" s="185">
        <v>39990</v>
      </c>
      <c r="B704" s="198" t="s">
        <v>1354</v>
      </c>
      <c r="C704" s="198" t="s">
        <v>354</v>
      </c>
      <c r="D704" s="198" t="s">
        <v>141</v>
      </c>
      <c r="E704" s="198" t="s">
        <v>144</v>
      </c>
      <c r="F704" s="199">
        <v>37288</v>
      </c>
      <c r="G704" s="191">
        <v>2002</v>
      </c>
      <c r="H704" s="185" t="s">
        <v>13</v>
      </c>
      <c r="I704" s="185" t="str">
        <f t="shared" si="33"/>
        <v>CA</v>
      </c>
      <c r="J704" s="185" t="str">
        <f t="shared" si="35"/>
        <v>CA</v>
      </c>
      <c r="K704" s="185" t="str">
        <f t="shared" si="34"/>
        <v>Pacific</v>
      </c>
      <c r="L704" s="185" t="str">
        <f>INDEX('State '!$A$1:$C$62,MATCH($I704,'State '!$B:$B,0),3)</f>
        <v>Pacific</v>
      </c>
      <c r="M704" s="185" t="str">
        <f>INDEX('State '!$A$1:$C$62,MATCH($J704,'State '!$B:$B,0),3)</f>
        <v>Pacific</v>
      </c>
      <c r="N704" s="185"/>
      <c r="O704" s="192">
        <v>40</v>
      </c>
      <c r="P704" s="192">
        <v>32</v>
      </c>
      <c r="Q704" s="192">
        <v>200</v>
      </c>
      <c r="R704" s="191">
        <v>30</v>
      </c>
      <c r="S704" s="185" t="s">
        <v>139</v>
      </c>
      <c r="T704" s="185" t="s">
        <v>188</v>
      </c>
      <c r="U704" s="185" t="s">
        <v>391</v>
      </c>
      <c r="V704" s="185"/>
      <c r="W704" s="184"/>
      <c r="X704" s="184"/>
      <c r="Y704" s="184"/>
    </row>
    <row r="705" spans="1:25" s="20" customFormat="1" x14ac:dyDescent="0.2">
      <c r="A705" s="185">
        <v>39990</v>
      </c>
      <c r="B705" s="198" t="s">
        <v>1394</v>
      </c>
      <c r="C705" s="198" t="s">
        <v>216</v>
      </c>
      <c r="D705" s="198" t="s">
        <v>141</v>
      </c>
      <c r="E705" s="198" t="s">
        <v>144</v>
      </c>
      <c r="F705" s="199">
        <v>37408</v>
      </c>
      <c r="G705" s="191">
        <v>2002</v>
      </c>
      <c r="H705" s="185" t="s">
        <v>1395</v>
      </c>
      <c r="I705" s="185" t="str">
        <f t="shared" si="33"/>
        <v>MS</v>
      </c>
      <c r="J705" s="185" t="str">
        <f t="shared" si="35"/>
        <v>GA</v>
      </c>
      <c r="K705" s="185" t="str">
        <f t="shared" si="34"/>
        <v>South Central, Southeast</v>
      </c>
      <c r="L705" s="185" t="str">
        <f>INDEX('State '!$A$1:$C$62,MATCH($I705,'State '!$B:$B,0),3)</f>
        <v>South Central</v>
      </c>
      <c r="M705" s="185" t="str">
        <f>INDEX('State '!$A$1:$C$62,MATCH($J705,'State '!$B:$B,0),3)</f>
        <v>Southeast</v>
      </c>
      <c r="N705" s="185"/>
      <c r="O705" s="192">
        <v>53.6</v>
      </c>
      <c r="P705" s="192">
        <v>39</v>
      </c>
      <c r="Q705" s="192">
        <v>139.9</v>
      </c>
      <c r="R705" s="191" t="s">
        <v>413</v>
      </c>
      <c r="S705" s="185" t="s">
        <v>135</v>
      </c>
      <c r="T705" s="185" t="s">
        <v>390</v>
      </c>
      <c r="U705" s="185" t="s">
        <v>1279</v>
      </c>
      <c r="V705" s="185"/>
      <c r="W705" s="184"/>
      <c r="X705" s="184"/>
      <c r="Y705" s="184"/>
    </row>
    <row r="706" spans="1:25" s="20" customFormat="1" x14ac:dyDescent="0.2">
      <c r="A706" s="185">
        <v>39990</v>
      </c>
      <c r="B706" s="198" t="s">
        <v>1376</v>
      </c>
      <c r="C706" s="198" t="s">
        <v>207</v>
      </c>
      <c r="D706" s="198" t="s">
        <v>134</v>
      </c>
      <c r="E706" s="198" t="s">
        <v>144</v>
      </c>
      <c r="F706" s="199">
        <v>37500</v>
      </c>
      <c r="G706" s="191">
        <v>2002</v>
      </c>
      <c r="H706" s="185" t="s">
        <v>51</v>
      </c>
      <c r="I706" s="185" t="str">
        <f t="shared" si="33"/>
        <v>RI</v>
      </c>
      <c r="J706" s="185" t="str">
        <f t="shared" si="35"/>
        <v>RI</v>
      </c>
      <c r="K706" s="185" t="str">
        <f t="shared" si="34"/>
        <v>Northeast</v>
      </c>
      <c r="L706" s="185" t="str">
        <f>INDEX('State '!$A$1:$C$62,MATCH($I706,'State '!$B:$B,0),3)</f>
        <v>Northeast</v>
      </c>
      <c r="M706" s="185" t="str">
        <f>INDEX('State '!$A$1:$C$62,MATCH($J706,'State '!$B:$B,0),3)</f>
        <v>Northeast</v>
      </c>
      <c r="N706" s="185"/>
      <c r="O706" s="192">
        <v>14.1</v>
      </c>
      <c r="P706" s="192"/>
      <c r="Q706" s="192">
        <v>100</v>
      </c>
      <c r="R706" s="191">
        <v>12</v>
      </c>
      <c r="S706" s="185" t="s">
        <v>135</v>
      </c>
      <c r="T706" s="185" t="s">
        <v>390</v>
      </c>
      <c r="U706" s="185" t="s">
        <v>1377</v>
      </c>
      <c r="V706" s="185"/>
      <c r="W706" s="184"/>
      <c r="X706" s="184"/>
      <c r="Y706" s="184"/>
    </row>
    <row r="707" spans="1:25" s="20" customFormat="1" x14ac:dyDescent="0.2">
      <c r="A707" s="185">
        <v>39990</v>
      </c>
      <c r="B707" s="186" t="s">
        <v>1380</v>
      </c>
      <c r="C707" s="186" t="s">
        <v>207</v>
      </c>
      <c r="D707" s="186" t="s">
        <v>134</v>
      </c>
      <c r="E707" s="198" t="s">
        <v>144</v>
      </c>
      <c r="F707" s="199">
        <v>37430</v>
      </c>
      <c r="G707" s="191">
        <v>2002</v>
      </c>
      <c r="H707" s="185" t="s">
        <v>1381</v>
      </c>
      <c r="I707" s="185" t="str">
        <f t="shared" ref="I707:I770" si="36">LEFT($H707,2)</f>
        <v>NY</v>
      </c>
      <c r="J707" s="185" t="str">
        <f t="shared" si="35"/>
        <v>PA</v>
      </c>
      <c r="K707" s="185" t="str">
        <f t="shared" ref="K707:K770" si="37">IF($L707=$M707,L707,CONCATENATE($L707,", ",IF(ISBLANK(N707),"",CONCATENATE(N707,", ")),$M707))</f>
        <v>Northeast</v>
      </c>
      <c r="L707" s="185" t="str">
        <f>INDEX('State '!$A$1:$C$62,MATCH($I707,'State '!$B:$B,0),3)</f>
        <v>Northeast</v>
      </c>
      <c r="M707" s="185" t="str">
        <f>INDEX('State '!$A$1:$C$62,MATCH($J707,'State '!$B:$B,0),3)</f>
        <v>Northeast</v>
      </c>
      <c r="N707" s="185"/>
      <c r="O707" s="192">
        <v>86.5</v>
      </c>
      <c r="P707" s="192">
        <v>24</v>
      </c>
      <c r="Q707" s="191">
        <v>487</v>
      </c>
      <c r="R707" s="191" t="s">
        <v>422</v>
      </c>
      <c r="S707" s="185" t="s">
        <v>135</v>
      </c>
      <c r="T707" s="185" t="s">
        <v>390</v>
      </c>
      <c r="U707" s="185" t="s">
        <v>1382</v>
      </c>
      <c r="V707" s="185"/>
      <c r="W707" s="184"/>
      <c r="X707" s="184"/>
      <c r="Y707" s="184"/>
    </row>
    <row r="708" spans="1:25" s="20" customFormat="1" x14ac:dyDescent="0.2">
      <c r="A708" s="185">
        <v>39990</v>
      </c>
      <c r="B708" s="198" t="s">
        <v>1384</v>
      </c>
      <c r="C708" s="198" t="s">
        <v>200</v>
      </c>
      <c r="D708" s="198" t="s">
        <v>134</v>
      </c>
      <c r="E708" s="198" t="s">
        <v>144</v>
      </c>
      <c r="F708" s="199">
        <v>37591</v>
      </c>
      <c r="G708" s="191">
        <v>2002</v>
      </c>
      <c r="H708" s="185" t="s">
        <v>20</v>
      </c>
      <c r="I708" s="185" t="str">
        <f t="shared" si="36"/>
        <v>NJ</v>
      </c>
      <c r="J708" s="185" t="str">
        <f t="shared" si="35"/>
        <v>NJ</v>
      </c>
      <c r="K708" s="185" t="str">
        <f t="shared" si="37"/>
        <v>Northeast</v>
      </c>
      <c r="L708" s="185" t="str">
        <f>INDEX('State '!$A$1:$C$62,MATCH($I708,'State '!$B:$B,0),3)</f>
        <v>Northeast</v>
      </c>
      <c r="M708" s="185" t="str">
        <f>INDEX('State '!$A$1:$C$62,MATCH($J708,'State '!$B:$B,0),3)</f>
        <v>Northeast</v>
      </c>
      <c r="N708" s="185"/>
      <c r="O708" s="192">
        <v>28</v>
      </c>
      <c r="P708" s="192">
        <v>13</v>
      </c>
      <c r="Q708" s="192">
        <v>25</v>
      </c>
      <c r="R708" s="191">
        <v>36</v>
      </c>
      <c r="S708" s="185" t="s">
        <v>135</v>
      </c>
      <c r="T708" s="185" t="s">
        <v>390</v>
      </c>
      <c r="U708" s="185" t="s">
        <v>1385</v>
      </c>
      <c r="V708" s="185"/>
      <c r="W708" s="184"/>
      <c r="X708" s="184"/>
      <c r="Y708" s="184"/>
    </row>
    <row r="709" spans="1:25" s="20" customFormat="1" x14ac:dyDescent="0.2">
      <c r="A709" s="185">
        <v>39990</v>
      </c>
      <c r="B709" s="198" t="s">
        <v>1372</v>
      </c>
      <c r="C709" s="198" t="s">
        <v>200</v>
      </c>
      <c r="D709" s="198" t="s">
        <v>134</v>
      </c>
      <c r="E709" s="198" t="s">
        <v>144</v>
      </c>
      <c r="F709" s="199">
        <v>37591</v>
      </c>
      <c r="G709" s="191">
        <v>2002</v>
      </c>
      <c r="H709" s="185" t="s">
        <v>8</v>
      </c>
      <c r="I709" s="185" t="str">
        <f t="shared" si="36"/>
        <v>OH</v>
      </c>
      <c r="J709" s="185" t="str">
        <f t="shared" si="35"/>
        <v>OH</v>
      </c>
      <c r="K709" s="185" t="str">
        <f t="shared" si="37"/>
        <v>Northeast</v>
      </c>
      <c r="L709" s="185" t="str">
        <f>INDEX('State '!$A$1:$C$62,MATCH($I709,'State '!$B:$B,0),3)</f>
        <v>Northeast</v>
      </c>
      <c r="M709" s="185" t="str">
        <f>INDEX('State '!$A$1:$C$62,MATCH($J709,'State '!$B:$B,0),3)</f>
        <v>Northeast</v>
      </c>
      <c r="N709" s="185"/>
      <c r="O709" s="192">
        <v>15</v>
      </c>
      <c r="P709" s="192">
        <v>9.6</v>
      </c>
      <c r="Q709" s="192">
        <v>289</v>
      </c>
      <c r="R709" s="191">
        <v>24</v>
      </c>
      <c r="S709" s="185" t="s">
        <v>135</v>
      </c>
      <c r="T709" s="185" t="s">
        <v>390</v>
      </c>
      <c r="U709" s="185" t="s">
        <v>1373</v>
      </c>
      <c r="V709" s="185"/>
      <c r="W709" s="184"/>
      <c r="X709" s="184"/>
      <c r="Y709" s="184"/>
    </row>
    <row r="710" spans="1:25" s="20" customFormat="1" ht="25.5" x14ac:dyDescent="0.2">
      <c r="A710" s="185">
        <v>39990</v>
      </c>
      <c r="B710" s="198" t="s">
        <v>1389</v>
      </c>
      <c r="C710" s="198" t="s">
        <v>200</v>
      </c>
      <c r="D710" s="198" t="s">
        <v>141</v>
      </c>
      <c r="E710" s="198" t="s">
        <v>144</v>
      </c>
      <c r="F710" s="199">
        <v>37591</v>
      </c>
      <c r="G710" s="191">
        <v>2002</v>
      </c>
      <c r="H710" s="185" t="s">
        <v>1390</v>
      </c>
      <c r="I710" s="185" t="str">
        <f t="shared" si="36"/>
        <v>WV</v>
      </c>
      <c r="J710" s="185" t="str">
        <f t="shared" si="35"/>
        <v>NJ</v>
      </c>
      <c r="K710" s="185" t="str">
        <f t="shared" si="37"/>
        <v>Northeast</v>
      </c>
      <c r="L710" s="185" t="str">
        <f>INDEX('State '!$A$1:$C$62,MATCH($I710,'State '!$B:$B,0),3)</f>
        <v>Northeast</v>
      </c>
      <c r="M710" s="185" t="str">
        <f>INDEX('State '!$A$1:$C$62,MATCH($J710,'State '!$B:$B,0),3)</f>
        <v>Northeast</v>
      </c>
      <c r="N710" s="185"/>
      <c r="O710" s="192">
        <v>75.23</v>
      </c>
      <c r="P710" s="192">
        <v>36</v>
      </c>
      <c r="Q710" s="192">
        <v>100</v>
      </c>
      <c r="R710" s="191">
        <v>36</v>
      </c>
      <c r="S710" s="185" t="s">
        <v>135</v>
      </c>
      <c r="T710" s="185" t="s">
        <v>390</v>
      </c>
      <c r="U710" s="185" t="s">
        <v>1391</v>
      </c>
      <c r="V710" s="185"/>
      <c r="W710" s="184"/>
      <c r="X710" s="184"/>
      <c r="Y710" s="184"/>
    </row>
    <row r="711" spans="1:25" s="20" customFormat="1" x14ac:dyDescent="0.2">
      <c r="A711" s="185">
        <v>39990</v>
      </c>
      <c r="B711" s="198" t="s">
        <v>1927</v>
      </c>
      <c r="C711" s="198" t="s">
        <v>290</v>
      </c>
      <c r="D711" s="198" t="s">
        <v>134</v>
      </c>
      <c r="E711" s="198" t="s">
        <v>144</v>
      </c>
      <c r="F711" s="199">
        <v>37580</v>
      </c>
      <c r="G711" s="191">
        <v>2002</v>
      </c>
      <c r="H711" s="185" t="s">
        <v>1365</v>
      </c>
      <c r="I711" s="185" t="str">
        <f t="shared" si="36"/>
        <v>OR</v>
      </c>
      <c r="J711" s="185" t="str">
        <f t="shared" si="35"/>
        <v>NV</v>
      </c>
      <c r="K711" s="185" t="str">
        <f t="shared" si="37"/>
        <v>Pacific, Mountain</v>
      </c>
      <c r="L711" s="185" t="str">
        <f>INDEX('State '!$A$1:$C$62,MATCH($I711,'State '!$B:$B,0),3)</f>
        <v>Pacific</v>
      </c>
      <c r="M711" s="185" t="str">
        <f>INDEX('State '!$A$1:$C$62,MATCH($J711,'State '!$B:$B,0),3)</f>
        <v>Mountain</v>
      </c>
      <c r="N711" s="185"/>
      <c r="O711" s="192">
        <v>36</v>
      </c>
      <c r="P711" s="192">
        <v>10.5</v>
      </c>
      <c r="Q711" s="192">
        <v>54</v>
      </c>
      <c r="R711" s="191">
        <v>16</v>
      </c>
      <c r="S711" s="185" t="s">
        <v>135</v>
      </c>
      <c r="T711" s="185" t="s">
        <v>390</v>
      </c>
      <c r="U711" s="185" t="s">
        <v>1366</v>
      </c>
      <c r="V711" s="185"/>
      <c r="W711" s="184"/>
      <c r="X711" s="184"/>
      <c r="Y711" s="184"/>
    </row>
    <row r="712" spans="1:25" s="20" customFormat="1" x14ac:dyDescent="0.2">
      <c r="A712" s="185">
        <v>39990</v>
      </c>
      <c r="B712" s="198" t="s">
        <v>1396</v>
      </c>
      <c r="C712" s="198" t="s">
        <v>357</v>
      </c>
      <c r="D712" s="198" t="s">
        <v>141</v>
      </c>
      <c r="E712" s="198" t="s">
        <v>144</v>
      </c>
      <c r="F712" s="199">
        <v>37386</v>
      </c>
      <c r="G712" s="191">
        <v>2002</v>
      </c>
      <c r="H712" s="185" t="s">
        <v>1397</v>
      </c>
      <c r="I712" s="185" t="str">
        <f t="shared" si="36"/>
        <v>CO</v>
      </c>
      <c r="J712" s="185" t="str">
        <f t="shared" si="35"/>
        <v>NE</v>
      </c>
      <c r="K712" s="185" t="str">
        <f t="shared" si="37"/>
        <v>Mountain</v>
      </c>
      <c r="L712" s="185" t="str">
        <f>INDEX('State '!$A$1:$C$62,MATCH($I712,'State '!$B:$B,0),3)</f>
        <v>Mountain</v>
      </c>
      <c r="M712" s="185" t="str">
        <f>INDEX('State '!$A$1:$C$62,MATCH($J712,'State '!$B:$B,0),3)</f>
        <v>Mountain</v>
      </c>
      <c r="N712" s="185" t="s">
        <v>2550</v>
      </c>
      <c r="O712" s="192">
        <v>58.5</v>
      </c>
      <c r="P712" s="192"/>
      <c r="Q712" s="192">
        <v>324</v>
      </c>
      <c r="R712" s="191">
        <v>36</v>
      </c>
      <c r="S712" s="185" t="s">
        <v>135</v>
      </c>
      <c r="T712" s="185" t="s">
        <v>390</v>
      </c>
      <c r="U712" s="185" t="s">
        <v>1398</v>
      </c>
      <c r="V712" s="185"/>
      <c r="W712" s="184"/>
      <c r="X712" s="184"/>
      <c r="Y712" s="184"/>
    </row>
    <row r="713" spans="1:25" s="20" customFormat="1" x14ac:dyDescent="0.2">
      <c r="A713" s="185">
        <v>39990</v>
      </c>
      <c r="B713" s="198" t="s">
        <v>1387</v>
      </c>
      <c r="C713" s="198" t="s">
        <v>1941</v>
      </c>
      <c r="D713" s="198" t="s">
        <v>141</v>
      </c>
      <c r="E713" s="198" t="s">
        <v>144</v>
      </c>
      <c r="F713" s="199">
        <v>37408</v>
      </c>
      <c r="G713" s="191">
        <v>2002</v>
      </c>
      <c r="H713" s="185" t="s">
        <v>412</v>
      </c>
      <c r="I713" s="185" t="str">
        <f t="shared" si="36"/>
        <v>PA</v>
      </c>
      <c r="J713" s="185" t="str">
        <f t="shared" si="35"/>
        <v>NY</v>
      </c>
      <c r="K713" s="185" t="str">
        <f t="shared" si="37"/>
        <v>Northeast</v>
      </c>
      <c r="L713" s="185" t="str">
        <f>INDEX('State '!$A$1:$C$62,MATCH($I713,'State '!$B:$B,0),3)</f>
        <v>Northeast</v>
      </c>
      <c r="M713" s="185" t="str">
        <f>INDEX('State '!$A$1:$C$62,MATCH($J713,'State '!$B:$B,0),3)</f>
        <v>Northeast</v>
      </c>
      <c r="N713" s="185"/>
      <c r="O713" s="192">
        <v>128</v>
      </c>
      <c r="P713" s="192">
        <v>31</v>
      </c>
      <c r="Q713" s="192">
        <v>126</v>
      </c>
      <c r="R713" s="191">
        <v>42</v>
      </c>
      <c r="S713" s="185" t="s">
        <v>135</v>
      </c>
      <c r="T713" s="185" t="s">
        <v>390</v>
      </c>
      <c r="U713" s="185" t="s">
        <v>1388</v>
      </c>
      <c r="V713" s="185"/>
      <c r="W713" s="184"/>
      <c r="X713" s="184"/>
      <c r="Y713" s="184"/>
    </row>
    <row r="714" spans="1:25" s="20" customFormat="1" x14ac:dyDescent="0.2">
      <c r="A714" s="185">
        <v>39990</v>
      </c>
      <c r="B714" s="198" t="s">
        <v>1392</v>
      </c>
      <c r="C714" s="198" t="s">
        <v>1941</v>
      </c>
      <c r="D714" s="198" t="s">
        <v>141</v>
      </c>
      <c r="E714" s="198" t="s">
        <v>144</v>
      </c>
      <c r="F714" s="199">
        <v>37377</v>
      </c>
      <c r="G714" s="191">
        <v>2002</v>
      </c>
      <c r="H714" s="185" t="s">
        <v>406</v>
      </c>
      <c r="I714" s="185" t="str">
        <f t="shared" si="36"/>
        <v>NJ</v>
      </c>
      <c r="J714" s="185" t="str">
        <f t="shared" si="35"/>
        <v>NY</v>
      </c>
      <c r="K714" s="185" t="str">
        <f t="shared" si="37"/>
        <v>Northeast</v>
      </c>
      <c r="L714" s="185" t="str">
        <f>INDEX('State '!$A$1:$C$62,MATCH($I714,'State '!$B:$B,0),3)</f>
        <v>Northeast</v>
      </c>
      <c r="M714" s="185" t="str">
        <f>INDEX('State '!$A$1:$C$62,MATCH($J714,'State '!$B:$B,0),3)</f>
        <v>Northeast</v>
      </c>
      <c r="N714" s="185"/>
      <c r="O714" s="192">
        <v>119.6</v>
      </c>
      <c r="P714" s="192">
        <v>30</v>
      </c>
      <c r="Q714" s="192">
        <v>127</v>
      </c>
      <c r="R714" s="191">
        <v>42</v>
      </c>
      <c r="S714" s="185" t="s">
        <v>135</v>
      </c>
      <c r="T714" s="185" t="s">
        <v>390</v>
      </c>
      <c r="U714" s="185" t="s">
        <v>1393</v>
      </c>
      <c r="V714" s="185"/>
      <c r="W714" s="184"/>
      <c r="X714" s="184"/>
      <c r="Y714" s="184"/>
    </row>
    <row r="715" spans="1:25" s="20" customFormat="1" ht="25.5" x14ac:dyDescent="0.2">
      <c r="A715" s="185">
        <v>39990</v>
      </c>
      <c r="B715" s="198" t="s">
        <v>1337</v>
      </c>
      <c r="C715" s="198" t="s">
        <v>1941</v>
      </c>
      <c r="D715" s="198" t="s">
        <v>134</v>
      </c>
      <c r="E715" s="198" t="s">
        <v>144</v>
      </c>
      <c r="F715" s="199">
        <v>37377</v>
      </c>
      <c r="G715" s="191">
        <v>2002</v>
      </c>
      <c r="H715" s="185" t="s">
        <v>1338</v>
      </c>
      <c r="I715" s="185" t="str">
        <f t="shared" si="36"/>
        <v>LA</v>
      </c>
      <c r="J715" s="185" t="str">
        <f t="shared" si="35"/>
        <v>VA</v>
      </c>
      <c r="K715" s="185" t="str">
        <f t="shared" si="37"/>
        <v>South Central, Southeast, Northeast</v>
      </c>
      <c r="L715" s="185" t="str">
        <f>INDEX('State '!$A$1:$C$62,MATCH($I715,'State '!$B:$B,0),3)</f>
        <v>South Central</v>
      </c>
      <c r="M715" s="185" t="str">
        <f>INDEX('State '!$A$1:$C$62,MATCH($J715,'State '!$B:$B,0),3)</f>
        <v>Northeast</v>
      </c>
      <c r="N715" s="185" t="s">
        <v>15</v>
      </c>
      <c r="O715" s="192">
        <v>134.66999999999999</v>
      </c>
      <c r="P715" s="192">
        <v>38</v>
      </c>
      <c r="Q715" s="192">
        <v>230</v>
      </c>
      <c r="R715" s="191" t="s">
        <v>1274</v>
      </c>
      <c r="S715" s="185" t="s">
        <v>135</v>
      </c>
      <c r="T715" s="185" t="s">
        <v>390</v>
      </c>
      <c r="U715" s="185" t="s">
        <v>1339</v>
      </c>
      <c r="V715" s="185"/>
      <c r="W715" s="184"/>
      <c r="X715" s="184"/>
      <c r="Y715" s="184"/>
    </row>
    <row r="716" spans="1:25" s="20" customFormat="1" x14ac:dyDescent="0.2">
      <c r="A716" s="185">
        <v>39990</v>
      </c>
      <c r="B716" s="198" t="s">
        <v>1331</v>
      </c>
      <c r="C716" s="198" t="s">
        <v>268</v>
      </c>
      <c r="D716" s="198" t="s">
        <v>141</v>
      </c>
      <c r="E716" s="198" t="s">
        <v>144</v>
      </c>
      <c r="F716" s="199">
        <v>37408</v>
      </c>
      <c r="G716" s="191">
        <v>2002</v>
      </c>
      <c r="H716" s="185" t="s">
        <v>43</v>
      </c>
      <c r="I716" s="185" t="str">
        <f t="shared" si="36"/>
        <v>NM</v>
      </c>
      <c r="J716" s="185" t="str">
        <f t="shared" si="35"/>
        <v>NM</v>
      </c>
      <c r="K716" s="185" t="str">
        <f t="shared" si="37"/>
        <v>Mountain</v>
      </c>
      <c r="L716" s="185" t="str">
        <f>INDEX('State '!$A$1:$C$62,MATCH($I716,'State '!$B:$B,0),3)</f>
        <v>Mountain</v>
      </c>
      <c r="M716" s="185" t="str">
        <f>INDEX('State '!$A$1:$C$62,MATCH($J716,'State '!$B:$B,0),3)</f>
        <v>Mountain</v>
      </c>
      <c r="N716" s="185"/>
      <c r="O716" s="192">
        <v>0.03</v>
      </c>
      <c r="P716" s="192"/>
      <c r="Q716" s="192">
        <v>10</v>
      </c>
      <c r="R716" s="191"/>
      <c r="S716" s="185" t="s">
        <v>135</v>
      </c>
      <c r="T716" s="185" t="s">
        <v>390</v>
      </c>
      <c r="U716" s="185" t="s">
        <v>1332</v>
      </c>
      <c r="V716" s="185"/>
      <c r="W716" s="184"/>
      <c r="X716" s="184"/>
      <c r="Y716" s="184"/>
    </row>
    <row r="717" spans="1:25" s="20" customFormat="1" x14ac:dyDescent="0.2">
      <c r="A717" s="185">
        <v>39990</v>
      </c>
      <c r="B717" s="198" t="s">
        <v>1925</v>
      </c>
      <c r="C717" s="198" t="s">
        <v>268</v>
      </c>
      <c r="D717" s="198" t="s">
        <v>141</v>
      </c>
      <c r="E717" s="198" t="s">
        <v>144</v>
      </c>
      <c r="F717" s="199">
        <v>37424</v>
      </c>
      <c r="G717" s="191">
        <v>2002</v>
      </c>
      <c r="H717" s="185" t="s">
        <v>1352</v>
      </c>
      <c r="I717" s="185" t="str">
        <f t="shared" si="36"/>
        <v>NM</v>
      </c>
      <c r="J717" s="185" t="str">
        <f t="shared" si="35"/>
        <v>CA</v>
      </c>
      <c r="K717" s="185" t="str">
        <f t="shared" si="37"/>
        <v>Mountain, Pacific</v>
      </c>
      <c r="L717" s="185" t="str">
        <f>INDEX('State '!$A$1:$C$62,MATCH($I717,'State '!$B:$B,0),3)</f>
        <v>Mountain</v>
      </c>
      <c r="M717" s="185" t="str">
        <f>INDEX('State '!$A$1:$C$62,MATCH($J717,'State '!$B:$B,0),3)</f>
        <v>Pacific</v>
      </c>
      <c r="N717" s="185"/>
      <c r="O717" s="192">
        <v>93.3</v>
      </c>
      <c r="P717" s="192"/>
      <c r="Q717" s="192">
        <v>120</v>
      </c>
      <c r="R717" s="191">
        <v>30</v>
      </c>
      <c r="S717" s="185" t="s">
        <v>135</v>
      </c>
      <c r="T717" s="185" t="s">
        <v>390</v>
      </c>
      <c r="U717" s="185" t="s">
        <v>1357</v>
      </c>
      <c r="V717" s="185"/>
      <c r="W717" s="184"/>
      <c r="X717" s="184"/>
      <c r="Y717" s="184"/>
    </row>
    <row r="718" spans="1:25" s="20" customFormat="1" x14ac:dyDescent="0.2">
      <c r="A718" s="185">
        <v>39990</v>
      </c>
      <c r="B718" s="198" t="s">
        <v>1469</v>
      </c>
      <c r="C718" s="198" t="s">
        <v>201</v>
      </c>
      <c r="D718" s="198" t="s">
        <v>134</v>
      </c>
      <c r="E718" s="198" t="s">
        <v>144</v>
      </c>
      <c r="F718" s="199">
        <v>36982</v>
      </c>
      <c r="G718" s="200">
        <v>2001</v>
      </c>
      <c r="H718" s="185" t="s">
        <v>36</v>
      </c>
      <c r="I718" s="185" t="str">
        <f t="shared" si="36"/>
        <v>MA</v>
      </c>
      <c r="J718" s="185" t="str">
        <f t="shared" si="35"/>
        <v>MA</v>
      </c>
      <c r="K718" s="185" t="str">
        <f t="shared" si="37"/>
        <v>Northeast</v>
      </c>
      <c r="L718" s="185" t="str">
        <f>INDEX('State '!$A$1:$C$62,MATCH($I718,'State '!$B:$B,0),3)</f>
        <v>Northeast</v>
      </c>
      <c r="M718" s="185" t="str">
        <f>INDEX('State '!$A$1:$C$62,MATCH($J718,'State '!$B:$B,0),3)</f>
        <v>Northeast</v>
      </c>
      <c r="N718" s="185"/>
      <c r="O718" s="192">
        <v>4.5999999999999996</v>
      </c>
      <c r="P718" s="192">
        <v>1</v>
      </c>
      <c r="Q718" s="192">
        <v>107</v>
      </c>
      <c r="R718" s="191">
        <v>14</v>
      </c>
      <c r="S718" s="185" t="s">
        <v>135</v>
      </c>
      <c r="T718" s="185" t="s">
        <v>390</v>
      </c>
      <c r="U718" s="185" t="s">
        <v>1470</v>
      </c>
      <c r="V718" s="185"/>
      <c r="W718" s="184"/>
      <c r="X718" s="184"/>
      <c r="Y718" s="184"/>
    </row>
    <row r="719" spans="1:25" s="20" customFormat="1" x14ac:dyDescent="0.2">
      <c r="A719" s="185">
        <v>39990</v>
      </c>
      <c r="B719" s="198" t="s">
        <v>1449</v>
      </c>
      <c r="C719" s="198" t="s">
        <v>201</v>
      </c>
      <c r="D719" s="198" t="s">
        <v>134</v>
      </c>
      <c r="E719" s="198" t="s">
        <v>144</v>
      </c>
      <c r="F719" s="199">
        <v>37240</v>
      </c>
      <c r="G719" s="200">
        <v>2001</v>
      </c>
      <c r="H719" s="185" t="s">
        <v>36</v>
      </c>
      <c r="I719" s="185" t="str">
        <f t="shared" si="36"/>
        <v>MA</v>
      </c>
      <c r="J719" s="185" t="str">
        <f t="shared" si="35"/>
        <v>MA</v>
      </c>
      <c r="K719" s="185" t="str">
        <f t="shared" si="37"/>
        <v>Northeast</v>
      </c>
      <c r="L719" s="185" t="str">
        <f>INDEX('State '!$A$1:$C$62,MATCH($I719,'State '!$B:$B,0),3)</f>
        <v>Northeast</v>
      </c>
      <c r="M719" s="185" t="str">
        <f>INDEX('State '!$A$1:$C$62,MATCH($J719,'State '!$B:$B,0),3)</f>
        <v>Northeast</v>
      </c>
      <c r="N719" s="185"/>
      <c r="O719" s="192">
        <v>32.020000000000003</v>
      </c>
      <c r="P719" s="192">
        <v>0.5</v>
      </c>
      <c r="Q719" s="192">
        <v>140</v>
      </c>
      <c r="R719" s="191">
        <v>24</v>
      </c>
      <c r="S719" s="185" t="s">
        <v>135</v>
      </c>
      <c r="T719" s="185" t="s">
        <v>390</v>
      </c>
      <c r="U719" s="185" t="s">
        <v>1450</v>
      </c>
      <c r="V719" s="185"/>
      <c r="W719" s="184"/>
      <c r="X719" s="184"/>
      <c r="Y719" s="184"/>
    </row>
    <row r="720" spans="1:25" s="20" customFormat="1" x14ac:dyDescent="0.2">
      <c r="A720" s="185">
        <v>39990</v>
      </c>
      <c r="B720" s="198" t="s">
        <v>1458</v>
      </c>
      <c r="C720" s="198" t="s">
        <v>201</v>
      </c>
      <c r="D720" s="198" t="s">
        <v>141</v>
      </c>
      <c r="E720" s="198" t="s">
        <v>144</v>
      </c>
      <c r="F720" s="199">
        <v>37165</v>
      </c>
      <c r="G720" s="200">
        <v>2001</v>
      </c>
      <c r="H720" s="185" t="s">
        <v>20</v>
      </c>
      <c r="I720" s="185" t="str">
        <f t="shared" si="36"/>
        <v>NJ</v>
      </c>
      <c r="J720" s="185" t="str">
        <f t="shared" si="35"/>
        <v>NJ</v>
      </c>
      <c r="K720" s="185" t="str">
        <f t="shared" si="37"/>
        <v>Northeast</v>
      </c>
      <c r="L720" s="185" t="str">
        <f>INDEX('State '!$A$1:$C$62,MATCH($I720,'State '!$B:$B,0),3)</f>
        <v>Northeast</v>
      </c>
      <c r="M720" s="185" t="str">
        <f>INDEX('State '!$A$1:$C$62,MATCH($J720,'State '!$B:$B,0),3)</f>
        <v>Northeast</v>
      </c>
      <c r="N720" s="185"/>
      <c r="O720" s="192">
        <v>6.7</v>
      </c>
      <c r="P720" s="192"/>
      <c r="Q720" s="192">
        <v>135</v>
      </c>
      <c r="R720" s="191" t="s">
        <v>1090</v>
      </c>
      <c r="S720" s="185" t="s">
        <v>135</v>
      </c>
      <c r="T720" s="185" t="s">
        <v>390</v>
      </c>
      <c r="U720" s="185" t="s">
        <v>1459</v>
      </c>
      <c r="V720" s="185"/>
      <c r="W720" s="184"/>
      <c r="X720" s="184"/>
      <c r="Y720" s="184"/>
    </row>
    <row r="721" spans="1:25" s="20" customFormat="1" x14ac:dyDescent="0.2">
      <c r="A721" s="185">
        <v>39990</v>
      </c>
      <c r="B721" s="198" t="s">
        <v>1436</v>
      </c>
      <c r="C721" s="198" t="s">
        <v>1791</v>
      </c>
      <c r="D721" s="198" t="s">
        <v>141</v>
      </c>
      <c r="E721" s="198" t="s">
        <v>144</v>
      </c>
      <c r="F721" s="199">
        <v>37240</v>
      </c>
      <c r="G721" s="200">
        <v>2001</v>
      </c>
      <c r="H721" s="185" t="s">
        <v>1348</v>
      </c>
      <c r="I721" s="185" t="str">
        <f t="shared" si="36"/>
        <v>IL</v>
      </c>
      <c r="J721" s="185" t="str">
        <f t="shared" si="35"/>
        <v>WI</v>
      </c>
      <c r="K721" s="185" t="str">
        <f t="shared" si="37"/>
        <v>Midwest</v>
      </c>
      <c r="L721" s="185" t="str">
        <f>INDEX('State '!$A$1:$C$62,MATCH($I721,'State '!$B:$B,0),3)</f>
        <v>Midwest</v>
      </c>
      <c r="M721" s="185" t="str">
        <f>INDEX('State '!$A$1:$C$62,MATCH($J721,'State '!$B:$B,0),3)</f>
        <v>Midwest</v>
      </c>
      <c r="N721" s="185"/>
      <c r="O721" s="192">
        <v>6</v>
      </c>
      <c r="P721" s="192"/>
      <c r="Q721" s="192">
        <v>40</v>
      </c>
      <c r="R721" s="191">
        <v>46</v>
      </c>
      <c r="S721" s="185" t="s">
        <v>135</v>
      </c>
      <c r="T721" s="185" t="s">
        <v>390</v>
      </c>
      <c r="U721" s="185" t="s">
        <v>1437</v>
      </c>
      <c r="V721" s="185"/>
      <c r="W721" s="184"/>
      <c r="X721" s="184"/>
      <c r="Y721" s="184"/>
    </row>
    <row r="722" spans="1:25" s="20" customFormat="1" x14ac:dyDescent="0.2">
      <c r="A722" s="185">
        <v>39990</v>
      </c>
      <c r="B722" s="198" t="s">
        <v>1480</v>
      </c>
      <c r="C722" s="198" t="s">
        <v>368</v>
      </c>
      <c r="D722" s="198" t="s">
        <v>134</v>
      </c>
      <c r="E722" s="198" t="s">
        <v>144</v>
      </c>
      <c r="F722" s="199">
        <v>37094</v>
      </c>
      <c r="G722" s="200">
        <v>2001</v>
      </c>
      <c r="H722" s="185" t="s">
        <v>17</v>
      </c>
      <c r="I722" s="185" t="str">
        <f t="shared" si="36"/>
        <v>AL</v>
      </c>
      <c r="J722" s="185" t="str">
        <f t="shared" si="35"/>
        <v>AL</v>
      </c>
      <c r="K722" s="185" t="str">
        <f t="shared" si="37"/>
        <v>South Central</v>
      </c>
      <c r="L722" s="185" t="str">
        <f>INDEX('State '!$A$1:$C$62,MATCH($I722,'State '!$B:$B,0),3)</f>
        <v>South Central</v>
      </c>
      <c r="M722" s="185" t="str">
        <f>INDEX('State '!$A$1:$C$62,MATCH($J722,'State '!$B:$B,0),3)</f>
        <v>South Central</v>
      </c>
      <c r="N722" s="185"/>
      <c r="O722" s="192"/>
      <c r="P722" s="192">
        <v>18</v>
      </c>
      <c r="Q722" s="192">
        <v>200</v>
      </c>
      <c r="R722" s="191">
        <v>24</v>
      </c>
      <c r="S722" s="185" t="s">
        <v>139</v>
      </c>
      <c r="T722" s="185" t="s">
        <v>188</v>
      </c>
      <c r="U722" s="185" t="s">
        <v>391</v>
      </c>
      <c r="V722" s="185"/>
      <c r="W722" s="184"/>
      <c r="X722" s="184"/>
      <c r="Y722" s="184"/>
    </row>
    <row r="723" spans="1:25" s="20" customFormat="1" x14ac:dyDescent="0.2">
      <c r="A723" s="185">
        <v>39990</v>
      </c>
      <c r="B723" s="198" t="s">
        <v>1475</v>
      </c>
      <c r="C723" s="198" t="s">
        <v>368</v>
      </c>
      <c r="D723" s="198" t="s">
        <v>134</v>
      </c>
      <c r="E723" s="198" t="s">
        <v>144</v>
      </c>
      <c r="F723" s="199">
        <v>37094</v>
      </c>
      <c r="G723" s="200">
        <v>2001</v>
      </c>
      <c r="H723" s="185" t="s">
        <v>17</v>
      </c>
      <c r="I723" s="185" t="str">
        <f t="shared" si="36"/>
        <v>AL</v>
      </c>
      <c r="J723" s="185" t="str">
        <f t="shared" si="35"/>
        <v>AL</v>
      </c>
      <c r="K723" s="185" t="str">
        <f t="shared" si="37"/>
        <v>South Central</v>
      </c>
      <c r="L723" s="185" t="str">
        <f>INDEX('State '!$A$1:$C$62,MATCH($I723,'State '!$B:$B,0),3)</f>
        <v>South Central</v>
      </c>
      <c r="M723" s="185" t="str">
        <f>INDEX('State '!$A$1:$C$62,MATCH($J723,'State '!$B:$B,0),3)</f>
        <v>South Central</v>
      </c>
      <c r="N723" s="185"/>
      <c r="O723" s="192"/>
      <c r="P723" s="192">
        <v>11</v>
      </c>
      <c r="Q723" s="192">
        <v>300</v>
      </c>
      <c r="R723" s="191">
        <v>20</v>
      </c>
      <c r="S723" s="185" t="s">
        <v>135</v>
      </c>
      <c r="T723" s="185" t="s">
        <v>390</v>
      </c>
      <c r="U723" s="185" t="s">
        <v>751</v>
      </c>
      <c r="V723" s="185"/>
      <c r="W723" s="184"/>
      <c r="X723" s="184"/>
      <c r="Y723" s="184"/>
    </row>
    <row r="724" spans="1:25" s="20" customFormat="1" x14ac:dyDescent="0.2">
      <c r="A724" s="185">
        <v>39990</v>
      </c>
      <c r="B724" s="198" t="s">
        <v>1409</v>
      </c>
      <c r="C724" s="198" t="s">
        <v>2023</v>
      </c>
      <c r="D724" s="198" t="s">
        <v>134</v>
      </c>
      <c r="E724" s="198" t="s">
        <v>144</v>
      </c>
      <c r="F724" s="199">
        <v>37135</v>
      </c>
      <c r="G724" s="200">
        <v>2001</v>
      </c>
      <c r="H724" s="185" t="s">
        <v>809</v>
      </c>
      <c r="I724" s="185" t="str">
        <f t="shared" si="36"/>
        <v>LA</v>
      </c>
      <c r="J724" s="185" t="str">
        <f t="shared" si="35"/>
        <v>MS</v>
      </c>
      <c r="K724" s="185" t="str">
        <f t="shared" si="37"/>
        <v>South Central</v>
      </c>
      <c r="L724" s="185" t="str">
        <f>INDEX('State '!$A$1:$C$62,MATCH($I724,'State '!$B:$B,0),3)</f>
        <v>South Central</v>
      </c>
      <c r="M724" s="185" t="str">
        <f>INDEX('State '!$A$1:$C$62,MATCH($J724,'State '!$B:$B,0),3)</f>
        <v>South Central</v>
      </c>
      <c r="N724" s="185"/>
      <c r="O724" s="192">
        <v>20</v>
      </c>
      <c r="P724" s="192">
        <v>37</v>
      </c>
      <c r="Q724" s="192">
        <v>285</v>
      </c>
      <c r="R724" s="191">
        <v>20</v>
      </c>
      <c r="S724" s="185" t="s">
        <v>135</v>
      </c>
      <c r="T724" s="185" t="s">
        <v>390</v>
      </c>
      <c r="U724" s="185" t="s">
        <v>1410</v>
      </c>
      <c r="V724" s="185"/>
      <c r="W724" s="184"/>
      <c r="X724" s="184"/>
      <c r="Y724" s="184"/>
    </row>
    <row r="725" spans="1:25" s="20" customFormat="1" x14ac:dyDescent="0.2">
      <c r="A725" s="185">
        <v>39990</v>
      </c>
      <c r="B725" s="198" t="s">
        <v>1441</v>
      </c>
      <c r="C725" s="198" t="s">
        <v>363</v>
      </c>
      <c r="D725" s="198" t="s">
        <v>141</v>
      </c>
      <c r="E725" s="198" t="s">
        <v>144</v>
      </c>
      <c r="F725" s="199">
        <v>36906</v>
      </c>
      <c r="G725" s="200">
        <v>2001</v>
      </c>
      <c r="H725" s="185" t="s">
        <v>1442</v>
      </c>
      <c r="I725" s="185" t="str">
        <f t="shared" si="36"/>
        <v>MT</v>
      </c>
      <c r="J725" s="185" t="str">
        <f t="shared" si="35"/>
        <v>SK</v>
      </c>
      <c r="K725" s="185" t="str">
        <f t="shared" si="37"/>
        <v>Mountain, Canada</v>
      </c>
      <c r="L725" s="185" t="str">
        <f>INDEX('State '!$A$1:$C$62,MATCH($I725,'State '!$B:$B,0),3)</f>
        <v>Mountain</v>
      </c>
      <c r="M725" s="185" t="str">
        <f>INDEX('State '!$A$1:$C$62,MATCH($J725,'State '!$B:$B,0),3)</f>
        <v>Canada</v>
      </c>
      <c r="N725" s="185"/>
      <c r="O725" s="192">
        <v>1.5</v>
      </c>
      <c r="P725" s="192">
        <v>15.7</v>
      </c>
      <c r="Q725" s="192">
        <v>15</v>
      </c>
      <c r="R725" s="191">
        <v>6</v>
      </c>
      <c r="S725" s="185" t="s">
        <v>135</v>
      </c>
      <c r="T725" s="185" t="s">
        <v>390</v>
      </c>
      <c r="U725" s="185" t="s">
        <v>1443</v>
      </c>
      <c r="V725" s="185"/>
      <c r="W725" s="184"/>
      <c r="X725" s="184"/>
      <c r="Y725" s="184"/>
    </row>
    <row r="726" spans="1:25" s="20" customFormat="1" x14ac:dyDescent="0.2">
      <c r="A726" s="185">
        <v>39990</v>
      </c>
      <c r="B726" s="186" t="s">
        <v>1423</v>
      </c>
      <c r="C726" s="186" t="s">
        <v>260</v>
      </c>
      <c r="D726" s="186" t="s">
        <v>141</v>
      </c>
      <c r="E726" s="198" t="s">
        <v>144</v>
      </c>
      <c r="F726" s="199">
        <v>37165</v>
      </c>
      <c r="G726" s="200">
        <v>2001</v>
      </c>
      <c r="H726" s="185" t="s">
        <v>25</v>
      </c>
      <c r="I726" s="185" t="str">
        <f t="shared" si="36"/>
        <v>CO</v>
      </c>
      <c r="J726" s="185" t="str">
        <f t="shared" si="35"/>
        <v>CO</v>
      </c>
      <c r="K726" s="185" t="str">
        <f t="shared" si="37"/>
        <v>Mountain</v>
      </c>
      <c r="L726" s="185" t="str">
        <f>INDEX('State '!$A$1:$C$62,MATCH($I726,'State '!$B:$B,0),3)</f>
        <v>Mountain</v>
      </c>
      <c r="M726" s="185" t="str">
        <f>INDEX('State '!$A$1:$C$62,MATCH($J726,'State '!$B:$B,0),3)</f>
        <v>Mountain</v>
      </c>
      <c r="N726" s="185"/>
      <c r="O726" s="192">
        <v>58</v>
      </c>
      <c r="P726" s="192">
        <v>53.2</v>
      </c>
      <c r="Q726" s="191">
        <v>87</v>
      </c>
      <c r="R726" s="191">
        <v>24</v>
      </c>
      <c r="S726" s="185" t="s">
        <v>135</v>
      </c>
      <c r="T726" s="185" t="s">
        <v>390</v>
      </c>
      <c r="U726" s="185" t="s">
        <v>1424</v>
      </c>
      <c r="V726" s="185"/>
      <c r="W726" s="184"/>
      <c r="X726" s="184"/>
      <c r="Y726" s="184"/>
    </row>
    <row r="727" spans="1:25" s="20" customFormat="1" x14ac:dyDescent="0.2">
      <c r="A727" s="185">
        <v>39990</v>
      </c>
      <c r="B727" s="198" t="s">
        <v>1425</v>
      </c>
      <c r="C727" s="198" t="s">
        <v>260</v>
      </c>
      <c r="D727" s="198" t="s">
        <v>134</v>
      </c>
      <c r="E727" s="198" t="s">
        <v>144</v>
      </c>
      <c r="F727" s="199">
        <v>37135</v>
      </c>
      <c r="G727" s="200">
        <v>2001</v>
      </c>
      <c r="H727" s="185" t="s">
        <v>25</v>
      </c>
      <c r="I727" s="185" t="str">
        <f t="shared" si="36"/>
        <v>CO</v>
      </c>
      <c r="J727" s="185" t="str">
        <f t="shared" si="35"/>
        <v>CO</v>
      </c>
      <c r="K727" s="185" t="str">
        <f t="shared" si="37"/>
        <v>Mountain</v>
      </c>
      <c r="L727" s="185" t="str">
        <f>INDEX('State '!$A$1:$C$62,MATCH($I727,'State '!$B:$B,0),3)</f>
        <v>Mountain</v>
      </c>
      <c r="M727" s="185" t="str">
        <f>INDEX('State '!$A$1:$C$62,MATCH($J727,'State '!$B:$B,0),3)</f>
        <v>Mountain</v>
      </c>
      <c r="N727" s="185"/>
      <c r="O727" s="192">
        <v>30</v>
      </c>
      <c r="P727" s="192"/>
      <c r="Q727" s="192">
        <v>58</v>
      </c>
      <c r="R727" s="191"/>
      <c r="S727" s="185" t="s">
        <v>135</v>
      </c>
      <c r="T727" s="185" t="s">
        <v>390</v>
      </c>
      <c r="U727" s="185" t="s">
        <v>391</v>
      </c>
      <c r="V727" s="185"/>
      <c r="W727" s="184"/>
      <c r="X727" s="184"/>
      <c r="Y727" s="184"/>
    </row>
    <row r="728" spans="1:25" s="20" customFormat="1" x14ac:dyDescent="0.2">
      <c r="A728" s="185">
        <v>39990</v>
      </c>
      <c r="B728" s="198" t="s">
        <v>1416</v>
      </c>
      <c r="C728" s="198" t="s">
        <v>260</v>
      </c>
      <c r="D728" s="198" t="s">
        <v>141</v>
      </c>
      <c r="E728" s="198" t="s">
        <v>144</v>
      </c>
      <c r="F728" s="199">
        <v>37165</v>
      </c>
      <c r="G728" s="200">
        <v>2001</v>
      </c>
      <c r="H728" s="185" t="s">
        <v>1417</v>
      </c>
      <c r="I728" s="185" t="str">
        <f t="shared" si="36"/>
        <v>CO</v>
      </c>
      <c r="J728" s="185" t="str">
        <f t="shared" si="35"/>
        <v>TX</v>
      </c>
      <c r="K728" s="185" t="str">
        <f t="shared" si="37"/>
        <v>Mountain, South Central</v>
      </c>
      <c r="L728" s="185" t="str">
        <f>INDEX('State '!$A$1:$C$62,MATCH($I728,'State '!$B:$B,0),3)</f>
        <v>Mountain</v>
      </c>
      <c r="M728" s="185" t="str">
        <f>INDEX('State '!$A$1:$C$62,MATCH($J728,'State '!$B:$B,0),3)</f>
        <v>South Central</v>
      </c>
      <c r="N728" s="185"/>
      <c r="O728" s="192">
        <v>56</v>
      </c>
      <c r="P728" s="192">
        <v>70</v>
      </c>
      <c r="Q728" s="192">
        <v>83</v>
      </c>
      <c r="R728" s="191">
        <v>20</v>
      </c>
      <c r="S728" s="185" t="s">
        <v>135</v>
      </c>
      <c r="T728" s="185" t="s">
        <v>390</v>
      </c>
      <c r="U728" s="185" t="s">
        <v>1418</v>
      </c>
      <c r="V728" s="185"/>
      <c r="W728" s="184"/>
      <c r="X728" s="184"/>
      <c r="Y728" s="184"/>
    </row>
    <row r="729" spans="1:25" s="20" customFormat="1" x14ac:dyDescent="0.2">
      <c r="A729" s="185">
        <v>39990</v>
      </c>
      <c r="B729" s="198" t="s">
        <v>1412</v>
      </c>
      <c r="C729" s="198" t="s">
        <v>225</v>
      </c>
      <c r="D729" s="198" t="s">
        <v>141</v>
      </c>
      <c r="E729" s="198" t="s">
        <v>144</v>
      </c>
      <c r="F729" s="199">
        <v>37196</v>
      </c>
      <c r="G729" s="200">
        <v>2001</v>
      </c>
      <c r="H729" s="185" t="s">
        <v>397</v>
      </c>
      <c r="I729" s="185" t="str">
        <f t="shared" si="36"/>
        <v>PA</v>
      </c>
      <c r="J729" s="185" t="str">
        <f t="shared" si="35"/>
        <v>NY</v>
      </c>
      <c r="K729" s="185" t="str">
        <f t="shared" si="37"/>
        <v>Northeast</v>
      </c>
      <c r="L729" s="185" t="str">
        <f>INDEX('State '!$A$1:$C$62,MATCH($I729,'State '!$B:$B,0),3)</f>
        <v>Northeast</v>
      </c>
      <c r="M729" s="185" t="str">
        <f>INDEX('State '!$A$1:$C$62,MATCH($J729,'State '!$B:$B,0),3)</f>
        <v>Northeast</v>
      </c>
      <c r="N729" s="185"/>
      <c r="O729" s="192">
        <v>63.5</v>
      </c>
      <c r="P729" s="192">
        <v>13.8</v>
      </c>
      <c r="Q729" s="192"/>
      <c r="R729" s="191">
        <v>30</v>
      </c>
      <c r="S729" s="185" t="s">
        <v>135</v>
      </c>
      <c r="T729" s="185" t="s">
        <v>390</v>
      </c>
      <c r="U729" s="185" t="s">
        <v>1413</v>
      </c>
      <c r="V729" s="185"/>
      <c r="W729" s="184"/>
      <c r="X729" s="184"/>
      <c r="Y729" s="184"/>
    </row>
    <row r="730" spans="1:25" s="20" customFormat="1" x14ac:dyDescent="0.2">
      <c r="A730" s="185">
        <v>39990</v>
      </c>
      <c r="B730" s="198" t="s">
        <v>1453</v>
      </c>
      <c r="C730" s="198" t="s">
        <v>365</v>
      </c>
      <c r="D730" s="198" t="s">
        <v>134</v>
      </c>
      <c r="E730" s="198" t="s">
        <v>144</v>
      </c>
      <c r="F730" s="199">
        <v>36914</v>
      </c>
      <c r="G730" s="200">
        <v>2001</v>
      </c>
      <c r="H730" s="185" t="s">
        <v>37</v>
      </c>
      <c r="I730" s="185" t="str">
        <f t="shared" si="36"/>
        <v>OK</v>
      </c>
      <c r="J730" s="185" t="str">
        <f t="shared" si="35"/>
        <v>OK</v>
      </c>
      <c r="K730" s="185" t="str">
        <f t="shared" si="37"/>
        <v>South Central</v>
      </c>
      <c r="L730" s="185" t="str">
        <f>INDEX('State '!$A$1:$C$62,MATCH($I730,'State '!$B:$B,0),3)</f>
        <v>South Central</v>
      </c>
      <c r="M730" s="185" t="str">
        <f>INDEX('State '!$A$1:$C$62,MATCH($J730,'State '!$B:$B,0),3)</f>
        <v>South Central</v>
      </c>
      <c r="N730" s="185"/>
      <c r="O730" s="192">
        <v>9.8000000000000007</v>
      </c>
      <c r="P730" s="192">
        <v>42</v>
      </c>
      <c r="Q730" s="192">
        <v>60</v>
      </c>
      <c r="R730" s="191">
        <v>12</v>
      </c>
      <c r="S730" s="185" t="s">
        <v>139</v>
      </c>
      <c r="T730" s="185" t="s">
        <v>188</v>
      </c>
      <c r="U730" s="185" t="s">
        <v>391</v>
      </c>
      <c r="V730" s="185"/>
      <c r="W730" s="184"/>
      <c r="X730" s="184"/>
      <c r="Y730" s="184"/>
    </row>
    <row r="731" spans="1:25" s="20" customFormat="1" x14ac:dyDescent="0.2">
      <c r="A731" s="185">
        <v>39990</v>
      </c>
      <c r="B731" s="198" t="s">
        <v>1454</v>
      </c>
      <c r="C731" s="198" t="s">
        <v>365</v>
      </c>
      <c r="D731" s="198" t="s">
        <v>134</v>
      </c>
      <c r="E731" s="198" t="s">
        <v>144</v>
      </c>
      <c r="F731" s="199">
        <v>37043</v>
      </c>
      <c r="G731" s="200">
        <v>2001</v>
      </c>
      <c r="H731" s="185" t="s">
        <v>37</v>
      </c>
      <c r="I731" s="185" t="str">
        <f t="shared" si="36"/>
        <v>OK</v>
      </c>
      <c r="J731" s="185" t="str">
        <f t="shared" si="35"/>
        <v>OK</v>
      </c>
      <c r="K731" s="185" t="str">
        <f t="shared" si="37"/>
        <v>South Central</v>
      </c>
      <c r="L731" s="185" t="str">
        <f>INDEX('State '!$A$1:$C$62,MATCH($I731,'State '!$B:$B,0),3)</f>
        <v>South Central</v>
      </c>
      <c r="M731" s="185" t="str">
        <f>INDEX('State '!$A$1:$C$62,MATCH($J731,'State '!$B:$B,0),3)</f>
        <v>South Central</v>
      </c>
      <c r="N731" s="185"/>
      <c r="O731" s="192">
        <v>2.8</v>
      </c>
      <c r="P731" s="192"/>
      <c r="Q731" s="192">
        <v>26</v>
      </c>
      <c r="R731" s="191">
        <v>12</v>
      </c>
      <c r="S731" s="185" t="s">
        <v>139</v>
      </c>
      <c r="T731" s="185" t="s">
        <v>188</v>
      </c>
      <c r="U731" s="185" t="s">
        <v>391</v>
      </c>
      <c r="V731" s="185"/>
      <c r="W731" s="184"/>
      <c r="X731" s="184"/>
      <c r="Y731" s="184"/>
    </row>
    <row r="732" spans="1:25" s="20" customFormat="1" x14ac:dyDescent="0.2">
      <c r="A732" s="185">
        <v>39990</v>
      </c>
      <c r="B732" s="198" t="s">
        <v>1465</v>
      </c>
      <c r="C732" s="198" t="s">
        <v>219</v>
      </c>
      <c r="D732" s="198" t="s">
        <v>141</v>
      </c>
      <c r="E732" s="198" t="s">
        <v>144</v>
      </c>
      <c r="F732" s="199">
        <v>37210</v>
      </c>
      <c r="G732" s="200">
        <v>2001</v>
      </c>
      <c r="H732" s="185" t="s">
        <v>464</v>
      </c>
      <c r="I732" s="185" t="str">
        <f t="shared" si="36"/>
        <v>DE</v>
      </c>
      <c r="J732" s="185" t="str">
        <f t="shared" si="35"/>
        <v>MD</v>
      </c>
      <c r="K732" s="185" t="str">
        <f t="shared" si="37"/>
        <v>Northeast</v>
      </c>
      <c r="L732" s="185" t="str">
        <f>INDEX('State '!$A$1:$C$62,MATCH($I732,'State '!$B:$B,0),3)</f>
        <v>Northeast</v>
      </c>
      <c r="M732" s="185" t="str">
        <f>INDEX('State '!$A$1:$C$62,MATCH($J732,'State '!$B:$B,0),3)</f>
        <v>Northeast</v>
      </c>
      <c r="N732" s="185"/>
      <c r="O732" s="192">
        <v>12.48</v>
      </c>
      <c r="P732" s="192">
        <v>6</v>
      </c>
      <c r="Q732" s="192">
        <v>19</v>
      </c>
      <c r="R732" s="191">
        <v>16</v>
      </c>
      <c r="S732" s="185" t="s">
        <v>135</v>
      </c>
      <c r="T732" s="185" t="s">
        <v>390</v>
      </c>
      <c r="U732" s="185" t="s">
        <v>1466</v>
      </c>
      <c r="V732" s="185"/>
      <c r="W732" s="184"/>
      <c r="X732" s="184"/>
      <c r="Y732" s="184"/>
    </row>
    <row r="733" spans="1:25" s="20" customFormat="1" x14ac:dyDescent="0.2">
      <c r="A733" s="185">
        <v>39990</v>
      </c>
      <c r="B733" s="198" t="s">
        <v>1478</v>
      </c>
      <c r="C733" s="198" t="s">
        <v>1784</v>
      </c>
      <c r="D733" s="198" t="s">
        <v>141</v>
      </c>
      <c r="E733" s="198" t="s">
        <v>144</v>
      </c>
      <c r="F733" s="199">
        <v>37135</v>
      </c>
      <c r="G733" s="200">
        <v>2001</v>
      </c>
      <c r="H733" s="185" t="s">
        <v>1328</v>
      </c>
      <c r="I733" s="185" t="str">
        <f t="shared" si="36"/>
        <v>AZ</v>
      </c>
      <c r="J733" s="185" t="str">
        <f t="shared" si="35"/>
        <v>MX</v>
      </c>
      <c r="K733" s="185" t="str">
        <f t="shared" si="37"/>
        <v>Mountain, Mexico</v>
      </c>
      <c r="L733" s="185" t="str">
        <f>INDEX('State '!$A$1:$C$62,MATCH($I733,'State '!$B:$B,0),3)</f>
        <v>Mountain</v>
      </c>
      <c r="M733" s="185" t="str">
        <f>INDEX('State '!$A$1:$C$62,MATCH($J733,'State '!$B:$B,0),3)</f>
        <v>Mexico</v>
      </c>
      <c r="N733" s="185"/>
      <c r="O733" s="192">
        <v>30.2</v>
      </c>
      <c r="P733" s="192">
        <v>68</v>
      </c>
      <c r="Q733" s="192">
        <v>130</v>
      </c>
      <c r="R733" s="191" t="s">
        <v>1463</v>
      </c>
      <c r="S733" s="185" t="s">
        <v>135</v>
      </c>
      <c r="T733" s="185" t="s">
        <v>390</v>
      </c>
      <c r="U733" s="185" t="s">
        <v>1479</v>
      </c>
      <c r="V733" s="185"/>
      <c r="W733" s="184"/>
      <c r="X733" s="184"/>
      <c r="Y733" s="184"/>
    </row>
    <row r="734" spans="1:25" s="20" customFormat="1" x14ac:dyDescent="0.2">
      <c r="A734" s="185">
        <v>39990</v>
      </c>
      <c r="B734" s="198" t="s">
        <v>1456</v>
      </c>
      <c r="C734" s="198" t="s">
        <v>233</v>
      </c>
      <c r="D734" s="198" t="s">
        <v>141</v>
      </c>
      <c r="E734" s="198" t="s">
        <v>144</v>
      </c>
      <c r="F734" s="199">
        <v>37194</v>
      </c>
      <c r="G734" s="200">
        <v>2001</v>
      </c>
      <c r="H734" s="185" t="s">
        <v>19</v>
      </c>
      <c r="I734" s="185" t="str">
        <f t="shared" si="36"/>
        <v>VA</v>
      </c>
      <c r="J734" s="185" t="str">
        <f t="shared" si="35"/>
        <v>VA</v>
      </c>
      <c r="K734" s="185" t="str">
        <f t="shared" si="37"/>
        <v>Northeast</v>
      </c>
      <c r="L734" s="185" t="str">
        <f>INDEX('State '!$A$1:$C$62,MATCH($I734,'State '!$B:$B,0),3)</f>
        <v>Northeast</v>
      </c>
      <c r="M734" s="185" t="str">
        <f>INDEX('State '!$A$1:$C$62,MATCH($J734,'State '!$B:$B,0),3)</f>
        <v>Northeast</v>
      </c>
      <c r="N734" s="185"/>
      <c r="O734" s="192">
        <v>2</v>
      </c>
      <c r="P734" s="192"/>
      <c r="Q734" s="192">
        <v>4</v>
      </c>
      <c r="R734" s="191">
        <v>12</v>
      </c>
      <c r="S734" s="185" t="s">
        <v>135</v>
      </c>
      <c r="T734" s="185" t="s">
        <v>390</v>
      </c>
      <c r="U734" s="185" t="s">
        <v>1457</v>
      </c>
      <c r="V734" s="185"/>
      <c r="W734" s="184"/>
      <c r="X734" s="184"/>
      <c r="Y734" s="184"/>
    </row>
    <row r="735" spans="1:25" s="20" customFormat="1" x14ac:dyDescent="0.2">
      <c r="A735" s="185">
        <v>39990</v>
      </c>
      <c r="B735" s="198" t="s">
        <v>1467</v>
      </c>
      <c r="C735" s="198" t="s">
        <v>233</v>
      </c>
      <c r="D735" s="198" t="s">
        <v>141</v>
      </c>
      <c r="E735" s="198" t="s">
        <v>144</v>
      </c>
      <c r="F735" s="199">
        <v>37194</v>
      </c>
      <c r="G735" s="200">
        <v>2001</v>
      </c>
      <c r="H735" s="185" t="s">
        <v>19</v>
      </c>
      <c r="I735" s="185" t="str">
        <f t="shared" si="36"/>
        <v>VA</v>
      </c>
      <c r="J735" s="185" t="str">
        <f t="shared" si="35"/>
        <v>VA</v>
      </c>
      <c r="K735" s="185" t="str">
        <f t="shared" si="37"/>
        <v>Northeast</v>
      </c>
      <c r="L735" s="185" t="str">
        <f>INDEX('State '!$A$1:$C$62,MATCH($I735,'State '!$B:$B,0),3)</f>
        <v>Northeast</v>
      </c>
      <c r="M735" s="185" t="str">
        <f>INDEX('State '!$A$1:$C$62,MATCH($J735,'State '!$B:$B,0),3)</f>
        <v>Northeast</v>
      </c>
      <c r="N735" s="185"/>
      <c r="O735" s="192">
        <v>21.2</v>
      </c>
      <c r="P735" s="192">
        <v>41</v>
      </c>
      <c r="Q735" s="192">
        <v>35</v>
      </c>
      <c r="R735" s="191">
        <v>12</v>
      </c>
      <c r="S735" s="185" t="s">
        <v>135</v>
      </c>
      <c r="T735" s="185" t="s">
        <v>390</v>
      </c>
      <c r="U735" s="185" t="s">
        <v>1468</v>
      </c>
      <c r="V735" s="185"/>
      <c r="W735" s="184"/>
      <c r="X735" s="184"/>
      <c r="Y735" s="184"/>
    </row>
    <row r="736" spans="1:25" s="20" customFormat="1" x14ac:dyDescent="0.2">
      <c r="A736" s="185">
        <v>39990</v>
      </c>
      <c r="B736" s="198" t="s">
        <v>1473</v>
      </c>
      <c r="C736" s="198" t="s">
        <v>237</v>
      </c>
      <c r="D736" s="198" t="s">
        <v>141</v>
      </c>
      <c r="E736" s="198" t="s">
        <v>144</v>
      </c>
      <c r="F736" s="199">
        <v>37203</v>
      </c>
      <c r="G736" s="200">
        <v>2001</v>
      </c>
      <c r="H736" s="185" t="s">
        <v>501</v>
      </c>
      <c r="I736" s="185" t="str">
        <f t="shared" si="36"/>
        <v>MS</v>
      </c>
      <c r="J736" s="185" t="str">
        <f t="shared" si="35"/>
        <v>AL</v>
      </c>
      <c r="K736" s="185" t="str">
        <f t="shared" si="37"/>
        <v>South Central</v>
      </c>
      <c r="L736" s="185" t="str">
        <f>INDEX('State '!$A$1:$C$62,MATCH($I736,'State '!$B:$B,0),3)</f>
        <v>South Central</v>
      </c>
      <c r="M736" s="185" t="str">
        <f>INDEX('State '!$A$1:$C$62,MATCH($J736,'State '!$B:$B,0),3)</f>
        <v>South Central</v>
      </c>
      <c r="N736" s="185"/>
      <c r="O736" s="192">
        <v>6.9</v>
      </c>
      <c r="P736" s="192">
        <v>0.2</v>
      </c>
      <c r="Q736" s="192">
        <v>80</v>
      </c>
      <c r="R736" s="191" t="s">
        <v>555</v>
      </c>
      <c r="S736" s="185" t="s">
        <v>135</v>
      </c>
      <c r="T736" s="185" t="s">
        <v>390</v>
      </c>
      <c r="U736" s="185" t="s">
        <v>1286</v>
      </c>
      <c r="V736" s="185"/>
      <c r="W736" s="184"/>
      <c r="X736" s="184"/>
      <c r="Y736" s="184"/>
    </row>
    <row r="737" spans="1:25" s="20" customFormat="1" x14ac:dyDescent="0.2">
      <c r="A737" s="185">
        <v>39990</v>
      </c>
      <c r="B737" s="198" t="s">
        <v>1471</v>
      </c>
      <c r="C737" s="198" t="s">
        <v>237</v>
      </c>
      <c r="D737" s="198" t="s">
        <v>141</v>
      </c>
      <c r="E737" s="198" t="s">
        <v>144</v>
      </c>
      <c r="F737" s="199">
        <v>37012</v>
      </c>
      <c r="G737" s="200">
        <v>2001</v>
      </c>
      <c r="H737" s="185" t="s">
        <v>532</v>
      </c>
      <c r="I737" s="185" t="str">
        <f t="shared" si="36"/>
        <v>AL</v>
      </c>
      <c r="J737" s="185" t="str">
        <f t="shared" si="35"/>
        <v>FL</v>
      </c>
      <c r="K737" s="185" t="str">
        <f t="shared" si="37"/>
        <v>South Central, Southeast</v>
      </c>
      <c r="L737" s="185" t="str">
        <f>INDEX('State '!$A$1:$C$62,MATCH($I737,'State '!$B:$B,0),3)</f>
        <v>South Central</v>
      </c>
      <c r="M737" s="185" t="str">
        <f>INDEX('State '!$A$1:$C$62,MATCH($J737,'State '!$B:$B,0),3)</f>
        <v>Southeast</v>
      </c>
      <c r="N737" s="185"/>
      <c r="O737" s="192">
        <v>262</v>
      </c>
      <c r="P737" s="192">
        <v>139</v>
      </c>
      <c r="Q737" s="192">
        <v>200</v>
      </c>
      <c r="R737" s="191" t="s">
        <v>555</v>
      </c>
      <c r="S737" s="185" t="s">
        <v>135</v>
      </c>
      <c r="T737" s="185" t="s">
        <v>390</v>
      </c>
      <c r="U737" s="185" t="s">
        <v>1472</v>
      </c>
      <c r="V737" s="185"/>
      <c r="W737" s="184"/>
      <c r="X737" s="184"/>
      <c r="Y737" s="184"/>
    </row>
    <row r="738" spans="1:25" s="20" customFormat="1" x14ac:dyDescent="0.2">
      <c r="A738" s="185">
        <v>39990</v>
      </c>
      <c r="B738" s="198" t="s">
        <v>1474</v>
      </c>
      <c r="C738" s="198" t="s">
        <v>367</v>
      </c>
      <c r="D738" s="198" t="s">
        <v>134</v>
      </c>
      <c r="E738" s="198" t="s">
        <v>144</v>
      </c>
      <c r="F738" s="199">
        <v>37196</v>
      </c>
      <c r="G738" s="200">
        <v>2001</v>
      </c>
      <c r="H738" s="185" t="s">
        <v>6</v>
      </c>
      <c r="I738" s="185" t="str">
        <f t="shared" si="36"/>
        <v>TX</v>
      </c>
      <c r="J738" s="185" t="str">
        <f t="shared" si="35"/>
        <v>TX</v>
      </c>
      <c r="K738" s="185" t="str">
        <f t="shared" si="37"/>
        <v>South Central</v>
      </c>
      <c r="L738" s="185" t="str">
        <f>INDEX('State '!$A$1:$C$62,MATCH($I738,'State '!$B:$B,0),3)</f>
        <v>South Central</v>
      </c>
      <c r="M738" s="185" t="str">
        <f>INDEX('State '!$A$1:$C$62,MATCH($J738,'State '!$B:$B,0),3)</f>
        <v>South Central</v>
      </c>
      <c r="N738" s="185"/>
      <c r="O738" s="192">
        <v>6.5</v>
      </c>
      <c r="P738" s="192">
        <v>16</v>
      </c>
      <c r="Q738" s="192">
        <v>300</v>
      </c>
      <c r="R738" s="191">
        <v>20</v>
      </c>
      <c r="S738" s="185" t="s">
        <v>139</v>
      </c>
      <c r="T738" s="185" t="s">
        <v>188</v>
      </c>
      <c r="U738" s="185" t="s">
        <v>391</v>
      </c>
      <c r="V738" s="185"/>
      <c r="W738" s="184"/>
      <c r="X738" s="184"/>
      <c r="Y738" s="184"/>
    </row>
    <row r="739" spans="1:25" s="20" customFormat="1" x14ac:dyDescent="0.2">
      <c r="A739" s="185">
        <v>39990</v>
      </c>
      <c r="B739" s="198" t="s">
        <v>1426</v>
      </c>
      <c r="C739" s="198" t="s">
        <v>207</v>
      </c>
      <c r="D739" s="198" t="s">
        <v>137</v>
      </c>
      <c r="E739" s="198" t="s">
        <v>144</v>
      </c>
      <c r="F739" s="199">
        <v>36982</v>
      </c>
      <c r="G739" s="200">
        <v>2001</v>
      </c>
      <c r="H739" s="185" t="s">
        <v>52</v>
      </c>
      <c r="I739" s="185" t="str">
        <f t="shared" si="36"/>
        <v>TN</v>
      </c>
      <c r="J739" s="185" t="str">
        <f t="shared" si="35"/>
        <v>TN</v>
      </c>
      <c r="K739" s="185" t="str">
        <f t="shared" si="37"/>
        <v>Midwest</v>
      </c>
      <c r="L739" s="185" t="str">
        <f>INDEX('State '!$A$1:$C$62,MATCH($I739,'State '!$B:$B,0),3)</f>
        <v>Midwest</v>
      </c>
      <c r="M739" s="185" t="str">
        <f>INDEX('State '!$A$1:$C$62,MATCH($J739,'State '!$B:$B,0),3)</f>
        <v>Midwest</v>
      </c>
      <c r="N739" s="185"/>
      <c r="O739" s="192">
        <v>6</v>
      </c>
      <c r="P739" s="192">
        <v>30</v>
      </c>
      <c r="Q739" s="192">
        <v>25</v>
      </c>
      <c r="R739" s="191">
        <v>8</v>
      </c>
      <c r="S739" s="185" t="s">
        <v>139</v>
      </c>
      <c r="T739" s="185" t="s">
        <v>188</v>
      </c>
      <c r="U739" s="185" t="s">
        <v>391</v>
      </c>
      <c r="V739" s="185"/>
      <c r="W739" s="184"/>
      <c r="X739" s="184"/>
      <c r="Y739" s="184"/>
    </row>
    <row r="740" spans="1:25" s="20" customFormat="1" x14ac:dyDescent="0.2">
      <c r="A740" s="185">
        <v>39990</v>
      </c>
      <c r="B740" s="198" t="s">
        <v>1460</v>
      </c>
      <c r="C740" s="198" t="s">
        <v>226</v>
      </c>
      <c r="D740" s="198" t="s">
        <v>141</v>
      </c>
      <c r="E740" s="198" t="s">
        <v>144</v>
      </c>
      <c r="F740" s="199">
        <v>37073</v>
      </c>
      <c r="G740" s="200">
        <v>2001</v>
      </c>
      <c r="H740" s="185" t="s">
        <v>1270</v>
      </c>
      <c r="I740" s="185" t="str">
        <f t="shared" si="36"/>
        <v>WY</v>
      </c>
      <c r="J740" s="185" t="str">
        <f t="shared" si="35"/>
        <v>CA</v>
      </c>
      <c r="K740" s="185" t="str">
        <f t="shared" si="37"/>
        <v>Mountain, Pacific</v>
      </c>
      <c r="L740" s="185" t="str">
        <f>INDEX('State '!$A$1:$C$62,MATCH($I740,'State '!$B:$B,0),3)</f>
        <v>Mountain</v>
      </c>
      <c r="M740" s="185" t="str">
        <f>INDEX('State '!$A$1:$C$62,MATCH($J740,'State '!$B:$B,0),3)</f>
        <v>Pacific</v>
      </c>
      <c r="N740" s="185"/>
      <c r="O740" s="192">
        <v>81.3</v>
      </c>
      <c r="P740" s="192">
        <v>922</v>
      </c>
      <c r="Q740" s="192">
        <v>135</v>
      </c>
      <c r="R740" s="191">
        <v>36</v>
      </c>
      <c r="S740" s="185" t="s">
        <v>135</v>
      </c>
      <c r="T740" s="185" t="s">
        <v>390</v>
      </c>
      <c r="U740" s="185" t="s">
        <v>1461</v>
      </c>
      <c r="V740" s="185"/>
      <c r="W740" s="184"/>
      <c r="X740" s="184"/>
      <c r="Y740" s="184"/>
    </row>
    <row r="741" spans="1:25" s="20" customFormat="1" x14ac:dyDescent="0.2">
      <c r="A741" s="185">
        <v>39990</v>
      </c>
      <c r="B741" s="198" t="s">
        <v>1455</v>
      </c>
      <c r="C741" s="198" t="s">
        <v>320</v>
      </c>
      <c r="D741" s="198" t="s">
        <v>134</v>
      </c>
      <c r="E741" s="198" t="s">
        <v>144</v>
      </c>
      <c r="F741" s="199">
        <v>37196</v>
      </c>
      <c r="G741" s="200">
        <v>2001</v>
      </c>
      <c r="H741" s="185" t="s">
        <v>13</v>
      </c>
      <c r="I741" s="185" t="str">
        <f t="shared" si="36"/>
        <v>CA</v>
      </c>
      <c r="J741" s="185" t="str">
        <f t="shared" si="35"/>
        <v>CA</v>
      </c>
      <c r="K741" s="185" t="str">
        <f t="shared" si="37"/>
        <v>Pacific</v>
      </c>
      <c r="L741" s="185" t="str">
        <f>INDEX('State '!$A$1:$C$62,MATCH($I741,'State '!$B:$B,0),3)</f>
        <v>Pacific</v>
      </c>
      <c r="M741" s="185" t="str">
        <f>INDEX('State '!$A$1:$C$62,MATCH($J741,'State '!$B:$B,0),3)</f>
        <v>Pacific</v>
      </c>
      <c r="N741" s="185"/>
      <c r="O741" s="192">
        <v>12</v>
      </c>
      <c r="P741" s="192">
        <v>33</v>
      </c>
      <c r="Q741" s="192">
        <v>500</v>
      </c>
      <c r="R741" s="191">
        <v>24</v>
      </c>
      <c r="S741" s="185" t="s">
        <v>139</v>
      </c>
      <c r="T741" s="185" t="s">
        <v>188</v>
      </c>
      <c r="U741" s="185" t="s">
        <v>391</v>
      </c>
      <c r="V741" s="185"/>
      <c r="W741" s="184"/>
      <c r="X741" s="184"/>
      <c r="Y741" s="184"/>
    </row>
    <row r="742" spans="1:25" s="20" customFormat="1" x14ac:dyDescent="0.2">
      <c r="A742" s="185">
        <v>39990</v>
      </c>
      <c r="B742" s="198" t="s">
        <v>1914</v>
      </c>
      <c r="C742" s="198" t="s">
        <v>301</v>
      </c>
      <c r="D742" s="198" t="s">
        <v>141</v>
      </c>
      <c r="E742" s="198" t="s">
        <v>144</v>
      </c>
      <c r="F742" s="199">
        <v>37210</v>
      </c>
      <c r="G742" s="200">
        <v>2001</v>
      </c>
      <c r="H742" s="185" t="s">
        <v>1451</v>
      </c>
      <c r="I742" s="185" t="str">
        <f t="shared" si="36"/>
        <v>NB</v>
      </c>
      <c r="J742" s="185" t="str">
        <f t="shared" si="35"/>
        <v>ME</v>
      </c>
      <c r="K742" s="185" t="str">
        <f t="shared" si="37"/>
        <v>Canada, Northeast</v>
      </c>
      <c r="L742" s="185" t="str">
        <f>INDEX('State '!$A$1:$C$62,MATCH($I742,'State '!$B:$B,0),3)</f>
        <v>Canada</v>
      </c>
      <c r="M742" s="185" t="str">
        <f>INDEX('State '!$A$1:$C$62,MATCH($J742,'State '!$B:$B,0),3)</f>
        <v>Northeast</v>
      </c>
      <c r="N742" s="185"/>
      <c r="O742" s="192"/>
      <c r="P742" s="192"/>
      <c r="Q742" s="192">
        <v>40</v>
      </c>
      <c r="R742" s="191">
        <v>36</v>
      </c>
      <c r="S742" s="185" t="s">
        <v>135</v>
      </c>
      <c r="T742" s="185" t="s">
        <v>390</v>
      </c>
      <c r="U742" s="185" t="s">
        <v>1452</v>
      </c>
      <c r="V742" s="185"/>
      <c r="W742" s="184"/>
      <c r="X742" s="184"/>
      <c r="Y742" s="184"/>
    </row>
    <row r="743" spans="1:25" s="20" customFormat="1" ht="25.5" x14ac:dyDescent="0.2">
      <c r="A743" s="185">
        <v>39990</v>
      </c>
      <c r="B743" s="186" t="s">
        <v>1407</v>
      </c>
      <c r="C743" s="186" t="s">
        <v>261</v>
      </c>
      <c r="D743" s="186" t="s">
        <v>134</v>
      </c>
      <c r="E743" s="198" t="s">
        <v>144</v>
      </c>
      <c r="F743" s="199">
        <v>37042</v>
      </c>
      <c r="G743" s="200">
        <v>2001</v>
      </c>
      <c r="H743" s="185" t="s">
        <v>629</v>
      </c>
      <c r="I743" s="185" t="str">
        <f t="shared" si="36"/>
        <v>IL</v>
      </c>
      <c r="J743" s="185" t="str">
        <f t="shared" si="35"/>
        <v>IN</v>
      </c>
      <c r="K743" s="185" t="str">
        <f t="shared" si="37"/>
        <v>Midwest</v>
      </c>
      <c r="L743" s="185" t="str">
        <f>INDEX('State '!$A$1:$C$62,MATCH($I743,'State '!$B:$B,0),3)</f>
        <v>Midwest</v>
      </c>
      <c r="M743" s="185" t="str">
        <f>INDEX('State '!$A$1:$C$62,MATCH($J743,'State '!$B:$B,0),3)</f>
        <v>Midwest</v>
      </c>
      <c r="N743" s="185"/>
      <c r="O743" s="192">
        <v>8</v>
      </c>
      <c r="P743" s="192">
        <v>9.1999999999999993</v>
      </c>
      <c r="Q743" s="191">
        <v>215</v>
      </c>
      <c r="R743" s="191">
        <v>20</v>
      </c>
      <c r="S743" s="185" t="s">
        <v>135</v>
      </c>
      <c r="T743" s="185" t="s">
        <v>390</v>
      </c>
      <c r="U743" s="185" t="s">
        <v>1408</v>
      </c>
      <c r="V743" s="185"/>
      <c r="W743" s="184"/>
      <c r="X743" s="184"/>
      <c r="Y743" s="184"/>
    </row>
    <row r="744" spans="1:25" s="20" customFormat="1" x14ac:dyDescent="0.2">
      <c r="A744" s="185">
        <v>39990</v>
      </c>
      <c r="B744" s="198" t="s">
        <v>1486</v>
      </c>
      <c r="C744" s="198" t="s">
        <v>229</v>
      </c>
      <c r="D744" s="198" t="s">
        <v>141</v>
      </c>
      <c r="E744" s="198" t="s">
        <v>144</v>
      </c>
      <c r="F744" s="199">
        <v>37165</v>
      </c>
      <c r="G744" s="200">
        <v>2001</v>
      </c>
      <c r="H744" s="185" t="s">
        <v>735</v>
      </c>
      <c r="I744" s="185" t="str">
        <f t="shared" si="36"/>
        <v>IA</v>
      </c>
      <c r="J744" s="185" t="str">
        <f t="shared" si="35"/>
        <v>IL</v>
      </c>
      <c r="K744" s="185" t="str">
        <f t="shared" si="37"/>
        <v>Midwest</v>
      </c>
      <c r="L744" s="185" t="str">
        <f>INDEX('State '!$A$1:$C$62,MATCH($I744,'State '!$B:$B,0),3)</f>
        <v>Midwest</v>
      </c>
      <c r="M744" s="185" t="str">
        <f>INDEX('State '!$A$1:$C$62,MATCH($J744,'State '!$B:$B,0),3)</f>
        <v>Midwest</v>
      </c>
      <c r="N744" s="185"/>
      <c r="O744" s="192">
        <v>33</v>
      </c>
      <c r="P744" s="192"/>
      <c r="Q744" s="192">
        <v>195</v>
      </c>
      <c r="R744" s="191">
        <v>30</v>
      </c>
      <c r="S744" s="185" t="s">
        <v>135</v>
      </c>
      <c r="T744" s="185" t="s">
        <v>390</v>
      </c>
      <c r="U744" s="185" t="s">
        <v>1484</v>
      </c>
      <c r="V744" s="185"/>
      <c r="W744" s="184"/>
      <c r="X744" s="184"/>
      <c r="Y744" s="184"/>
    </row>
    <row r="745" spans="1:25" s="20" customFormat="1" x14ac:dyDescent="0.2">
      <c r="A745" s="185">
        <v>39990</v>
      </c>
      <c r="B745" s="198" t="s">
        <v>1483</v>
      </c>
      <c r="C745" s="198" t="s">
        <v>229</v>
      </c>
      <c r="D745" s="198" t="s">
        <v>141</v>
      </c>
      <c r="E745" s="198" t="s">
        <v>144</v>
      </c>
      <c r="F745" s="199">
        <v>37165</v>
      </c>
      <c r="G745" s="200">
        <v>2001</v>
      </c>
      <c r="H745" s="185" t="s">
        <v>629</v>
      </c>
      <c r="I745" s="185" t="str">
        <f t="shared" si="36"/>
        <v>IL</v>
      </c>
      <c r="J745" s="185" t="str">
        <f t="shared" si="35"/>
        <v>IN</v>
      </c>
      <c r="K745" s="185" t="str">
        <f t="shared" si="37"/>
        <v>Midwest</v>
      </c>
      <c r="L745" s="185" t="str">
        <f>INDEX('State '!$A$1:$C$62,MATCH($I745,'State '!$B:$B,0),3)</f>
        <v>Midwest</v>
      </c>
      <c r="M745" s="185" t="str">
        <f>INDEX('State '!$A$1:$C$62,MATCH($J745,'State '!$B:$B,0),3)</f>
        <v>Midwest</v>
      </c>
      <c r="N745" s="185"/>
      <c r="O745" s="192">
        <v>94.4</v>
      </c>
      <c r="P745" s="192">
        <v>34.4</v>
      </c>
      <c r="Q745" s="192">
        <v>544</v>
      </c>
      <c r="R745" s="191">
        <v>30</v>
      </c>
      <c r="S745" s="185" t="s">
        <v>135</v>
      </c>
      <c r="T745" s="185" t="s">
        <v>390</v>
      </c>
      <c r="U745" s="185" t="s">
        <v>1484</v>
      </c>
      <c r="V745" s="185"/>
      <c r="W745" s="184"/>
      <c r="X745" s="184"/>
      <c r="Y745" s="184"/>
    </row>
    <row r="746" spans="1:25" s="20" customFormat="1" x14ac:dyDescent="0.2">
      <c r="A746" s="185">
        <v>39990</v>
      </c>
      <c r="B746" s="198" t="s">
        <v>1490</v>
      </c>
      <c r="C746" s="198" t="s">
        <v>229</v>
      </c>
      <c r="D746" s="198" t="s">
        <v>141</v>
      </c>
      <c r="E746" s="198" t="s">
        <v>144</v>
      </c>
      <c r="F746" s="199">
        <v>37165</v>
      </c>
      <c r="G746" s="200">
        <v>2001</v>
      </c>
      <c r="H746" s="185" t="s">
        <v>1491</v>
      </c>
      <c r="I746" s="185" t="str">
        <f t="shared" si="36"/>
        <v>SK</v>
      </c>
      <c r="J746" s="185" t="str">
        <f t="shared" si="35"/>
        <v>IA</v>
      </c>
      <c r="K746" s="185" t="str">
        <f t="shared" si="37"/>
        <v>Canada, Mountain, Midwest</v>
      </c>
      <c r="L746" s="185" t="str">
        <f>INDEX('State '!$A$1:$C$62,MATCH($I746,'State '!$B:$B,0),3)</f>
        <v>Canada</v>
      </c>
      <c r="M746" s="185" t="str">
        <f>INDEX('State '!$A$1:$C$62,MATCH($J746,'State '!$B:$B,0),3)</f>
        <v>Midwest</v>
      </c>
      <c r="N746" s="185" t="s">
        <v>2548</v>
      </c>
      <c r="O746" s="192">
        <v>1</v>
      </c>
      <c r="P746" s="192"/>
      <c r="Q746" s="192">
        <v>0.99</v>
      </c>
      <c r="R746" s="191" t="s">
        <v>479</v>
      </c>
      <c r="S746" s="185" t="s">
        <v>135</v>
      </c>
      <c r="T746" s="185" t="s">
        <v>390</v>
      </c>
      <c r="U746" s="185" t="s">
        <v>1484</v>
      </c>
      <c r="V746" s="185"/>
      <c r="W746" s="184"/>
      <c r="X746" s="184"/>
      <c r="Y746" s="184"/>
    </row>
    <row r="747" spans="1:25" s="20" customFormat="1" x14ac:dyDescent="0.2">
      <c r="A747" s="185">
        <v>39990</v>
      </c>
      <c r="B747" s="198" t="s">
        <v>1431</v>
      </c>
      <c r="C747" s="198" t="s">
        <v>361</v>
      </c>
      <c r="D747" s="198" t="s">
        <v>137</v>
      </c>
      <c r="E747" s="198" t="s">
        <v>144</v>
      </c>
      <c r="F747" s="199">
        <v>36951</v>
      </c>
      <c r="G747" s="200">
        <v>2001</v>
      </c>
      <c r="H747" s="185" t="s">
        <v>16</v>
      </c>
      <c r="I747" s="185" t="str">
        <f t="shared" si="36"/>
        <v>NC</v>
      </c>
      <c r="J747" s="185" t="str">
        <f t="shared" si="35"/>
        <v>NC</v>
      </c>
      <c r="K747" s="185" t="str">
        <f t="shared" si="37"/>
        <v>Southeast</v>
      </c>
      <c r="L747" s="185" t="str">
        <f>INDEX('State '!$A$1:$C$62,MATCH($I747,'State '!$B:$B,0),3)</f>
        <v>Southeast</v>
      </c>
      <c r="M747" s="185" t="str">
        <f>INDEX('State '!$A$1:$C$62,MATCH($J747,'State '!$B:$B,0),3)</f>
        <v>Southeast</v>
      </c>
      <c r="N747" s="185"/>
      <c r="O747" s="192">
        <v>100</v>
      </c>
      <c r="P747" s="192">
        <v>84</v>
      </c>
      <c r="Q747" s="192">
        <v>300</v>
      </c>
      <c r="R747" s="191">
        <v>30</v>
      </c>
      <c r="S747" s="185" t="s">
        <v>139</v>
      </c>
      <c r="T747" s="185" t="s">
        <v>188</v>
      </c>
      <c r="U747" s="185" t="s">
        <v>391</v>
      </c>
      <c r="V747" s="185"/>
      <c r="W747" s="184"/>
      <c r="X747" s="184"/>
      <c r="Y747" s="184"/>
    </row>
    <row r="748" spans="1:25" s="20" customFormat="1" x14ac:dyDescent="0.2">
      <c r="A748" s="185">
        <v>39990</v>
      </c>
      <c r="B748" s="198" t="s">
        <v>1447</v>
      </c>
      <c r="C748" s="198" t="s">
        <v>262</v>
      </c>
      <c r="D748" s="198" t="s">
        <v>134</v>
      </c>
      <c r="E748" s="198" t="s">
        <v>144</v>
      </c>
      <c r="F748" s="199">
        <v>37183</v>
      </c>
      <c r="G748" s="200">
        <v>2001</v>
      </c>
      <c r="H748" s="185" t="s">
        <v>30</v>
      </c>
      <c r="I748" s="185" t="str">
        <f t="shared" si="36"/>
        <v>MN</v>
      </c>
      <c r="J748" s="185" t="str">
        <f t="shared" si="35"/>
        <v>MN</v>
      </c>
      <c r="K748" s="185" t="str">
        <f t="shared" si="37"/>
        <v>Midwest</v>
      </c>
      <c r="L748" s="185" t="str">
        <f>INDEX('State '!$A$1:$C$62,MATCH($I748,'State '!$B:$B,0),3)</f>
        <v>Midwest</v>
      </c>
      <c r="M748" s="185" t="str">
        <f>INDEX('State '!$A$1:$C$62,MATCH($J748,'State '!$B:$B,0),3)</f>
        <v>Midwest</v>
      </c>
      <c r="N748" s="185"/>
      <c r="O748" s="192">
        <v>8.1</v>
      </c>
      <c r="P748" s="192">
        <v>5.6</v>
      </c>
      <c r="Q748" s="192">
        <v>40</v>
      </c>
      <c r="R748" s="191">
        <v>30</v>
      </c>
      <c r="S748" s="185" t="s">
        <v>135</v>
      </c>
      <c r="T748" s="185" t="s">
        <v>390</v>
      </c>
      <c r="U748" s="185" t="s">
        <v>1448</v>
      </c>
      <c r="V748" s="185"/>
      <c r="W748" s="184"/>
      <c r="X748" s="184"/>
      <c r="Y748" s="184"/>
    </row>
    <row r="749" spans="1:25" s="20" customFormat="1" x14ac:dyDescent="0.2">
      <c r="A749" s="185">
        <v>39990</v>
      </c>
      <c r="B749" s="198" t="s">
        <v>1403</v>
      </c>
      <c r="C749" s="198" t="s">
        <v>262</v>
      </c>
      <c r="D749" s="198" t="s">
        <v>141</v>
      </c>
      <c r="E749" s="198" t="s">
        <v>144</v>
      </c>
      <c r="F749" s="199">
        <v>37087</v>
      </c>
      <c r="G749" s="200">
        <v>2001</v>
      </c>
      <c r="H749" s="185" t="s">
        <v>30</v>
      </c>
      <c r="I749" s="185" t="str">
        <f t="shared" si="36"/>
        <v>MN</v>
      </c>
      <c r="J749" s="185" t="str">
        <f t="shared" si="35"/>
        <v>MN</v>
      </c>
      <c r="K749" s="185" t="str">
        <f t="shared" si="37"/>
        <v>Midwest</v>
      </c>
      <c r="L749" s="185" t="str">
        <f>INDEX('State '!$A$1:$C$62,MATCH($I749,'State '!$B:$B,0),3)</f>
        <v>Midwest</v>
      </c>
      <c r="M749" s="185" t="str">
        <f>INDEX('State '!$A$1:$C$62,MATCH($J749,'State '!$B:$B,0),3)</f>
        <v>Midwest</v>
      </c>
      <c r="N749" s="185"/>
      <c r="O749" s="192">
        <v>2</v>
      </c>
      <c r="P749" s="192">
        <v>15</v>
      </c>
      <c r="Q749" s="192">
        <v>20</v>
      </c>
      <c r="R749" s="191">
        <v>16</v>
      </c>
      <c r="S749" s="185" t="s">
        <v>135</v>
      </c>
      <c r="T749" s="185" t="s">
        <v>390</v>
      </c>
      <c r="U749" s="185" t="s">
        <v>1404</v>
      </c>
      <c r="V749" s="185"/>
      <c r="W749" s="184"/>
      <c r="X749" s="184"/>
      <c r="Y749" s="184"/>
    </row>
    <row r="750" spans="1:25" s="20" customFormat="1" x14ac:dyDescent="0.2">
      <c r="A750" s="185">
        <v>39990</v>
      </c>
      <c r="B750" s="198" t="s">
        <v>1399</v>
      </c>
      <c r="C750" s="198" t="s">
        <v>358</v>
      </c>
      <c r="D750" s="198" t="s">
        <v>134</v>
      </c>
      <c r="E750" s="198" t="s">
        <v>144</v>
      </c>
      <c r="F750" s="199">
        <v>37196</v>
      </c>
      <c r="G750" s="191">
        <v>2001</v>
      </c>
      <c r="H750" s="185" t="s">
        <v>49</v>
      </c>
      <c r="I750" s="185" t="str">
        <f t="shared" si="36"/>
        <v>IN</v>
      </c>
      <c r="J750" s="185" t="str">
        <f t="shared" si="35"/>
        <v>IN</v>
      </c>
      <c r="K750" s="185" t="str">
        <f t="shared" si="37"/>
        <v>Midwest</v>
      </c>
      <c r="L750" s="185" t="str">
        <f>INDEX('State '!$A$1:$C$62,MATCH($I750,'State '!$B:$B,0),3)</f>
        <v>Midwest</v>
      </c>
      <c r="M750" s="185" t="str">
        <f>INDEX('State '!$A$1:$C$62,MATCH($J750,'State '!$B:$B,0),3)</f>
        <v>Midwest</v>
      </c>
      <c r="N750" s="185"/>
      <c r="O750" s="192"/>
      <c r="P750" s="192">
        <v>9.1999999999999993</v>
      </c>
      <c r="Q750" s="192">
        <v>62</v>
      </c>
      <c r="R750" s="191">
        <v>16</v>
      </c>
      <c r="S750" s="185" t="s">
        <v>135</v>
      </c>
      <c r="T750" s="185" t="s">
        <v>390</v>
      </c>
      <c r="U750" s="185" t="s">
        <v>1400</v>
      </c>
      <c r="V750" s="185"/>
      <c r="W750" s="184"/>
      <c r="X750" s="184"/>
      <c r="Y750" s="184"/>
    </row>
    <row r="751" spans="1:25" s="20" customFormat="1" x14ac:dyDescent="0.2">
      <c r="A751" s="185">
        <v>39990</v>
      </c>
      <c r="B751" s="186" t="s">
        <v>1411</v>
      </c>
      <c r="C751" s="186" t="s">
        <v>359</v>
      </c>
      <c r="D751" s="186" t="s">
        <v>137</v>
      </c>
      <c r="E751" s="198" t="s">
        <v>144</v>
      </c>
      <c r="F751" s="199">
        <v>36950</v>
      </c>
      <c r="G751" s="191">
        <v>2001</v>
      </c>
      <c r="H751" s="185" t="s">
        <v>16</v>
      </c>
      <c r="I751" s="185" t="str">
        <f t="shared" si="36"/>
        <v>NC</v>
      </c>
      <c r="J751" s="185" t="str">
        <f t="shared" si="35"/>
        <v>NC</v>
      </c>
      <c r="K751" s="185" t="str">
        <f t="shared" si="37"/>
        <v>Southeast</v>
      </c>
      <c r="L751" s="185" t="str">
        <f>INDEX('State '!$A$1:$C$62,MATCH($I751,'State '!$B:$B,0),3)</f>
        <v>Southeast</v>
      </c>
      <c r="M751" s="185" t="str">
        <f>INDEX('State '!$A$1:$C$62,MATCH($J751,'State '!$B:$B,0),3)</f>
        <v>Southeast</v>
      </c>
      <c r="N751" s="185"/>
      <c r="O751" s="192">
        <v>90</v>
      </c>
      <c r="P751" s="192">
        <v>82</v>
      </c>
      <c r="Q751" s="191">
        <v>350</v>
      </c>
      <c r="R751" s="191">
        <v>30</v>
      </c>
      <c r="S751" s="185" t="s">
        <v>139</v>
      </c>
      <c r="T751" s="185" t="s">
        <v>188</v>
      </c>
      <c r="U751" s="185" t="s">
        <v>391</v>
      </c>
      <c r="V751" s="185"/>
      <c r="W751" s="184"/>
      <c r="X751" s="184"/>
      <c r="Y751" s="184"/>
    </row>
    <row r="752" spans="1:25" s="20" customFormat="1" x14ac:dyDescent="0.2">
      <c r="A752" s="185">
        <v>39990</v>
      </c>
      <c r="B752" s="198" t="s">
        <v>1428</v>
      </c>
      <c r="C752" s="198" t="s">
        <v>265</v>
      </c>
      <c r="D752" s="198" t="s">
        <v>141</v>
      </c>
      <c r="E752" s="198" t="s">
        <v>144</v>
      </c>
      <c r="F752" s="199">
        <v>37225</v>
      </c>
      <c r="G752" s="191">
        <v>2001</v>
      </c>
      <c r="H752" s="185" t="s">
        <v>21</v>
      </c>
      <c r="I752" s="185" t="str">
        <f t="shared" si="36"/>
        <v>UT</v>
      </c>
      <c r="J752" s="185" t="str">
        <f t="shared" si="35"/>
        <v>UT</v>
      </c>
      <c r="K752" s="185" t="str">
        <f t="shared" si="37"/>
        <v>Mountain</v>
      </c>
      <c r="L752" s="185" t="str">
        <f>INDEX('State '!$A$1:$C$62,MATCH($I752,'State '!$B:$B,0),3)</f>
        <v>Mountain</v>
      </c>
      <c r="M752" s="185" t="str">
        <f>INDEX('State '!$A$1:$C$62,MATCH($J752,'State '!$B:$B,0),3)</f>
        <v>Mountain</v>
      </c>
      <c r="N752" s="185"/>
      <c r="O752" s="192">
        <v>80.849999999999994</v>
      </c>
      <c r="P752" s="192">
        <v>75.599999999999994</v>
      </c>
      <c r="Q752" s="192">
        <v>265</v>
      </c>
      <c r="R752" s="191">
        <v>24</v>
      </c>
      <c r="S752" s="185" t="s">
        <v>135</v>
      </c>
      <c r="T752" s="185" t="s">
        <v>390</v>
      </c>
      <c r="U752" s="185" t="s">
        <v>1429</v>
      </c>
      <c r="V752" s="185"/>
      <c r="W752" s="184"/>
      <c r="X752" s="184"/>
      <c r="Y752" s="184"/>
    </row>
    <row r="753" spans="1:25" s="20" customFormat="1" x14ac:dyDescent="0.2">
      <c r="A753" s="185">
        <v>39990</v>
      </c>
      <c r="B753" s="198" t="s">
        <v>1432</v>
      </c>
      <c r="C753" s="198" t="s">
        <v>362</v>
      </c>
      <c r="D753" s="198" t="s">
        <v>134</v>
      </c>
      <c r="E753" s="198" t="s">
        <v>144</v>
      </c>
      <c r="F753" s="199">
        <v>37196</v>
      </c>
      <c r="G753" s="191">
        <v>2001</v>
      </c>
      <c r="H753" s="185" t="s">
        <v>41</v>
      </c>
      <c r="I753" s="185" t="str">
        <f t="shared" si="36"/>
        <v>MI</v>
      </c>
      <c r="J753" s="185" t="str">
        <f t="shared" si="35"/>
        <v>MI</v>
      </c>
      <c r="K753" s="185" t="str">
        <f t="shared" si="37"/>
        <v>Midwest</v>
      </c>
      <c r="L753" s="185" t="str">
        <f>INDEX('State '!$A$1:$C$62,MATCH($I753,'State '!$B:$B,0),3)</f>
        <v>Midwest</v>
      </c>
      <c r="M753" s="185" t="str">
        <f>INDEX('State '!$A$1:$C$62,MATCH($J753,'State '!$B:$B,0),3)</f>
        <v>Midwest</v>
      </c>
      <c r="N753" s="185"/>
      <c r="O753" s="192"/>
      <c r="P753" s="192">
        <v>5</v>
      </c>
      <c r="Q753" s="192">
        <v>120</v>
      </c>
      <c r="R753" s="191"/>
      <c r="S753" s="185" t="s">
        <v>139</v>
      </c>
      <c r="T753" s="185" t="s">
        <v>188</v>
      </c>
      <c r="U753" s="185" t="s">
        <v>391</v>
      </c>
      <c r="V753" s="185"/>
      <c r="W753" s="184"/>
      <c r="X753" s="184"/>
      <c r="Y753" s="184"/>
    </row>
    <row r="754" spans="1:25" s="20" customFormat="1" x14ac:dyDescent="0.2">
      <c r="A754" s="185">
        <v>39990</v>
      </c>
      <c r="B754" s="198" t="s">
        <v>1430</v>
      </c>
      <c r="C754" s="198" t="s">
        <v>354</v>
      </c>
      <c r="D754" s="198" t="s">
        <v>141</v>
      </c>
      <c r="E754" s="198" t="s">
        <v>144</v>
      </c>
      <c r="F754" s="199">
        <v>37256</v>
      </c>
      <c r="G754" s="191">
        <v>2001</v>
      </c>
      <c r="H754" s="185" t="s">
        <v>13</v>
      </c>
      <c r="I754" s="185" t="str">
        <f t="shared" si="36"/>
        <v>CA</v>
      </c>
      <c r="J754" s="185" t="str">
        <f t="shared" si="35"/>
        <v>CA</v>
      </c>
      <c r="K754" s="185" t="str">
        <f t="shared" si="37"/>
        <v>Pacific</v>
      </c>
      <c r="L754" s="185" t="str">
        <f>INDEX('State '!$A$1:$C$62,MATCH($I754,'State '!$B:$B,0),3)</f>
        <v>Pacific</v>
      </c>
      <c r="M754" s="185" t="str">
        <f>INDEX('State '!$A$1:$C$62,MATCH($J754,'State '!$B:$B,0),3)</f>
        <v>Pacific</v>
      </c>
      <c r="N754" s="185"/>
      <c r="O754" s="192">
        <v>15</v>
      </c>
      <c r="P754" s="192"/>
      <c r="Q754" s="192">
        <v>175</v>
      </c>
      <c r="R754" s="191"/>
      <c r="S754" s="185" t="s">
        <v>139</v>
      </c>
      <c r="T754" s="185" t="s">
        <v>188</v>
      </c>
      <c r="U754" s="185" t="s">
        <v>391</v>
      </c>
      <c r="V754" s="185"/>
      <c r="W754" s="184"/>
      <c r="X754" s="184"/>
      <c r="Y754" s="184"/>
    </row>
    <row r="755" spans="1:25" s="20" customFormat="1" x14ac:dyDescent="0.2">
      <c r="A755" s="185">
        <v>39990</v>
      </c>
      <c r="B755" s="198" t="s">
        <v>1421</v>
      </c>
      <c r="C755" s="198" t="s">
        <v>216</v>
      </c>
      <c r="D755" s="198" t="s">
        <v>141</v>
      </c>
      <c r="E755" s="198" t="s">
        <v>144</v>
      </c>
      <c r="F755" s="199">
        <v>37210</v>
      </c>
      <c r="G755" s="191">
        <v>2001</v>
      </c>
      <c r="H755" s="185" t="s">
        <v>22</v>
      </c>
      <c r="I755" s="185" t="str">
        <f t="shared" si="36"/>
        <v>GA</v>
      </c>
      <c r="J755" s="185" t="str">
        <f t="shared" si="35"/>
        <v>GA</v>
      </c>
      <c r="K755" s="185" t="str">
        <f t="shared" si="37"/>
        <v>Southeast</v>
      </c>
      <c r="L755" s="185" t="str">
        <f>INDEX('State '!$A$1:$C$62,MATCH($I755,'State '!$B:$B,0),3)</f>
        <v>Southeast</v>
      </c>
      <c r="M755" s="185" t="str">
        <f>INDEX('State '!$A$1:$C$62,MATCH($J755,'State '!$B:$B,0),3)</f>
        <v>Southeast</v>
      </c>
      <c r="N755" s="185"/>
      <c r="O755" s="192">
        <v>5.69</v>
      </c>
      <c r="P755" s="192"/>
      <c r="Q755" s="192">
        <v>20</v>
      </c>
      <c r="R755" s="191"/>
      <c r="S755" s="185" t="s">
        <v>135</v>
      </c>
      <c r="T755" s="185" t="s">
        <v>390</v>
      </c>
      <c r="U755" s="185" t="s">
        <v>1422</v>
      </c>
      <c r="V755" s="185"/>
      <c r="W755" s="184"/>
      <c r="X755" s="184"/>
      <c r="Y755" s="184"/>
    </row>
    <row r="756" spans="1:25" s="20" customFormat="1" x14ac:dyDescent="0.2">
      <c r="A756" s="185">
        <v>39990</v>
      </c>
      <c r="B756" s="198" t="s">
        <v>1419</v>
      </c>
      <c r="C756" s="198" t="s">
        <v>216</v>
      </c>
      <c r="D756" s="198" t="s">
        <v>141</v>
      </c>
      <c r="E756" s="198" t="s">
        <v>144</v>
      </c>
      <c r="F756" s="199">
        <v>37182</v>
      </c>
      <c r="G756" s="191">
        <v>2001</v>
      </c>
      <c r="H756" s="185" t="s">
        <v>389</v>
      </c>
      <c r="I756" s="185" t="str">
        <f t="shared" si="36"/>
        <v>AL</v>
      </c>
      <c r="J756" s="185" t="str">
        <f t="shared" si="35"/>
        <v>GA</v>
      </c>
      <c r="K756" s="185" t="str">
        <f t="shared" si="37"/>
        <v>South Central, Southeast</v>
      </c>
      <c r="L756" s="185" t="str">
        <f>INDEX('State '!$A$1:$C$62,MATCH($I756,'State '!$B:$B,0),3)</f>
        <v>South Central</v>
      </c>
      <c r="M756" s="185" t="str">
        <f>INDEX('State '!$A$1:$C$62,MATCH($J756,'State '!$B:$B,0),3)</f>
        <v>Southeast</v>
      </c>
      <c r="N756" s="185"/>
      <c r="O756" s="192">
        <v>6.2</v>
      </c>
      <c r="P756" s="192">
        <v>7.1</v>
      </c>
      <c r="Q756" s="192">
        <v>17</v>
      </c>
      <c r="R756" s="191">
        <v>16</v>
      </c>
      <c r="S756" s="185" t="s">
        <v>135</v>
      </c>
      <c r="T756" s="185" t="s">
        <v>390</v>
      </c>
      <c r="U756" s="185" t="s">
        <v>1420</v>
      </c>
      <c r="V756" s="185"/>
      <c r="W756" s="184"/>
      <c r="X756" s="184"/>
      <c r="Y756" s="184"/>
    </row>
    <row r="757" spans="1:25" s="20" customFormat="1" x14ac:dyDescent="0.2">
      <c r="A757" s="185">
        <v>39990</v>
      </c>
      <c r="B757" s="198" t="s">
        <v>1433</v>
      </c>
      <c r="C757" s="198" t="s">
        <v>207</v>
      </c>
      <c r="D757" s="198" t="s">
        <v>134</v>
      </c>
      <c r="E757" s="198" t="s">
        <v>144</v>
      </c>
      <c r="F757" s="199">
        <v>37118</v>
      </c>
      <c r="G757" s="191">
        <v>2001</v>
      </c>
      <c r="H757" s="185" t="s">
        <v>1434</v>
      </c>
      <c r="I757" s="185" t="str">
        <f t="shared" si="36"/>
        <v>MA</v>
      </c>
      <c r="J757" s="185" t="str">
        <f t="shared" si="35"/>
        <v>NH</v>
      </c>
      <c r="K757" s="185" t="str">
        <f t="shared" si="37"/>
        <v>Northeast</v>
      </c>
      <c r="L757" s="185" t="str">
        <f>INDEX('State '!$A$1:$C$62,MATCH($I757,'State '!$B:$B,0),3)</f>
        <v>Northeast</v>
      </c>
      <c r="M757" s="185" t="str">
        <f>INDEX('State '!$A$1:$C$62,MATCH($J757,'State '!$B:$B,0),3)</f>
        <v>Northeast</v>
      </c>
      <c r="N757" s="185"/>
      <c r="O757" s="192">
        <v>32.4</v>
      </c>
      <c r="P757" s="192">
        <v>19.3</v>
      </c>
      <c r="Q757" s="192">
        <v>126</v>
      </c>
      <c r="R757" s="191">
        <v>20</v>
      </c>
      <c r="S757" s="185" t="s">
        <v>135</v>
      </c>
      <c r="T757" s="185" t="s">
        <v>390</v>
      </c>
      <c r="U757" s="185" t="s">
        <v>1435</v>
      </c>
      <c r="V757" s="185"/>
      <c r="W757" s="184"/>
      <c r="X757" s="184"/>
      <c r="Y757" s="184"/>
    </row>
    <row r="758" spans="1:25" s="20" customFormat="1" x14ac:dyDescent="0.2">
      <c r="A758" s="185">
        <v>39990</v>
      </c>
      <c r="B758" s="198" t="s">
        <v>1438</v>
      </c>
      <c r="C758" s="198" t="s">
        <v>207</v>
      </c>
      <c r="D758" s="198" t="s">
        <v>141</v>
      </c>
      <c r="E758" s="198" t="s">
        <v>144</v>
      </c>
      <c r="F758" s="199">
        <v>37012</v>
      </c>
      <c r="G758" s="191">
        <v>2001</v>
      </c>
      <c r="H758" s="185" t="s">
        <v>1439</v>
      </c>
      <c r="I758" s="185" t="str">
        <f t="shared" si="36"/>
        <v>MA</v>
      </c>
      <c r="J758" s="185" t="str">
        <f t="shared" si="35"/>
        <v>CT</v>
      </c>
      <c r="K758" s="185" t="str">
        <f t="shared" si="37"/>
        <v>Northeast</v>
      </c>
      <c r="L758" s="185" t="str">
        <f>INDEX('State '!$A$1:$C$62,MATCH($I758,'State '!$B:$B,0),3)</f>
        <v>Northeast</v>
      </c>
      <c r="M758" s="185" t="str">
        <f>INDEX('State '!$A$1:$C$62,MATCH($J758,'State '!$B:$B,0),3)</f>
        <v>Northeast</v>
      </c>
      <c r="N758" s="185"/>
      <c r="O758" s="192">
        <v>28.1</v>
      </c>
      <c r="P758" s="192"/>
      <c r="Q758" s="192">
        <v>288</v>
      </c>
      <c r="R758" s="191"/>
      <c r="S758" s="185" t="s">
        <v>135</v>
      </c>
      <c r="T758" s="185" t="s">
        <v>390</v>
      </c>
      <c r="U758" s="185" t="s">
        <v>1440</v>
      </c>
      <c r="V758" s="185"/>
      <c r="W758" s="184"/>
      <c r="X758" s="184"/>
      <c r="Y758" s="184"/>
    </row>
    <row r="759" spans="1:25" s="20" customFormat="1" x14ac:dyDescent="0.2">
      <c r="A759" s="185">
        <v>39990</v>
      </c>
      <c r="B759" s="198" t="s">
        <v>1405</v>
      </c>
      <c r="C759" s="198" t="s">
        <v>207</v>
      </c>
      <c r="D759" s="198" t="s">
        <v>137</v>
      </c>
      <c r="E759" s="198" t="s">
        <v>144</v>
      </c>
      <c r="F759" s="199">
        <v>37043</v>
      </c>
      <c r="G759" s="191">
        <v>2001</v>
      </c>
      <c r="H759" s="185" t="s">
        <v>47</v>
      </c>
      <c r="I759" s="185" t="str">
        <f t="shared" si="36"/>
        <v>GM</v>
      </c>
      <c r="J759" s="185" t="str">
        <f t="shared" si="35"/>
        <v>GM</v>
      </c>
      <c r="K759" s="185" t="str">
        <f t="shared" si="37"/>
        <v>Gulf of Mexico</v>
      </c>
      <c r="L759" s="185" t="str">
        <f>INDEX('State '!$A$1:$C$62,MATCH($I759,'State '!$B:$B,0),3)</f>
        <v>Gulf of Mexico</v>
      </c>
      <c r="M759" s="185" t="str">
        <f>INDEX('State '!$A$1:$C$62,MATCH($J759,'State '!$B:$B,0),3)</f>
        <v>Gulf of Mexico</v>
      </c>
      <c r="N759" s="185"/>
      <c r="O759" s="192">
        <v>15</v>
      </c>
      <c r="P759" s="192">
        <v>17.8</v>
      </c>
      <c r="Q759" s="192">
        <v>400</v>
      </c>
      <c r="R759" s="191">
        <v>20</v>
      </c>
      <c r="S759" s="185" t="s">
        <v>135</v>
      </c>
      <c r="T759" s="185" t="s">
        <v>390</v>
      </c>
      <c r="U759" s="185" t="s">
        <v>1406</v>
      </c>
      <c r="V759" s="185"/>
      <c r="W759" s="184"/>
      <c r="X759" s="184"/>
      <c r="Y759" s="184"/>
    </row>
    <row r="760" spans="1:25" s="20" customFormat="1" x14ac:dyDescent="0.2">
      <c r="A760" s="185">
        <v>39990</v>
      </c>
      <c r="B760" s="186" t="s">
        <v>1401</v>
      </c>
      <c r="C760" s="186" t="s">
        <v>200</v>
      </c>
      <c r="D760" s="186" t="s">
        <v>134</v>
      </c>
      <c r="E760" s="198" t="s">
        <v>144</v>
      </c>
      <c r="F760" s="199">
        <v>37164</v>
      </c>
      <c r="G760" s="191">
        <v>2001</v>
      </c>
      <c r="H760" s="185" t="s">
        <v>7</v>
      </c>
      <c r="I760" s="185" t="str">
        <f t="shared" si="36"/>
        <v>PA</v>
      </c>
      <c r="J760" s="185" t="str">
        <f t="shared" si="35"/>
        <v>PA</v>
      </c>
      <c r="K760" s="185" t="str">
        <f t="shared" si="37"/>
        <v>Northeast</v>
      </c>
      <c r="L760" s="185" t="str">
        <f>INDEX('State '!$A$1:$C$62,MATCH($I760,'State '!$B:$B,0),3)</f>
        <v>Northeast</v>
      </c>
      <c r="M760" s="185" t="str">
        <f>INDEX('State '!$A$1:$C$62,MATCH($J760,'State '!$B:$B,0),3)</f>
        <v>Northeast</v>
      </c>
      <c r="N760" s="185"/>
      <c r="O760" s="192">
        <v>21.5</v>
      </c>
      <c r="P760" s="192">
        <v>5</v>
      </c>
      <c r="Q760" s="191">
        <v>82</v>
      </c>
      <c r="R760" s="191">
        <v>12</v>
      </c>
      <c r="S760" s="185" t="s">
        <v>135</v>
      </c>
      <c r="T760" s="185" t="s">
        <v>390</v>
      </c>
      <c r="U760" s="185" t="s">
        <v>1402</v>
      </c>
      <c r="V760" s="185"/>
      <c r="W760" s="184"/>
      <c r="X760" s="184"/>
      <c r="Y760" s="184"/>
    </row>
    <row r="761" spans="1:25" s="20" customFormat="1" x14ac:dyDescent="0.2">
      <c r="A761" s="185">
        <v>39990</v>
      </c>
      <c r="B761" s="198" t="s">
        <v>1414</v>
      </c>
      <c r="C761" s="198" t="s">
        <v>360</v>
      </c>
      <c r="D761" s="198" t="s">
        <v>134</v>
      </c>
      <c r="E761" s="198" t="s">
        <v>144</v>
      </c>
      <c r="F761" s="199">
        <v>37256</v>
      </c>
      <c r="G761" s="191">
        <v>2001</v>
      </c>
      <c r="H761" s="185" t="s">
        <v>19</v>
      </c>
      <c r="I761" s="185" t="str">
        <f t="shared" si="36"/>
        <v>VA</v>
      </c>
      <c r="J761" s="185" t="str">
        <f t="shared" si="35"/>
        <v>VA</v>
      </c>
      <c r="K761" s="185" t="str">
        <f t="shared" si="37"/>
        <v>Northeast</v>
      </c>
      <c r="L761" s="185" t="str">
        <f>INDEX('State '!$A$1:$C$62,MATCH($I761,'State '!$B:$B,0),3)</f>
        <v>Northeast</v>
      </c>
      <c r="M761" s="185" t="str">
        <f>INDEX('State '!$A$1:$C$62,MATCH($J761,'State '!$B:$B,0),3)</f>
        <v>Northeast</v>
      </c>
      <c r="N761" s="185"/>
      <c r="O761" s="192">
        <v>11</v>
      </c>
      <c r="P761" s="192">
        <v>2.14</v>
      </c>
      <c r="Q761" s="192">
        <v>1000</v>
      </c>
      <c r="R761" s="191">
        <v>36</v>
      </c>
      <c r="S761" s="185" t="s">
        <v>135</v>
      </c>
      <c r="T761" s="185" t="s">
        <v>390</v>
      </c>
      <c r="U761" s="185" t="s">
        <v>1415</v>
      </c>
      <c r="V761" s="185"/>
      <c r="W761" s="184"/>
      <c r="X761" s="184"/>
      <c r="Y761" s="184"/>
    </row>
    <row r="762" spans="1:25" s="20" customFormat="1" x14ac:dyDescent="0.2">
      <c r="A762" s="185">
        <v>39990</v>
      </c>
      <c r="B762" s="198" t="s">
        <v>1427</v>
      </c>
      <c r="C762" s="198" t="s">
        <v>1941</v>
      </c>
      <c r="D762" s="198" t="s">
        <v>141</v>
      </c>
      <c r="E762" s="198" t="s">
        <v>144</v>
      </c>
      <c r="F762" s="199">
        <v>37226</v>
      </c>
      <c r="G762" s="191">
        <v>2001</v>
      </c>
      <c r="H762" s="185" t="s">
        <v>412</v>
      </c>
      <c r="I762" s="185" t="str">
        <f t="shared" si="36"/>
        <v>PA</v>
      </c>
      <c r="J762" s="185" t="str">
        <f t="shared" si="35"/>
        <v>NY</v>
      </c>
      <c r="K762" s="185" t="str">
        <f t="shared" si="37"/>
        <v>Northeast</v>
      </c>
      <c r="L762" s="185" t="str">
        <f>INDEX('State '!$A$1:$C$62,MATCH($I762,'State '!$B:$B,0),3)</f>
        <v>Northeast</v>
      </c>
      <c r="M762" s="185" t="str">
        <f>INDEX('State '!$A$1:$C$62,MATCH($J762,'State '!$B:$B,0),3)</f>
        <v>Northeast</v>
      </c>
      <c r="N762" s="185"/>
      <c r="O762" s="192">
        <v>123.3</v>
      </c>
      <c r="P762" s="192">
        <v>30</v>
      </c>
      <c r="Q762" s="192">
        <v>162</v>
      </c>
      <c r="R762" s="191">
        <v>42</v>
      </c>
      <c r="S762" s="185" t="s">
        <v>135</v>
      </c>
      <c r="T762" s="185" t="s">
        <v>390</v>
      </c>
      <c r="U762" s="185" t="s">
        <v>1393</v>
      </c>
      <c r="V762" s="185"/>
      <c r="W762" s="184"/>
      <c r="X762" s="184"/>
      <c r="Y762" s="184"/>
    </row>
    <row r="763" spans="1:25" s="20" customFormat="1" x14ac:dyDescent="0.2">
      <c r="A763" s="185">
        <v>39990</v>
      </c>
      <c r="B763" s="198" t="s">
        <v>1444</v>
      </c>
      <c r="C763" s="198" t="s">
        <v>364</v>
      </c>
      <c r="D763" s="198" t="s">
        <v>137</v>
      </c>
      <c r="E763" s="198" t="s">
        <v>144</v>
      </c>
      <c r="F763" s="199">
        <v>37194</v>
      </c>
      <c r="G763" s="191">
        <v>2001</v>
      </c>
      <c r="H763" s="185" t="s">
        <v>1445</v>
      </c>
      <c r="I763" s="185" t="str">
        <f t="shared" si="36"/>
        <v>LA</v>
      </c>
      <c r="J763" s="185" t="str">
        <f t="shared" si="35"/>
        <v>AR</v>
      </c>
      <c r="K763" s="185" t="str">
        <f t="shared" si="37"/>
        <v>South Central</v>
      </c>
      <c r="L763" s="185" t="str">
        <f>INDEX('State '!$A$1:$C$62,MATCH($I763,'State '!$B:$B,0),3)</f>
        <v>South Central</v>
      </c>
      <c r="M763" s="185" t="str">
        <f>INDEX('State '!$A$1:$C$62,MATCH($J763,'State '!$B:$B,0),3)</f>
        <v>South Central</v>
      </c>
      <c r="N763" s="185"/>
      <c r="O763" s="192">
        <v>45</v>
      </c>
      <c r="P763" s="192">
        <v>41.7</v>
      </c>
      <c r="Q763" s="192">
        <v>427</v>
      </c>
      <c r="R763" s="191">
        <v>30</v>
      </c>
      <c r="S763" s="185" t="s">
        <v>135</v>
      </c>
      <c r="T763" s="185" t="s">
        <v>390</v>
      </c>
      <c r="U763" s="185" t="s">
        <v>1446</v>
      </c>
      <c r="V763" s="185"/>
      <c r="W763" s="184"/>
      <c r="X763" s="184"/>
      <c r="Y763" s="184"/>
    </row>
    <row r="764" spans="1:25" s="20" customFormat="1" x14ac:dyDescent="0.2">
      <c r="A764" s="185">
        <v>39990</v>
      </c>
      <c r="B764" s="198" t="s">
        <v>1487</v>
      </c>
      <c r="C764" s="198" t="s">
        <v>271</v>
      </c>
      <c r="D764" s="198" t="s">
        <v>141</v>
      </c>
      <c r="E764" s="198" t="s">
        <v>144</v>
      </c>
      <c r="F764" s="199">
        <v>37176</v>
      </c>
      <c r="G764" s="191">
        <v>2001</v>
      </c>
      <c r="H764" s="185" t="s">
        <v>1488</v>
      </c>
      <c r="I764" s="185" t="str">
        <f t="shared" si="36"/>
        <v>SK</v>
      </c>
      <c r="J764" s="185" t="str">
        <f t="shared" ref="J764:J827" si="38">RIGHT($H764,2)</f>
        <v>MN</v>
      </c>
      <c r="K764" s="185" t="str">
        <f t="shared" si="37"/>
        <v>Canada, Mountain, Midwest</v>
      </c>
      <c r="L764" s="185" t="str">
        <f>INDEX('State '!$A$1:$C$62,MATCH($I764,'State '!$B:$B,0),3)</f>
        <v>Canada</v>
      </c>
      <c r="M764" s="185" t="str">
        <f>INDEX('State '!$A$1:$C$62,MATCH($J764,'State '!$B:$B,0),3)</f>
        <v>Midwest</v>
      </c>
      <c r="N764" s="185" t="s">
        <v>2548</v>
      </c>
      <c r="O764" s="192">
        <v>3.9</v>
      </c>
      <c r="P764" s="192">
        <v>5.6</v>
      </c>
      <c r="Q764" s="192"/>
      <c r="R764" s="191">
        <v>24</v>
      </c>
      <c r="S764" s="185" t="s">
        <v>135</v>
      </c>
      <c r="T764" s="185" t="s">
        <v>390</v>
      </c>
      <c r="U764" s="185" t="s">
        <v>1489</v>
      </c>
      <c r="V764" s="185"/>
      <c r="W764" s="184"/>
      <c r="X764" s="184"/>
      <c r="Y764" s="184"/>
    </row>
    <row r="765" spans="1:25" s="20" customFormat="1" x14ac:dyDescent="0.2">
      <c r="A765" s="185">
        <v>39990</v>
      </c>
      <c r="B765" s="198" t="s">
        <v>1485</v>
      </c>
      <c r="C765" s="198" t="s">
        <v>369</v>
      </c>
      <c r="D765" s="198" t="s">
        <v>134</v>
      </c>
      <c r="E765" s="198" t="s">
        <v>144</v>
      </c>
      <c r="F765" s="199">
        <v>37072</v>
      </c>
      <c r="G765" s="191">
        <v>2001</v>
      </c>
      <c r="H765" s="185" t="s">
        <v>19</v>
      </c>
      <c r="I765" s="185" t="str">
        <f t="shared" si="36"/>
        <v>VA</v>
      </c>
      <c r="J765" s="185" t="str">
        <f t="shared" si="38"/>
        <v>VA</v>
      </c>
      <c r="K765" s="185" t="str">
        <f t="shared" si="37"/>
        <v>Northeast</v>
      </c>
      <c r="L765" s="185" t="str">
        <f>INDEX('State '!$A$1:$C$62,MATCH($I765,'State '!$B:$B,0),3)</f>
        <v>Northeast</v>
      </c>
      <c r="M765" s="185" t="str">
        <f>INDEX('State '!$A$1:$C$62,MATCH($J765,'State '!$B:$B,0),3)</f>
        <v>Northeast</v>
      </c>
      <c r="N765" s="185"/>
      <c r="O765" s="192">
        <v>14.5</v>
      </c>
      <c r="P765" s="192">
        <v>72</v>
      </c>
      <c r="Q765" s="192">
        <v>30</v>
      </c>
      <c r="R765" s="191">
        <v>20</v>
      </c>
      <c r="S765" s="185" t="s">
        <v>139</v>
      </c>
      <c r="T765" s="185" t="s">
        <v>188</v>
      </c>
      <c r="U765" s="185" t="s">
        <v>391</v>
      </c>
      <c r="V765" s="185"/>
      <c r="W765" s="184"/>
      <c r="X765" s="184"/>
      <c r="Y765" s="184"/>
    </row>
    <row r="766" spans="1:25" s="20" customFormat="1" x14ac:dyDescent="0.2">
      <c r="A766" s="185">
        <v>39990</v>
      </c>
      <c r="B766" s="198" t="s">
        <v>1476</v>
      </c>
      <c r="C766" s="198" t="s">
        <v>249</v>
      </c>
      <c r="D766" s="198" t="s">
        <v>141</v>
      </c>
      <c r="E766" s="198" t="s">
        <v>144</v>
      </c>
      <c r="F766" s="199">
        <v>37226</v>
      </c>
      <c r="G766" s="191">
        <v>2001</v>
      </c>
      <c r="H766" s="185" t="s">
        <v>713</v>
      </c>
      <c r="I766" s="185" t="str">
        <f t="shared" si="36"/>
        <v>WY</v>
      </c>
      <c r="J766" s="185" t="str">
        <f t="shared" si="38"/>
        <v>CO</v>
      </c>
      <c r="K766" s="185" t="str">
        <f t="shared" si="37"/>
        <v>Mountain</v>
      </c>
      <c r="L766" s="185" t="str">
        <f>INDEX('State '!$A$1:$C$62,MATCH($I766,'State '!$B:$B,0),3)</f>
        <v>Mountain</v>
      </c>
      <c r="M766" s="185" t="str">
        <f>INDEX('State '!$A$1:$C$62,MATCH($J766,'State '!$B:$B,0),3)</f>
        <v>Mountain</v>
      </c>
      <c r="N766" s="185"/>
      <c r="O766" s="192">
        <v>159.58000000000001</v>
      </c>
      <c r="P766" s="192">
        <v>155</v>
      </c>
      <c r="Q766" s="192">
        <v>675</v>
      </c>
      <c r="R766" s="191">
        <v>36</v>
      </c>
      <c r="S766" s="185" t="s">
        <v>135</v>
      </c>
      <c r="T766" s="185" t="s">
        <v>390</v>
      </c>
      <c r="U766" s="185" t="s">
        <v>1477</v>
      </c>
      <c r="V766" s="185"/>
      <c r="W766" s="184"/>
      <c r="X766" s="184"/>
      <c r="Y766" s="184"/>
    </row>
    <row r="767" spans="1:25" s="20" customFormat="1" ht="25.5" x14ac:dyDescent="0.2">
      <c r="A767" s="185">
        <v>39990</v>
      </c>
      <c r="B767" s="198" t="s">
        <v>1462</v>
      </c>
      <c r="C767" s="198" t="s">
        <v>366</v>
      </c>
      <c r="D767" s="198" t="s">
        <v>134</v>
      </c>
      <c r="E767" s="198" t="s">
        <v>144</v>
      </c>
      <c r="F767" s="199">
        <v>37196</v>
      </c>
      <c r="G767" s="191">
        <v>2001</v>
      </c>
      <c r="H767" s="185" t="s">
        <v>1202</v>
      </c>
      <c r="I767" s="185" t="str">
        <f t="shared" si="36"/>
        <v>KS</v>
      </c>
      <c r="J767" s="185" t="str">
        <f t="shared" si="38"/>
        <v>MO</v>
      </c>
      <c r="K767" s="185" t="str">
        <f t="shared" si="37"/>
        <v>South Central, Midwest</v>
      </c>
      <c r="L767" s="185" t="str">
        <f>INDEX('State '!$A$1:$C$62,MATCH($I767,'State '!$B:$B,0),3)</f>
        <v>South Central</v>
      </c>
      <c r="M767" s="185" t="str">
        <f>INDEX('State '!$A$1:$C$62,MATCH($J767,'State '!$B:$B,0),3)</f>
        <v>Midwest</v>
      </c>
      <c r="N767" s="185"/>
      <c r="O767" s="192">
        <v>19.7</v>
      </c>
      <c r="P767" s="192">
        <v>36.799999999999997</v>
      </c>
      <c r="Q767" s="192">
        <v>55</v>
      </c>
      <c r="R767" s="191" t="s">
        <v>1463</v>
      </c>
      <c r="S767" s="185" t="s">
        <v>135</v>
      </c>
      <c r="T767" s="185" t="s">
        <v>390</v>
      </c>
      <c r="U767" s="185" t="s">
        <v>1464</v>
      </c>
      <c r="V767" s="185"/>
      <c r="W767" s="190"/>
      <c r="X767" s="184"/>
      <c r="Y767" s="184"/>
    </row>
    <row r="768" spans="1:25" s="20" customFormat="1" x14ac:dyDescent="0.2">
      <c r="A768" s="185">
        <v>39990</v>
      </c>
      <c r="B768" s="198" t="s">
        <v>1481</v>
      </c>
      <c r="C768" s="198" t="s">
        <v>366</v>
      </c>
      <c r="D768" s="198" t="s">
        <v>141</v>
      </c>
      <c r="E768" s="198" t="s">
        <v>144</v>
      </c>
      <c r="F768" s="199">
        <v>37040</v>
      </c>
      <c r="G768" s="191">
        <v>2001</v>
      </c>
      <c r="H768" s="185" t="s">
        <v>1202</v>
      </c>
      <c r="I768" s="185" t="str">
        <f t="shared" si="36"/>
        <v>KS</v>
      </c>
      <c r="J768" s="185" t="str">
        <f t="shared" si="38"/>
        <v>MO</v>
      </c>
      <c r="K768" s="185" t="str">
        <f t="shared" si="37"/>
        <v>South Central, Midwest</v>
      </c>
      <c r="L768" s="185" t="str">
        <f>INDEX('State '!$A$1:$C$62,MATCH($I768,'State '!$B:$B,0),3)</f>
        <v>South Central</v>
      </c>
      <c r="M768" s="185" t="str">
        <f>INDEX('State '!$A$1:$C$62,MATCH($J768,'State '!$B:$B,0),3)</f>
        <v>Midwest</v>
      </c>
      <c r="N768" s="185"/>
      <c r="O768" s="192"/>
      <c r="P768" s="192">
        <v>1.5</v>
      </c>
      <c r="Q768" s="192">
        <v>88.2</v>
      </c>
      <c r="R768" s="191">
        <v>24</v>
      </c>
      <c r="S768" s="185" t="s">
        <v>135</v>
      </c>
      <c r="T768" s="185" t="s">
        <v>390</v>
      </c>
      <c r="U768" s="185" t="s">
        <v>1482</v>
      </c>
      <c r="V768" s="185"/>
      <c r="W768" s="184"/>
      <c r="X768" s="184"/>
      <c r="Y768" s="184"/>
    </row>
    <row r="769" spans="1:25" s="20" customFormat="1" x14ac:dyDescent="0.2">
      <c r="A769" s="185">
        <v>39990</v>
      </c>
      <c r="B769" s="198" t="s">
        <v>1509</v>
      </c>
      <c r="C769" s="198" t="s">
        <v>201</v>
      </c>
      <c r="D769" s="198" t="s">
        <v>134</v>
      </c>
      <c r="E769" s="198" t="s">
        <v>144</v>
      </c>
      <c r="F769" s="199">
        <v>36739</v>
      </c>
      <c r="G769" s="200">
        <v>2000</v>
      </c>
      <c r="H769" s="185" t="s">
        <v>35</v>
      </c>
      <c r="I769" s="185" t="str">
        <f t="shared" si="36"/>
        <v>CT</v>
      </c>
      <c r="J769" s="185" t="str">
        <f t="shared" si="38"/>
        <v>CT</v>
      </c>
      <c r="K769" s="185" t="str">
        <f t="shared" si="37"/>
        <v>Northeast</v>
      </c>
      <c r="L769" s="185" t="str">
        <f>INDEX('State '!$A$1:$C$62,MATCH($I769,'State '!$B:$B,0),3)</f>
        <v>Northeast</v>
      </c>
      <c r="M769" s="185" t="str">
        <f>INDEX('State '!$A$1:$C$62,MATCH($J769,'State '!$B:$B,0),3)</f>
        <v>Northeast</v>
      </c>
      <c r="N769" s="185"/>
      <c r="O769" s="192">
        <v>4.7</v>
      </c>
      <c r="P769" s="192">
        <v>2</v>
      </c>
      <c r="Q769" s="192">
        <v>140</v>
      </c>
      <c r="R769" s="191">
        <v>16</v>
      </c>
      <c r="S769" s="185" t="s">
        <v>135</v>
      </c>
      <c r="T769" s="185" t="s">
        <v>390</v>
      </c>
      <c r="U769" s="185" t="s">
        <v>1510</v>
      </c>
      <c r="V769" s="185"/>
      <c r="W769" s="184"/>
      <c r="X769" s="184"/>
      <c r="Y769" s="184"/>
    </row>
    <row r="770" spans="1:25" s="20" customFormat="1" x14ac:dyDescent="0.2">
      <c r="A770" s="185">
        <v>39990</v>
      </c>
      <c r="B770" s="198" t="s">
        <v>1499</v>
      </c>
      <c r="C770" s="198" t="s">
        <v>201</v>
      </c>
      <c r="D770" s="198" t="s">
        <v>134</v>
      </c>
      <c r="E770" s="198" t="s">
        <v>144</v>
      </c>
      <c r="F770" s="199">
        <v>36617</v>
      </c>
      <c r="G770" s="200">
        <v>2000</v>
      </c>
      <c r="H770" s="185" t="s">
        <v>1500</v>
      </c>
      <c r="I770" s="185" t="str">
        <f t="shared" si="36"/>
        <v>CT</v>
      </c>
      <c r="J770" s="185" t="str">
        <f t="shared" si="38"/>
        <v>RI</v>
      </c>
      <c r="K770" s="185" t="str">
        <f t="shared" si="37"/>
        <v>Northeast</v>
      </c>
      <c r="L770" s="185" t="str">
        <f>INDEX('State '!$A$1:$C$62,MATCH($I770,'State '!$B:$B,0),3)</f>
        <v>Northeast</v>
      </c>
      <c r="M770" s="185" t="str">
        <f>INDEX('State '!$A$1:$C$62,MATCH($J770,'State '!$B:$B,0),3)</f>
        <v>Northeast</v>
      </c>
      <c r="N770" s="185"/>
      <c r="O770" s="192">
        <v>13.9</v>
      </c>
      <c r="P770" s="192">
        <v>16</v>
      </c>
      <c r="Q770" s="192">
        <v>46</v>
      </c>
      <c r="R770" s="191">
        <v>30</v>
      </c>
      <c r="S770" s="185" t="s">
        <v>135</v>
      </c>
      <c r="T770" s="185" t="s">
        <v>390</v>
      </c>
      <c r="U770" s="185" t="s">
        <v>1501</v>
      </c>
      <c r="V770" s="185"/>
      <c r="W770" s="184"/>
      <c r="X770" s="184"/>
      <c r="Y770" s="184"/>
    </row>
    <row r="771" spans="1:25" s="20" customFormat="1" x14ac:dyDescent="0.2">
      <c r="A771" s="185">
        <v>39990</v>
      </c>
      <c r="B771" s="198" t="s">
        <v>1531</v>
      </c>
      <c r="C771" s="198" t="s">
        <v>208</v>
      </c>
      <c r="D771" s="198" t="s">
        <v>141</v>
      </c>
      <c r="E771" s="198" t="s">
        <v>144</v>
      </c>
      <c r="F771" s="199">
        <v>36861</v>
      </c>
      <c r="G771" s="200">
        <v>2000</v>
      </c>
      <c r="H771" s="185" t="s">
        <v>1532</v>
      </c>
      <c r="I771" s="185" t="str">
        <f t="shared" ref="I771:I834" si="39">LEFT($H771,2)</f>
        <v>SK</v>
      </c>
      <c r="J771" s="185" t="str">
        <f t="shared" si="38"/>
        <v>ND</v>
      </c>
      <c r="K771" s="185" t="str">
        <f t="shared" ref="K771:K834" si="40">IF($L771=$M771,L771,CONCATENATE($L771,", ",IF(ISBLANK(N771),"",CONCATENATE(N771,", ")),$M771))</f>
        <v>Canada, Mountain</v>
      </c>
      <c r="L771" s="185" t="str">
        <f>INDEX('State '!$A$1:$C$62,MATCH($I771,'State '!$B:$B,0),3)</f>
        <v>Canada</v>
      </c>
      <c r="M771" s="185" t="str">
        <f>INDEX('State '!$A$1:$C$62,MATCH($J771,'State '!$B:$B,0),3)</f>
        <v>Mountain</v>
      </c>
      <c r="N771" s="185"/>
      <c r="O771" s="192"/>
      <c r="P771" s="192">
        <v>1</v>
      </c>
      <c r="Q771" s="192">
        <v>1600</v>
      </c>
      <c r="R771" s="191">
        <v>36</v>
      </c>
      <c r="S771" s="185" t="s">
        <v>135</v>
      </c>
      <c r="T771" s="185" t="s">
        <v>390</v>
      </c>
      <c r="U771" s="185" t="s">
        <v>1533</v>
      </c>
      <c r="V771" s="185"/>
      <c r="W771" s="184"/>
      <c r="X771" s="184"/>
      <c r="Y771" s="184"/>
    </row>
    <row r="772" spans="1:25" s="20" customFormat="1" x14ac:dyDescent="0.2">
      <c r="A772" s="185">
        <v>39990</v>
      </c>
      <c r="B772" s="198" t="s">
        <v>1548</v>
      </c>
      <c r="C772" s="198" t="s">
        <v>208</v>
      </c>
      <c r="D772" s="198" t="s">
        <v>137</v>
      </c>
      <c r="E772" s="198" t="s">
        <v>144</v>
      </c>
      <c r="F772" s="199">
        <v>36861</v>
      </c>
      <c r="G772" s="200">
        <v>2000</v>
      </c>
      <c r="H772" s="185" t="s">
        <v>1549</v>
      </c>
      <c r="I772" s="185" t="str">
        <f t="shared" si="39"/>
        <v>SK</v>
      </c>
      <c r="J772" s="185" t="str">
        <f t="shared" si="38"/>
        <v>IL</v>
      </c>
      <c r="K772" s="185" t="str">
        <f t="shared" si="40"/>
        <v>Canada, Mountain, Midwest</v>
      </c>
      <c r="L772" s="185" t="str">
        <f>INDEX('State '!$A$1:$C$62,MATCH($I772,'State '!$B:$B,0),3)</f>
        <v>Canada</v>
      </c>
      <c r="M772" s="185" t="str">
        <f>INDEX('State '!$A$1:$C$62,MATCH($J772,'State '!$B:$B,0),3)</f>
        <v>Midwest</v>
      </c>
      <c r="N772" s="185" t="s">
        <v>2548</v>
      </c>
      <c r="O772" s="192">
        <v>1305</v>
      </c>
      <c r="P772" s="192">
        <v>886.8</v>
      </c>
      <c r="Q772" s="192">
        <v>1325</v>
      </c>
      <c r="R772" s="191">
        <v>36</v>
      </c>
      <c r="S772" s="185" t="s">
        <v>135</v>
      </c>
      <c r="T772" s="185" t="s">
        <v>390</v>
      </c>
      <c r="U772" s="185" t="s">
        <v>1550</v>
      </c>
      <c r="V772" s="185"/>
      <c r="W772" s="184"/>
      <c r="X772" s="184"/>
      <c r="Y772" s="184"/>
    </row>
    <row r="773" spans="1:25" s="20" customFormat="1" x14ac:dyDescent="0.2">
      <c r="A773" s="185">
        <v>39990</v>
      </c>
      <c r="B773" s="198" t="s">
        <v>1537</v>
      </c>
      <c r="C773" s="198" t="s">
        <v>1791</v>
      </c>
      <c r="D773" s="198" t="s">
        <v>134</v>
      </c>
      <c r="E773" s="198" t="s">
        <v>144</v>
      </c>
      <c r="F773" s="199">
        <v>36584</v>
      </c>
      <c r="G773" s="200">
        <v>2000</v>
      </c>
      <c r="H773" s="185" t="s">
        <v>1538</v>
      </c>
      <c r="I773" s="185" t="str">
        <f t="shared" si="39"/>
        <v>MS</v>
      </c>
      <c r="J773" s="185" t="str">
        <f t="shared" si="38"/>
        <v>TN</v>
      </c>
      <c r="K773" s="185" t="str">
        <f t="shared" si="40"/>
        <v>South Central, Midwest</v>
      </c>
      <c r="L773" s="185" t="str">
        <f>INDEX('State '!$A$1:$C$62,MATCH($I773,'State '!$B:$B,0),3)</f>
        <v>South Central</v>
      </c>
      <c r="M773" s="185" t="str">
        <f>INDEX('State '!$A$1:$C$62,MATCH($J773,'State '!$B:$B,0),3)</f>
        <v>Midwest</v>
      </c>
      <c r="N773" s="185"/>
      <c r="O773" s="192">
        <v>0.24</v>
      </c>
      <c r="P773" s="192">
        <v>15</v>
      </c>
      <c r="Q773" s="192">
        <v>235</v>
      </c>
      <c r="R773" s="191">
        <v>20</v>
      </c>
      <c r="S773" s="185" t="s">
        <v>135</v>
      </c>
      <c r="T773" s="185" t="s">
        <v>390</v>
      </c>
      <c r="U773" s="185" t="s">
        <v>1539</v>
      </c>
      <c r="V773" s="185"/>
      <c r="W773" s="184"/>
      <c r="X773" s="184"/>
      <c r="Y773" s="184"/>
    </row>
    <row r="774" spans="1:25" s="20" customFormat="1" x14ac:dyDescent="0.2">
      <c r="A774" s="185">
        <v>39990</v>
      </c>
      <c r="B774" s="198" t="s">
        <v>1540</v>
      </c>
      <c r="C774" s="198" t="s">
        <v>1791</v>
      </c>
      <c r="D774" s="198" t="s">
        <v>134</v>
      </c>
      <c r="E774" s="198" t="s">
        <v>144</v>
      </c>
      <c r="F774" s="199">
        <v>36584</v>
      </c>
      <c r="G774" s="200">
        <v>2000</v>
      </c>
      <c r="H774" s="185" t="s">
        <v>47</v>
      </c>
      <c r="I774" s="185" t="str">
        <f t="shared" si="39"/>
        <v>GM</v>
      </c>
      <c r="J774" s="185" t="str">
        <f t="shared" si="38"/>
        <v>GM</v>
      </c>
      <c r="K774" s="185" t="str">
        <f t="shared" si="40"/>
        <v>Gulf of Mexico</v>
      </c>
      <c r="L774" s="185" t="str">
        <f>INDEX('State '!$A$1:$C$62,MATCH($I774,'State '!$B:$B,0),3)</f>
        <v>Gulf of Mexico</v>
      </c>
      <c r="M774" s="185" t="str">
        <f>INDEX('State '!$A$1:$C$62,MATCH($J774,'State '!$B:$B,0),3)</f>
        <v>Gulf of Mexico</v>
      </c>
      <c r="N774" s="185"/>
      <c r="O774" s="192">
        <v>10</v>
      </c>
      <c r="P774" s="192">
        <v>9.5</v>
      </c>
      <c r="Q774" s="192">
        <v>225</v>
      </c>
      <c r="R774" s="191">
        <v>16</v>
      </c>
      <c r="S774" s="185" t="s">
        <v>135</v>
      </c>
      <c r="T774" s="185" t="s">
        <v>390</v>
      </c>
      <c r="U774" s="185" t="s">
        <v>1541</v>
      </c>
      <c r="V774" s="185"/>
      <c r="W774" s="184"/>
      <c r="X774" s="184"/>
      <c r="Y774" s="184"/>
    </row>
    <row r="775" spans="1:25" s="20" customFormat="1" x14ac:dyDescent="0.2">
      <c r="A775" s="185">
        <v>39990</v>
      </c>
      <c r="B775" s="198" t="s">
        <v>2144</v>
      </c>
      <c r="C775" s="198" t="s">
        <v>1791</v>
      </c>
      <c r="D775" s="198" t="s">
        <v>141</v>
      </c>
      <c r="E775" s="198" t="s">
        <v>144</v>
      </c>
      <c r="F775" s="199">
        <v>36875</v>
      </c>
      <c r="G775" s="200">
        <v>2000</v>
      </c>
      <c r="H775" s="185" t="s">
        <v>1348</v>
      </c>
      <c r="I775" s="185" t="str">
        <f t="shared" si="39"/>
        <v>IL</v>
      </c>
      <c r="J775" s="185" t="str">
        <f t="shared" si="38"/>
        <v>WI</v>
      </c>
      <c r="K775" s="185" t="str">
        <f t="shared" si="40"/>
        <v>Midwest</v>
      </c>
      <c r="L775" s="185" t="str">
        <f>INDEX('State '!$A$1:$C$62,MATCH($I775,'State '!$B:$B,0),3)</f>
        <v>Midwest</v>
      </c>
      <c r="M775" s="185" t="str">
        <f>INDEX('State '!$A$1:$C$62,MATCH($J775,'State '!$B:$B,0),3)</f>
        <v>Midwest</v>
      </c>
      <c r="N775" s="185"/>
      <c r="O775" s="192">
        <v>23.8</v>
      </c>
      <c r="P775" s="192">
        <v>12</v>
      </c>
      <c r="Q775" s="192">
        <v>109</v>
      </c>
      <c r="R775" s="191">
        <v>30</v>
      </c>
      <c r="S775" s="185" t="s">
        <v>135</v>
      </c>
      <c r="T775" s="185" t="s">
        <v>390</v>
      </c>
      <c r="U775" s="185" t="s">
        <v>1437</v>
      </c>
      <c r="V775" s="185"/>
      <c r="W775" s="184"/>
      <c r="X775" s="184"/>
      <c r="Y775" s="184"/>
    </row>
    <row r="776" spans="1:25" s="20" customFormat="1" x14ac:dyDescent="0.2">
      <c r="A776" s="185">
        <v>39990</v>
      </c>
      <c r="B776" s="198" t="s">
        <v>1506</v>
      </c>
      <c r="C776" s="198" t="s">
        <v>260</v>
      </c>
      <c r="D776" s="198" t="s">
        <v>141</v>
      </c>
      <c r="E776" s="198" t="s">
        <v>144</v>
      </c>
      <c r="F776" s="199">
        <v>36831</v>
      </c>
      <c r="G776" s="200">
        <v>2000</v>
      </c>
      <c r="H776" s="185" t="s">
        <v>25</v>
      </c>
      <c r="I776" s="185" t="str">
        <f t="shared" si="39"/>
        <v>CO</v>
      </c>
      <c r="J776" s="185" t="str">
        <f t="shared" si="38"/>
        <v>CO</v>
      </c>
      <c r="K776" s="185" t="str">
        <f t="shared" si="40"/>
        <v>Mountain</v>
      </c>
      <c r="L776" s="185" t="str">
        <f>INDEX('State '!$A$1:$C$62,MATCH($I776,'State '!$B:$B,0),3)</f>
        <v>Mountain</v>
      </c>
      <c r="M776" s="185" t="str">
        <f>INDEX('State '!$A$1:$C$62,MATCH($J776,'State '!$B:$B,0),3)</f>
        <v>Mountain</v>
      </c>
      <c r="N776" s="185"/>
      <c r="O776" s="192">
        <v>7</v>
      </c>
      <c r="P776" s="192">
        <v>12.5</v>
      </c>
      <c r="Q776" s="192">
        <v>34</v>
      </c>
      <c r="R776" s="191">
        <v>20</v>
      </c>
      <c r="S776" s="185" t="s">
        <v>135</v>
      </c>
      <c r="T776" s="185" t="s">
        <v>390</v>
      </c>
      <c r="U776" s="185" t="s">
        <v>391</v>
      </c>
      <c r="V776" s="185"/>
      <c r="W776" s="184"/>
      <c r="X776" s="184"/>
      <c r="Y776" s="184"/>
    </row>
    <row r="777" spans="1:25" s="20" customFormat="1" x14ac:dyDescent="0.2">
      <c r="A777" s="185">
        <v>39990</v>
      </c>
      <c r="B777" s="198" t="s">
        <v>1492</v>
      </c>
      <c r="C777" s="198" t="s">
        <v>219</v>
      </c>
      <c r="D777" s="198" t="s">
        <v>141</v>
      </c>
      <c r="E777" s="198" t="s">
        <v>144</v>
      </c>
      <c r="F777" s="199">
        <v>36831</v>
      </c>
      <c r="G777" s="200">
        <v>2000</v>
      </c>
      <c r="H777" s="185" t="s">
        <v>832</v>
      </c>
      <c r="I777" s="185" t="str">
        <f t="shared" si="39"/>
        <v>PA</v>
      </c>
      <c r="J777" s="185" t="str">
        <f t="shared" si="38"/>
        <v>DE</v>
      </c>
      <c r="K777" s="185" t="str">
        <f t="shared" si="40"/>
        <v>Northeast</v>
      </c>
      <c r="L777" s="185" t="str">
        <f>INDEX('State '!$A$1:$C$62,MATCH($I777,'State '!$B:$B,0),3)</f>
        <v>Northeast</v>
      </c>
      <c r="M777" s="185" t="str">
        <f>INDEX('State '!$A$1:$C$62,MATCH($J777,'State '!$B:$B,0),3)</f>
        <v>Northeast</v>
      </c>
      <c r="N777" s="185"/>
      <c r="O777" s="192">
        <v>3.22</v>
      </c>
      <c r="P777" s="192">
        <v>4</v>
      </c>
      <c r="Q777" s="192">
        <v>7.1</v>
      </c>
      <c r="R777" s="191">
        <v>16</v>
      </c>
      <c r="S777" s="185" t="s">
        <v>135</v>
      </c>
      <c r="T777" s="185" t="s">
        <v>390</v>
      </c>
      <c r="U777" s="185" t="s">
        <v>1493</v>
      </c>
      <c r="V777" s="185"/>
      <c r="W777" s="184"/>
      <c r="X777" s="184"/>
      <c r="Y777" s="184"/>
    </row>
    <row r="778" spans="1:25" s="20" customFormat="1" x14ac:dyDescent="0.2">
      <c r="A778" s="185">
        <v>39990</v>
      </c>
      <c r="B778" s="198" t="s">
        <v>1518</v>
      </c>
      <c r="C778" s="198" t="s">
        <v>371</v>
      </c>
      <c r="D778" s="198" t="s">
        <v>141</v>
      </c>
      <c r="E778" s="198" t="s">
        <v>144</v>
      </c>
      <c r="F778" s="199">
        <v>36817</v>
      </c>
      <c r="G778" s="200">
        <v>2000</v>
      </c>
      <c r="H778" s="185" t="s">
        <v>41</v>
      </c>
      <c r="I778" s="185" t="str">
        <f t="shared" si="39"/>
        <v>MI</v>
      </c>
      <c r="J778" s="185" t="str">
        <f t="shared" si="38"/>
        <v>MI</v>
      </c>
      <c r="K778" s="185" t="str">
        <f t="shared" si="40"/>
        <v>Midwest</v>
      </c>
      <c r="L778" s="185" t="str">
        <f>INDEX('State '!$A$1:$C$62,MATCH($I778,'State '!$B:$B,0),3)</f>
        <v>Midwest</v>
      </c>
      <c r="M778" s="185" t="str">
        <f>INDEX('State '!$A$1:$C$62,MATCH($J778,'State '!$B:$B,0),3)</f>
        <v>Midwest</v>
      </c>
      <c r="N778" s="185"/>
      <c r="O778" s="192">
        <v>11.1</v>
      </c>
      <c r="P778" s="192">
        <v>14</v>
      </c>
      <c r="Q778" s="192"/>
      <c r="R778" s="191">
        <v>12</v>
      </c>
      <c r="S778" s="185" t="s">
        <v>135</v>
      </c>
      <c r="T778" s="185" t="s">
        <v>390</v>
      </c>
      <c r="U778" s="185" t="s">
        <v>1519</v>
      </c>
      <c r="V778" s="185"/>
      <c r="W778" s="184"/>
      <c r="X778" s="184"/>
      <c r="Y778" s="184"/>
    </row>
    <row r="779" spans="1:25" s="20" customFormat="1" x14ac:dyDescent="0.2">
      <c r="A779" s="185">
        <v>39990</v>
      </c>
      <c r="B779" s="198" t="s">
        <v>1514</v>
      </c>
      <c r="C779" s="198" t="s">
        <v>290</v>
      </c>
      <c r="D779" s="198" t="s">
        <v>134</v>
      </c>
      <c r="E779" s="198" t="s">
        <v>144</v>
      </c>
      <c r="F779" s="199">
        <v>36891</v>
      </c>
      <c r="G779" s="200">
        <v>2000</v>
      </c>
      <c r="H779" s="185" t="s">
        <v>1365</v>
      </c>
      <c r="I779" s="185" t="str">
        <f t="shared" si="39"/>
        <v>OR</v>
      </c>
      <c r="J779" s="185" t="str">
        <f t="shared" si="38"/>
        <v>NV</v>
      </c>
      <c r="K779" s="185" t="str">
        <f t="shared" si="40"/>
        <v>Pacific, Mountain</v>
      </c>
      <c r="L779" s="185" t="str">
        <f>INDEX('State '!$A$1:$C$62,MATCH($I779,'State '!$B:$B,0),3)</f>
        <v>Pacific</v>
      </c>
      <c r="M779" s="185" t="str">
        <f>INDEX('State '!$A$1:$C$62,MATCH($J779,'State '!$B:$B,0),3)</f>
        <v>Mountain</v>
      </c>
      <c r="N779" s="185"/>
      <c r="O779" s="192">
        <v>10.199999999999999</v>
      </c>
      <c r="P779" s="192">
        <v>16.399999999999999</v>
      </c>
      <c r="Q779" s="192">
        <v>10</v>
      </c>
      <c r="R779" s="191">
        <v>16</v>
      </c>
      <c r="S779" s="185" t="s">
        <v>135</v>
      </c>
      <c r="T779" s="185" t="s">
        <v>390</v>
      </c>
      <c r="U779" s="185" t="s">
        <v>1515</v>
      </c>
      <c r="V779" s="185"/>
      <c r="W779" s="184"/>
      <c r="X779" s="184"/>
      <c r="Y779" s="184"/>
    </row>
    <row r="780" spans="1:25" s="20" customFormat="1" x14ac:dyDescent="0.2">
      <c r="A780" s="185">
        <v>39990</v>
      </c>
      <c r="B780" s="198" t="s">
        <v>1526</v>
      </c>
      <c r="C780" s="198" t="s">
        <v>372</v>
      </c>
      <c r="D780" s="198" t="s">
        <v>137</v>
      </c>
      <c r="E780" s="198" t="s">
        <v>144</v>
      </c>
      <c r="F780" s="199">
        <v>36822</v>
      </c>
      <c r="G780" s="200">
        <v>2000</v>
      </c>
      <c r="H780" s="185" t="s">
        <v>6</v>
      </c>
      <c r="I780" s="185" t="str">
        <f t="shared" si="39"/>
        <v>TX</v>
      </c>
      <c r="J780" s="185" t="str">
        <f t="shared" si="38"/>
        <v>TX</v>
      </c>
      <c r="K780" s="185" t="str">
        <f t="shared" si="40"/>
        <v>South Central</v>
      </c>
      <c r="L780" s="185" t="str">
        <f>INDEX('State '!$A$1:$C$62,MATCH($I780,'State '!$B:$B,0),3)</f>
        <v>South Central</v>
      </c>
      <c r="M780" s="185" t="str">
        <f>INDEX('State '!$A$1:$C$62,MATCH($J780,'State '!$B:$B,0),3)</f>
        <v>South Central</v>
      </c>
      <c r="N780" s="185"/>
      <c r="O780" s="192">
        <v>45</v>
      </c>
      <c r="P780" s="192">
        <v>102.5</v>
      </c>
      <c r="Q780" s="192">
        <v>300</v>
      </c>
      <c r="R780" s="191">
        <v>24</v>
      </c>
      <c r="S780" s="185" t="s">
        <v>139</v>
      </c>
      <c r="T780" s="185" t="s">
        <v>188</v>
      </c>
      <c r="U780" s="185" t="s">
        <v>391</v>
      </c>
      <c r="V780" s="185"/>
      <c r="W780" s="184"/>
      <c r="X780" s="184"/>
      <c r="Y780" s="184"/>
    </row>
    <row r="781" spans="1:25" s="20" customFormat="1" x14ac:dyDescent="0.2">
      <c r="A781" s="185">
        <v>39990</v>
      </c>
      <c r="B781" s="198" t="s">
        <v>1520</v>
      </c>
      <c r="C781" s="198" t="s">
        <v>372</v>
      </c>
      <c r="D781" s="198" t="s">
        <v>141</v>
      </c>
      <c r="E781" s="198" t="s">
        <v>144</v>
      </c>
      <c r="F781" s="199">
        <v>36822</v>
      </c>
      <c r="G781" s="200">
        <v>2000</v>
      </c>
      <c r="H781" s="185" t="s">
        <v>419</v>
      </c>
      <c r="I781" s="185" t="str">
        <f t="shared" si="39"/>
        <v>TX</v>
      </c>
      <c r="J781" s="185" t="str">
        <f t="shared" si="38"/>
        <v>MX</v>
      </c>
      <c r="K781" s="185" t="str">
        <f t="shared" si="40"/>
        <v>South Central, Mexico</v>
      </c>
      <c r="L781" s="185" t="str">
        <f>INDEX('State '!$A$1:$C$62,MATCH($I781,'State '!$B:$B,0),3)</f>
        <v>South Central</v>
      </c>
      <c r="M781" s="185" t="str">
        <f>INDEX('State '!$A$1:$C$62,MATCH($J781,'State '!$B:$B,0),3)</f>
        <v>Mexico</v>
      </c>
      <c r="N781" s="185"/>
      <c r="O781" s="192">
        <v>0.2</v>
      </c>
      <c r="P781" s="192">
        <v>0.3</v>
      </c>
      <c r="Q781" s="192">
        <v>300</v>
      </c>
      <c r="R781" s="191">
        <v>24</v>
      </c>
      <c r="S781" s="185" t="s">
        <v>135</v>
      </c>
      <c r="T781" s="185" t="s">
        <v>390</v>
      </c>
      <c r="U781" s="185" t="s">
        <v>1521</v>
      </c>
      <c r="V781" s="185"/>
      <c r="W781" s="184"/>
      <c r="X781" s="184"/>
      <c r="Y781" s="184"/>
    </row>
    <row r="782" spans="1:25" s="20" customFormat="1" x14ac:dyDescent="0.2">
      <c r="A782" s="185">
        <v>39990</v>
      </c>
      <c r="B782" s="198" t="s">
        <v>1529</v>
      </c>
      <c r="C782" s="198" t="s">
        <v>202</v>
      </c>
      <c r="D782" s="198" t="s">
        <v>141</v>
      </c>
      <c r="E782" s="198" t="s">
        <v>144</v>
      </c>
      <c r="F782" s="199">
        <v>36831</v>
      </c>
      <c r="G782" s="200">
        <v>2000</v>
      </c>
      <c r="H782" s="185" t="s">
        <v>7</v>
      </c>
      <c r="I782" s="185" t="str">
        <f t="shared" si="39"/>
        <v>PA</v>
      </c>
      <c r="J782" s="185" t="str">
        <f t="shared" si="38"/>
        <v>PA</v>
      </c>
      <c r="K782" s="185" t="str">
        <f t="shared" si="40"/>
        <v>Northeast</v>
      </c>
      <c r="L782" s="185" t="str">
        <f>INDEX('State '!$A$1:$C$62,MATCH($I782,'State '!$B:$B,0),3)</f>
        <v>Northeast</v>
      </c>
      <c r="M782" s="185" t="str">
        <f>INDEX('State '!$A$1:$C$62,MATCH($J782,'State '!$B:$B,0),3)</f>
        <v>Northeast</v>
      </c>
      <c r="N782" s="185"/>
      <c r="O782" s="192">
        <v>11.4</v>
      </c>
      <c r="P782" s="192"/>
      <c r="Q782" s="192">
        <v>35</v>
      </c>
      <c r="R782" s="191">
        <v>20</v>
      </c>
      <c r="S782" s="185" t="s">
        <v>135</v>
      </c>
      <c r="T782" s="185" t="s">
        <v>390</v>
      </c>
      <c r="U782" s="185" t="s">
        <v>1530</v>
      </c>
      <c r="V782" s="185"/>
      <c r="W782" s="184"/>
      <c r="X782" s="184"/>
      <c r="Y782" s="184"/>
    </row>
    <row r="783" spans="1:25" s="20" customFormat="1" x14ac:dyDescent="0.2">
      <c r="A783" s="185">
        <v>39990</v>
      </c>
      <c r="B783" s="198" t="s">
        <v>1522</v>
      </c>
      <c r="C783" s="198" t="s">
        <v>2137</v>
      </c>
      <c r="D783" s="198" t="s">
        <v>141</v>
      </c>
      <c r="E783" s="198" t="s">
        <v>144</v>
      </c>
      <c r="F783" s="199">
        <v>36739</v>
      </c>
      <c r="G783" s="200">
        <v>2000</v>
      </c>
      <c r="H783" s="185" t="s">
        <v>28</v>
      </c>
      <c r="I783" s="185" t="str">
        <f t="shared" si="39"/>
        <v>IL</v>
      </c>
      <c r="J783" s="185" t="str">
        <f t="shared" si="38"/>
        <v>IL</v>
      </c>
      <c r="K783" s="185" t="str">
        <f t="shared" si="40"/>
        <v>Midwest</v>
      </c>
      <c r="L783" s="185" t="str">
        <f>INDEX('State '!$A$1:$C$62,MATCH($I783,'State '!$B:$B,0),3)</f>
        <v>Midwest</v>
      </c>
      <c r="M783" s="185" t="str">
        <f>INDEX('State '!$A$1:$C$62,MATCH($J783,'State '!$B:$B,0),3)</f>
        <v>Midwest</v>
      </c>
      <c r="N783" s="185"/>
      <c r="O783" s="192">
        <v>12.4</v>
      </c>
      <c r="P783" s="192">
        <v>0.6</v>
      </c>
      <c r="Q783" s="192">
        <v>1600</v>
      </c>
      <c r="R783" s="191">
        <v>36</v>
      </c>
      <c r="S783" s="185" t="s">
        <v>135</v>
      </c>
      <c r="T783" s="185" t="s">
        <v>390</v>
      </c>
      <c r="U783" s="185" t="s">
        <v>1523</v>
      </c>
      <c r="V783" s="185"/>
      <c r="W783" s="184"/>
      <c r="X783" s="184"/>
      <c r="Y783" s="184"/>
    </row>
    <row r="784" spans="1:25" s="20" customFormat="1" x14ac:dyDescent="0.2">
      <c r="A784" s="185">
        <v>39990</v>
      </c>
      <c r="B784" s="198" t="s">
        <v>1502</v>
      </c>
      <c r="C784" s="198" t="s">
        <v>262</v>
      </c>
      <c r="D784" s="198" t="s">
        <v>141</v>
      </c>
      <c r="E784" s="198" t="s">
        <v>144</v>
      </c>
      <c r="F784" s="199">
        <v>37196</v>
      </c>
      <c r="G784" s="200">
        <v>2000</v>
      </c>
      <c r="H784" s="185" t="s">
        <v>30</v>
      </c>
      <c r="I784" s="185" t="str">
        <f t="shared" si="39"/>
        <v>MN</v>
      </c>
      <c r="J784" s="185" t="str">
        <f t="shared" si="38"/>
        <v>MN</v>
      </c>
      <c r="K784" s="185" t="str">
        <f t="shared" si="40"/>
        <v>Midwest</v>
      </c>
      <c r="L784" s="185" t="str">
        <f>INDEX('State '!$A$1:$C$62,MATCH($I784,'State '!$B:$B,0),3)</f>
        <v>Midwest</v>
      </c>
      <c r="M784" s="185" t="str">
        <f>INDEX('State '!$A$1:$C$62,MATCH($J784,'State '!$B:$B,0),3)</f>
        <v>Midwest</v>
      </c>
      <c r="N784" s="185"/>
      <c r="O784" s="192">
        <v>12.5</v>
      </c>
      <c r="P784" s="192">
        <v>14.7</v>
      </c>
      <c r="Q784" s="192">
        <v>23.24</v>
      </c>
      <c r="R784" s="191">
        <v>16</v>
      </c>
      <c r="S784" s="185" t="s">
        <v>135</v>
      </c>
      <c r="T784" s="185" t="s">
        <v>390</v>
      </c>
      <c r="U784" s="185" t="s">
        <v>1503</v>
      </c>
      <c r="V784" s="185"/>
      <c r="W784" s="184"/>
      <c r="X784" s="184"/>
      <c r="Y784" s="184"/>
    </row>
    <row r="785" spans="1:25" s="20" customFormat="1" x14ac:dyDescent="0.2">
      <c r="A785" s="185">
        <v>39990</v>
      </c>
      <c r="B785" s="198" t="s">
        <v>1498</v>
      </c>
      <c r="C785" s="198" t="s">
        <v>262</v>
      </c>
      <c r="D785" s="198" t="s">
        <v>141</v>
      </c>
      <c r="E785" s="198" t="s">
        <v>144</v>
      </c>
      <c r="F785" s="199">
        <v>37196</v>
      </c>
      <c r="G785" s="200">
        <v>2000</v>
      </c>
      <c r="H785" s="185" t="s">
        <v>30</v>
      </c>
      <c r="I785" s="185" t="str">
        <f t="shared" si="39"/>
        <v>MN</v>
      </c>
      <c r="J785" s="185" t="str">
        <f t="shared" si="38"/>
        <v>MN</v>
      </c>
      <c r="K785" s="185" t="str">
        <f t="shared" si="40"/>
        <v>Midwest</v>
      </c>
      <c r="L785" s="185" t="str">
        <f>INDEX('State '!$A$1:$C$62,MATCH($I785,'State '!$B:$B,0),3)</f>
        <v>Midwest</v>
      </c>
      <c r="M785" s="185" t="str">
        <f>INDEX('State '!$A$1:$C$62,MATCH($J785,'State '!$B:$B,0),3)</f>
        <v>Midwest</v>
      </c>
      <c r="N785" s="185"/>
      <c r="O785" s="192">
        <v>0.5</v>
      </c>
      <c r="P785" s="192"/>
      <c r="Q785" s="192">
        <v>21</v>
      </c>
      <c r="R785" s="191"/>
      <c r="S785" s="185" t="s">
        <v>135</v>
      </c>
      <c r="T785" s="185" t="s">
        <v>390</v>
      </c>
      <c r="U785" s="185" t="s">
        <v>1404</v>
      </c>
      <c r="V785" s="185"/>
      <c r="W785" s="184"/>
      <c r="X785" s="184"/>
      <c r="Y785" s="184"/>
    </row>
    <row r="786" spans="1:25" s="20" customFormat="1" x14ac:dyDescent="0.2">
      <c r="A786" s="185">
        <v>39990</v>
      </c>
      <c r="B786" s="198" t="s">
        <v>1524</v>
      </c>
      <c r="C786" s="198" t="s">
        <v>230</v>
      </c>
      <c r="D786" s="198" t="s">
        <v>141</v>
      </c>
      <c r="E786" s="198" t="s">
        <v>144</v>
      </c>
      <c r="F786" s="199">
        <v>36831</v>
      </c>
      <c r="G786" s="191">
        <v>2000</v>
      </c>
      <c r="H786" s="185" t="s">
        <v>31</v>
      </c>
      <c r="I786" s="185" t="str">
        <f t="shared" si="39"/>
        <v>NV</v>
      </c>
      <c r="J786" s="185" t="str">
        <f t="shared" si="38"/>
        <v>NV</v>
      </c>
      <c r="K786" s="185" t="str">
        <f t="shared" si="40"/>
        <v>Mountain</v>
      </c>
      <c r="L786" s="185" t="str">
        <f>INDEX('State '!$A$1:$C$62,MATCH($I786,'State '!$B:$B,0),3)</f>
        <v>Mountain</v>
      </c>
      <c r="M786" s="185" t="str">
        <f>INDEX('State '!$A$1:$C$62,MATCH($J786,'State '!$B:$B,0),3)</f>
        <v>Mountain</v>
      </c>
      <c r="N786" s="185"/>
      <c r="O786" s="192">
        <v>5.4</v>
      </c>
      <c r="P786" s="192">
        <v>5.5</v>
      </c>
      <c r="Q786" s="192">
        <v>10.5</v>
      </c>
      <c r="R786" s="191">
        <v>20</v>
      </c>
      <c r="S786" s="185" t="s">
        <v>135</v>
      </c>
      <c r="T786" s="185" t="s">
        <v>390</v>
      </c>
      <c r="U786" s="185" t="s">
        <v>1525</v>
      </c>
      <c r="V786" s="185"/>
      <c r="W786" s="184"/>
      <c r="X786" s="184"/>
      <c r="Y786" s="184"/>
    </row>
    <row r="787" spans="1:25" s="20" customFormat="1" x14ac:dyDescent="0.2">
      <c r="A787" s="185">
        <v>39990</v>
      </c>
      <c r="B787" s="198" t="s">
        <v>1546</v>
      </c>
      <c r="C787" s="198" t="s">
        <v>265</v>
      </c>
      <c r="D787" s="198" t="s">
        <v>141</v>
      </c>
      <c r="E787" s="198" t="s">
        <v>144</v>
      </c>
      <c r="F787" s="199">
        <v>36831</v>
      </c>
      <c r="G787" s="191">
        <v>2000</v>
      </c>
      <c r="H787" s="185" t="s">
        <v>21</v>
      </c>
      <c r="I787" s="185" t="str">
        <f t="shared" si="39"/>
        <v>UT</v>
      </c>
      <c r="J787" s="185" t="str">
        <f t="shared" si="38"/>
        <v>UT</v>
      </c>
      <c r="K787" s="185" t="str">
        <f t="shared" si="40"/>
        <v>Mountain</v>
      </c>
      <c r="L787" s="185" t="str">
        <f>INDEX('State '!$A$1:$C$62,MATCH($I787,'State '!$B:$B,0),3)</f>
        <v>Mountain</v>
      </c>
      <c r="M787" s="185" t="str">
        <f>INDEX('State '!$A$1:$C$62,MATCH($J787,'State '!$B:$B,0),3)</f>
        <v>Mountain</v>
      </c>
      <c r="N787" s="185"/>
      <c r="O787" s="192">
        <v>3.3</v>
      </c>
      <c r="P787" s="192"/>
      <c r="Q787" s="192">
        <v>280</v>
      </c>
      <c r="R787" s="191"/>
      <c r="S787" s="185" t="s">
        <v>135</v>
      </c>
      <c r="T787" s="185" t="s">
        <v>390</v>
      </c>
      <c r="U787" s="185" t="s">
        <v>1547</v>
      </c>
      <c r="V787" s="185"/>
      <c r="W787" s="184"/>
      <c r="X787" s="184"/>
      <c r="Y787" s="184"/>
    </row>
    <row r="788" spans="1:25" s="20" customFormat="1" x14ac:dyDescent="0.2">
      <c r="A788" s="185">
        <v>39990</v>
      </c>
      <c r="B788" s="198" t="s">
        <v>1495</v>
      </c>
      <c r="C788" s="198" t="s">
        <v>370</v>
      </c>
      <c r="D788" s="198" t="s">
        <v>141</v>
      </c>
      <c r="E788" s="198" t="s">
        <v>144</v>
      </c>
      <c r="F788" s="199">
        <v>36557</v>
      </c>
      <c r="G788" s="191">
        <v>2000</v>
      </c>
      <c r="H788" s="185" t="s">
        <v>1496</v>
      </c>
      <c r="I788" s="185" t="str">
        <f t="shared" si="39"/>
        <v>CA</v>
      </c>
      <c r="J788" s="185" t="str">
        <f t="shared" si="38"/>
        <v>MX</v>
      </c>
      <c r="K788" s="185" t="str">
        <f t="shared" si="40"/>
        <v>Pacific, Mexico</v>
      </c>
      <c r="L788" s="185" t="str">
        <f>INDEX('State '!$A$1:$C$62,MATCH($I788,'State '!$B:$B,0),3)</f>
        <v>Pacific</v>
      </c>
      <c r="M788" s="185" t="str">
        <f>INDEX('State '!$A$1:$C$62,MATCH($J788,'State '!$B:$B,0),3)</f>
        <v>Mexico</v>
      </c>
      <c r="N788" s="185"/>
      <c r="O788" s="192">
        <v>7</v>
      </c>
      <c r="P788" s="192">
        <v>5</v>
      </c>
      <c r="Q788" s="192">
        <v>300</v>
      </c>
      <c r="R788" s="191">
        <v>30</v>
      </c>
      <c r="S788" s="185" t="s">
        <v>135</v>
      </c>
      <c r="T788" s="185" t="s">
        <v>390</v>
      </c>
      <c r="U788" s="185" t="s">
        <v>1497</v>
      </c>
      <c r="V788" s="185"/>
      <c r="W788" s="184"/>
      <c r="X788" s="184"/>
      <c r="Y788" s="184"/>
    </row>
    <row r="789" spans="1:25" s="20" customFormat="1" x14ac:dyDescent="0.2">
      <c r="A789" s="185">
        <v>39990</v>
      </c>
      <c r="B789" s="198" t="s">
        <v>1544</v>
      </c>
      <c r="C789" s="198" t="s">
        <v>216</v>
      </c>
      <c r="D789" s="198" t="s">
        <v>141</v>
      </c>
      <c r="E789" s="198" t="s">
        <v>144</v>
      </c>
      <c r="F789" s="199">
        <v>36540</v>
      </c>
      <c r="G789" s="191">
        <v>2000</v>
      </c>
      <c r="H789" s="185" t="s">
        <v>17</v>
      </c>
      <c r="I789" s="185" t="str">
        <f t="shared" si="39"/>
        <v>AL</v>
      </c>
      <c r="J789" s="185" t="str">
        <f t="shared" si="38"/>
        <v>AL</v>
      </c>
      <c r="K789" s="185" t="str">
        <f t="shared" si="40"/>
        <v>South Central</v>
      </c>
      <c r="L789" s="185" t="str">
        <f>INDEX('State '!$A$1:$C$62,MATCH($I789,'State '!$B:$B,0),3)</f>
        <v>South Central</v>
      </c>
      <c r="M789" s="185" t="str">
        <f>INDEX('State '!$A$1:$C$62,MATCH($J789,'State '!$B:$B,0),3)</f>
        <v>South Central</v>
      </c>
      <c r="N789" s="185"/>
      <c r="O789" s="192">
        <v>66.599999999999994</v>
      </c>
      <c r="P789" s="192">
        <v>123</v>
      </c>
      <c r="Q789" s="192">
        <v>75</v>
      </c>
      <c r="R789" s="191" t="s">
        <v>732</v>
      </c>
      <c r="S789" s="185" t="s">
        <v>135</v>
      </c>
      <c r="T789" s="185" t="s">
        <v>390</v>
      </c>
      <c r="U789" s="185" t="s">
        <v>1545</v>
      </c>
      <c r="V789" s="185"/>
      <c r="W789" s="184"/>
      <c r="X789" s="184"/>
      <c r="Y789" s="184"/>
    </row>
    <row r="790" spans="1:25" s="20" customFormat="1" x14ac:dyDescent="0.2">
      <c r="A790" s="185">
        <v>39990</v>
      </c>
      <c r="B790" s="198" t="s">
        <v>1504</v>
      </c>
      <c r="C790" s="198" t="s">
        <v>200</v>
      </c>
      <c r="D790" s="198" t="s">
        <v>134</v>
      </c>
      <c r="E790" s="198" t="s">
        <v>144</v>
      </c>
      <c r="F790" s="199">
        <v>36770</v>
      </c>
      <c r="G790" s="191">
        <v>2000</v>
      </c>
      <c r="H790" s="185" t="s">
        <v>7</v>
      </c>
      <c r="I790" s="185" t="str">
        <f t="shared" si="39"/>
        <v>PA</v>
      </c>
      <c r="J790" s="185" t="str">
        <f t="shared" si="38"/>
        <v>PA</v>
      </c>
      <c r="K790" s="185" t="str">
        <f t="shared" si="40"/>
        <v>Northeast</v>
      </c>
      <c r="L790" s="185" t="str">
        <f>INDEX('State '!$A$1:$C$62,MATCH($I790,'State '!$B:$B,0),3)</f>
        <v>Northeast</v>
      </c>
      <c r="M790" s="185" t="str">
        <f>INDEX('State '!$A$1:$C$62,MATCH($J790,'State '!$B:$B,0),3)</f>
        <v>Northeast</v>
      </c>
      <c r="N790" s="185"/>
      <c r="O790" s="192">
        <v>5.7</v>
      </c>
      <c r="P790" s="192">
        <v>3.6</v>
      </c>
      <c r="Q790" s="192">
        <v>117</v>
      </c>
      <c r="R790" s="191">
        <v>16</v>
      </c>
      <c r="S790" s="185" t="s">
        <v>135</v>
      </c>
      <c r="T790" s="185" t="s">
        <v>390</v>
      </c>
      <c r="U790" s="185" t="s">
        <v>1505</v>
      </c>
      <c r="V790" s="185"/>
      <c r="W790" s="184"/>
      <c r="X790" s="184"/>
      <c r="Y790" s="184"/>
    </row>
    <row r="791" spans="1:25" s="20" customFormat="1" x14ac:dyDescent="0.2">
      <c r="A791" s="185">
        <v>39990</v>
      </c>
      <c r="B791" s="198" t="s">
        <v>1527</v>
      </c>
      <c r="C791" s="198" t="s">
        <v>200</v>
      </c>
      <c r="D791" s="198" t="s">
        <v>134</v>
      </c>
      <c r="E791" s="198" t="s">
        <v>144</v>
      </c>
      <c r="F791" s="199">
        <v>36708</v>
      </c>
      <c r="G791" s="191">
        <v>2000</v>
      </c>
      <c r="H791" s="185" t="s">
        <v>629</v>
      </c>
      <c r="I791" s="185" t="str">
        <f t="shared" si="39"/>
        <v>IL</v>
      </c>
      <c r="J791" s="185" t="str">
        <f t="shared" si="38"/>
        <v>IN</v>
      </c>
      <c r="K791" s="185" t="str">
        <f t="shared" si="40"/>
        <v>Midwest</v>
      </c>
      <c r="L791" s="185" t="str">
        <f>INDEX('State '!$A$1:$C$62,MATCH($I791,'State '!$B:$B,0),3)</f>
        <v>Midwest</v>
      </c>
      <c r="M791" s="185" t="str">
        <f>INDEX('State '!$A$1:$C$62,MATCH($J791,'State '!$B:$B,0),3)</f>
        <v>Midwest</v>
      </c>
      <c r="N791" s="185"/>
      <c r="O791" s="192">
        <v>13</v>
      </c>
      <c r="P791" s="192">
        <v>14</v>
      </c>
      <c r="Q791" s="192">
        <v>200</v>
      </c>
      <c r="R791" s="191">
        <v>16</v>
      </c>
      <c r="S791" s="185" t="s">
        <v>135</v>
      </c>
      <c r="T791" s="185" t="s">
        <v>390</v>
      </c>
      <c r="U791" s="185" t="s">
        <v>1528</v>
      </c>
      <c r="V791" s="185"/>
      <c r="W791" s="184"/>
      <c r="X791" s="184"/>
      <c r="Y791" s="184"/>
    </row>
    <row r="792" spans="1:25" s="20" customFormat="1" x14ac:dyDescent="0.2">
      <c r="A792" s="185">
        <v>39990</v>
      </c>
      <c r="B792" s="198" t="s">
        <v>1511</v>
      </c>
      <c r="C792" s="198" t="s">
        <v>1941</v>
      </c>
      <c r="D792" s="198" t="s">
        <v>141</v>
      </c>
      <c r="E792" s="198" t="s">
        <v>144</v>
      </c>
      <c r="F792" s="199">
        <v>36833</v>
      </c>
      <c r="G792" s="191">
        <v>2000</v>
      </c>
      <c r="H792" s="185" t="s">
        <v>389</v>
      </c>
      <c r="I792" s="185" t="str">
        <f t="shared" si="39"/>
        <v>AL</v>
      </c>
      <c r="J792" s="185" t="str">
        <f t="shared" si="38"/>
        <v>GA</v>
      </c>
      <c r="K792" s="185" t="str">
        <f t="shared" si="40"/>
        <v>South Central, Southeast</v>
      </c>
      <c r="L792" s="185" t="str">
        <f>INDEX('State '!$A$1:$C$62,MATCH($I792,'State '!$B:$B,0),3)</f>
        <v>South Central</v>
      </c>
      <c r="M792" s="185" t="str">
        <f>INDEX('State '!$A$1:$C$62,MATCH($J792,'State '!$B:$B,0),3)</f>
        <v>Southeast</v>
      </c>
      <c r="N792" s="185"/>
      <c r="O792" s="192">
        <v>108</v>
      </c>
      <c r="P792" s="192">
        <v>44</v>
      </c>
      <c r="Q792" s="192">
        <v>200</v>
      </c>
      <c r="R792" s="191" t="s">
        <v>1512</v>
      </c>
      <c r="S792" s="185" t="s">
        <v>135</v>
      </c>
      <c r="T792" s="185" t="s">
        <v>390</v>
      </c>
      <c r="U792" s="185" t="s">
        <v>1513</v>
      </c>
      <c r="V792" s="185"/>
      <c r="W792" s="184"/>
      <c r="X792" s="184"/>
      <c r="Y792" s="184"/>
    </row>
    <row r="793" spans="1:25" s="20" customFormat="1" x14ac:dyDescent="0.2">
      <c r="A793" s="185">
        <v>39990</v>
      </c>
      <c r="B793" s="198" t="s">
        <v>1924</v>
      </c>
      <c r="C793" s="198" t="s">
        <v>268</v>
      </c>
      <c r="D793" s="198" t="s">
        <v>141</v>
      </c>
      <c r="E793" s="198" t="s">
        <v>144</v>
      </c>
      <c r="F793" s="199">
        <v>36647</v>
      </c>
      <c r="G793" s="191">
        <v>2000</v>
      </c>
      <c r="H793" s="185" t="s">
        <v>1542</v>
      </c>
      <c r="I793" s="185" t="str">
        <f t="shared" si="39"/>
        <v>NM</v>
      </c>
      <c r="J793" s="185" t="str">
        <f t="shared" si="38"/>
        <v>CA</v>
      </c>
      <c r="K793" s="185" t="str">
        <f t="shared" si="40"/>
        <v>Mountain, Pacific</v>
      </c>
      <c r="L793" s="185" t="str">
        <f>INDEX('State '!$A$1:$C$62,MATCH($I793,'State '!$B:$B,0),3)</f>
        <v>Mountain</v>
      </c>
      <c r="M793" s="185" t="str">
        <f>INDEX('State '!$A$1:$C$62,MATCH($J793,'State '!$B:$B,0),3)</f>
        <v>Pacific</v>
      </c>
      <c r="N793" s="185"/>
      <c r="O793" s="192">
        <v>13</v>
      </c>
      <c r="P793" s="192"/>
      <c r="Q793" s="192">
        <v>136</v>
      </c>
      <c r="R793" s="191">
        <v>30</v>
      </c>
      <c r="S793" s="185" t="s">
        <v>135</v>
      </c>
      <c r="T793" s="185" t="s">
        <v>390</v>
      </c>
      <c r="U793" s="185" t="s">
        <v>1543</v>
      </c>
      <c r="V793" s="185"/>
      <c r="W793" s="184"/>
      <c r="X793" s="184"/>
      <c r="Y793" s="184"/>
    </row>
    <row r="794" spans="1:25" s="20" customFormat="1" x14ac:dyDescent="0.2">
      <c r="A794" s="185">
        <v>39990</v>
      </c>
      <c r="B794" s="198" t="s">
        <v>1507</v>
      </c>
      <c r="C794" s="198" t="s">
        <v>277</v>
      </c>
      <c r="D794" s="198" t="s">
        <v>141</v>
      </c>
      <c r="E794" s="198" t="s">
        <v>144</v>
      </c>
      <c r="F794" s="199">
        <v>36860</v>
      </c>
      <c r="G794" s="191">
        <v>2000</v>
      </c>
      <c r="H794" s="185" t="s">
        <v>1508</v>
      </c>
      <c r="I794" s="185" t="str">
        <f t="shared" si="39"/>
        <v>MI</v>
      </c>
      <c r="J794" s="185" t="str">
        <f t="shared" si="38"/>
        <v>ON</v>
      </c>
      <c r="K794" s="185" t="str">
        <f t="shared" si="40"/>
        <v>Midwest, Canada</v>
      </c>
      <c r="L794" s="185" t="str">
        <f>INDEX('State '!$A$1:$C$62,MATCH($I794,'State '!$B:$B,0),3)</f>
        <v>Midwest</v>
      </c>
      <c r="M794" s="185" t="str">
        <f>INDEX('State '!$A$1:$C$62,MATCH($J794,'State '!$B:$B,0),3)</f>
        <v>Canada</v>
      </c>
      <c r="N794" s="185"/>
      <c r="O794" s="192">
        <v>24</v>
      </c>
      <c r="P794" s="192">
        <v>15</v>
      </c>
      <c r="Q794" s="192">
        <v>720</v>
      </c>
      <c r="R794" s="191">
        <v>42</v>
      </c>
      <c r="S794" s="185" t="s">
        <v>135</v>
      </c>
      <c r="T794" s="185" t="s">
        <v>842</v>
      </c>
      <c r="U794" s="185" t="s">
        <v>391</v>
      </c>
      <c r="V794" s="185"/>
      <c r="W794" s="184"/>
      <c r="X794" s="184"/>
      <c r="Y794" s="184"/>
    </row>
    <row r="795" spans="1:25" s="20" customFormat="1" x14ac:dyDescent="0.2">
      <c r="A795" s="185">
        <v>39990</v>
      </c>
      <c r="B795" s="198" t="s">
        <v>1534</v>
      </c>
      <c r="C795" s="198" t="s">
        <v>277</v>
      </c>
      <c r="D795" s="198" t="s">
        <v>137</v>
      </c>
      <c r="E795" s="198" t="s">
        <v>144</v>
      </c>
      <c r="F795" s="199">
        <v>36860</v>
      </c>
      <c r="G795" s="191">
        <v>2000</v>
      </c>
      <c r="H795" s="185" t="s">
        <v>1535</v>
      </c>
      <c r="I795" s="185" t="str">
        <f t="shared" si="39"/>
        <v>IL</v>
      </c>
      <c r="J795" s="185" t="str">
        <f t="shared" si="38"/>
        <v>MI</v>
      </c>
      <c r="K795" s="185" t="str">
        <f t="shared" si="40"/>
        <v>Midwest</v>
      </c>
      <c r="L795" s="185" t="str">
        <f>INDEX('State '!$A$1:$C$62,MATCH($I795,'State '!$B:$B,0),3)</f>
        <v>Midwest</v>
      </c>
      <c r="M795" s="185" t="str">
        <f>INDEX('State '!$A$1:$C$62,MATCH($J795,'State '!$B:$B,0),3)</f>
        <v>Midwest</v>
      </c>
      <c r="N795" s="185"/>
      <c r="O795" s="192">
        <v>447</v>
      </c>
      <c r="P795" s="192">
        <v>329</v>
      </c>
      <c r="Q795" s="192">
        <v>720</v>
      </c>
      <c r="R795" s="191">
        <v>42</v>
      </c>
      <c r="S795" s="185" t="s">
        <v>135</v>
      </c>
      <c r="T795" s="185" t="s">
        <v>390</v>
      </c>
      <c r="U795" s="185" t="s">
        <v>1536</v>
      </c>
      <c r="V795" s="185"/>
      <c r="W795" s="184"/>
      <c r="X795" s="184"/>
      <c r="Y795" s="184"/>
    </row>
    <row r="796" spans="1:25" s="20" customFormat="1" x14ac:dyDescent="0.2">
      <c r="A796" s="185">
        <v>39990</v>
      </c>
      <c r="B796" s="198" t="s">
        <v>1494</v>
      </c>
      <c r="C796" s="198" t="s">
        <v>274</v>
      </c>
      <c r="D796" s="198" t="s">
        <v>141</v>
      </c>
      <c r="E796" s="198" t="s">
        <v>144</v>
      </c>
      <c r="F796" s="199">
        <v>36861</v>
      </c>
      <c r="G796" s="191">
        <v>2000</v>
      </c>
      <c r="H796" s="185" t="s">
        <v>1243</v>
      </c>
      <c r="I796" s="185" t="str">
        <f t="shared" si="39"/>
        <v>WY</v>
      </c>
      <c r="J796" s="185" t="str">
        <f t="shared" si="38"/>
        <v>MT</v>
      </c>
      <c r="K796" s="185" t="str">
        <f t="shared" si="40"/>
        <v>Mountain</v>
      </c>
      <c r="L796" s="185" t="str">
        <f>INDEX('State '!$A$1:$C$62,MATCH($I796,'State '!$B:$B,0),3)</f>
        <v>Mountain</v>
      </c>
      <c r="M796" s="185" t="str">
        <f>INDEX('State '!$A$1:$C$62,MATCH($J796,'State '!$B:$B,0),3)</f>
        <v>Mountain</v>
      </c>
      <c r="N796" s="185"/>
      <c r="O796" s="192">
        <v>6</v>
      </c>
      <c r="P796" s="192">
        <v>45</v>
      </c>
      <c r="Q796" s="192">
        <v>40</v>
      </c>
      <c r="R796" s="191">
        <v>12</v>
      </c>
      <c r="S796" s="185" t="s">
        <v>135</v>
      </c>
      <c r="T796" s="185" t="s">
        <v>390</v>
      </c>
      <c r="U796" s="185" t="s">
        <v>391</v>
      </c>
      <c r="V796" s="185"/>
      <c r="W796" s="184"/>
      <c r="X796" s="184"/>
      <c r="Y796" s="184"/>
    </row>
    <row r="797" spans="1:25" s="20" customFormat="1" x14ac:dyDescent="0.2">
      <c r="A797" s="185">
        <v>39990</v>
      </c>
      <c r="B797" s="198" t="s">
        <v>1516</v>
      </c>
      <c r="C797" s="198" t="s">
        <v>249</v>
      </c>
      <c r="D797" s="198" t="s">
        <v>141</v>
      </c>
      <c r="E797" s="198" t="s">
        <v>144</v>
      </c>
      <c r="F797" s="199">
        <v>36586</v>
      </c>
      <c r="G797" s="191">
        <v>2000</v>
      </c>
      <c r="H797" s="185" t="s">
        <v>713</v>
      </c>
      <c r="I797" s="185" t="str">
        <f t="shared" si="39"/>
        <v>WY</v>
      </c>
      <c r="J797" s="185" t="str">
        <f t="shared" si="38"/>
        <v>CO</v>
      </c>
      <c r="K797" s="185" t="str">
        <f t="shared" si="40"/>
        <v>Mountain</v>
      </c>
      <c r="L797" s="185" t="str">
        <f>INDEX('State '!$A$1:$C$62,MATCH($I797,'State '!$B:$B,0),3)</f>
        <v>Mountain</v>
      </c>
      <c r="M797" s="185" t="str">
        <f>INDEX('State '!$A$1:$C$62,MATCH($J797,'State '!$B:$B,0),3)</f>
        <v>Mountain</v>
      </c>
      <c r="N797" s="185"/>
      <c r="O797" s="192">
        <v>12.1</v>
      </c>
      <c r="P797" s="192">
        <v>5.6</v>
      </c>
      <c r="Q797" s="192">
        <v>120</v>
      </c>
      <c r="R797" s="191">
        <v>24</v>
      </c>
      <c r="S797" s="185" t="s">
        <v>135</v>
      </c>
      <c r="T797" s="185" t="s">
        <v>390</v>
      </c>
      <c r="U797" s="185" t="s">
        <v>1517</v>
      </c>
      <c r="V797" s="185"/>
      <c r="W797" s="184"/>
      <c r="X797" s="184"/>
      <c r="Y797" s="184"/>
    </row>
    <row r="798" spans="1:25" s="20" customFormat="1" x14ac:dyDescent="0.2">
      <c r="A798" s="185">
        <v>39990</v>
      </c>
      <c r="B798" s="198" t="s">
        <v>1598</v>
      </c>
      <c r="C798" s="198" t="s">
        <v>201</v>
      </c>
      <c r="D798" s="198" t="s">
        <v>134</v>
      </c>
      <c r="E798" s="198" t="s">
        <v>144</v>
      </c>
      <c r="F798" s="199">
        <v>36161</v>
      </c>
      <c r="G798" s="200">
        <v>1999</v>
      </c>
      <c r="H798" s="185" t="s">
        <v>36</v>
      </c>
      <c r="I798" s="185" t="str">
        <f t="shared" si="39"/>
        <v>MA</v>
      </c>
      <c r="J798" s="185" t="str">
        <f t="shared" si="38"/>
        <v>MA</v>
      </c>
      <c r="K798" s="185" t="str">
        <f t="shared" si="40"/>
        <v>Northeast</v>
      </c>
      <c r="L798" s="185" t="str">
        <f>INDEX('State '!$A$1:$C$62,MATCH($I798,'State '!$B:$B,0),3)</f>
        <v>Northeast</v>
      </c>
      <c r="M798" s="185" t="str">
        <f>INDEX('State '!$A$1:$C$62,MATCH($J798,'State '!$B:$B,0),3)</f>
        <v>Northeast</v>
      </c>
      <c r="N798" s="185"/>
      <c r="O798" s="192">
        <v>4.7</v>
      </c>
      <c r="P798" s="192">
        <v>2</v>
      </c>
      <c r="Q798" s="192">
        <v>32</v>
      </c>
      <c r="R798" s="191">
        <v>14</v>
      </c>
      <c r="S798" s="185" t="s">
        <v>135</v>
      </c>
      <c r="T798" s="185" t="s">
        <v>390</v>
      </c>
      <c r="U798" s="185" t="s">
        <v>1599</v>
      </c>
      <c r="V798" s="185"/>
      <c r="W798" s="184"/>
      <c r="X798" s="184"/>
      <c r="Y798" s="184"/>
    </row>
    <row r="799" spans="1:25" s="20" customFormat="1" x14ac:dyDescent="0.2">
      <c r="A799" s="185">
        <v>39990</v>
      </c>
      <c r="B799" s="198" t="s">
        <v>1582</v>
      </c>
      <c r="C799" s="198" t="s">
        <v>375</v>
      </c>
      <c r="D799" s="198" t="s">
        <v>141</v>
      </c>
      <c r="E799" s="198" t="s">
        <v>144</v>
      </c>
      <c r="F799" s="199">
        <v>36404</v>
      </c>
      <c r="G799" s="200">
        <v>1999</v>
      </c>
      <c r="H799" s="185" t="s">
        <v>1348</v>
      </c>
      <c r="I799" s="185" t="str">
        <f t="shared" si="39"/>
        <v>IL</v>
      </c>
      <c r="J799" s="185" t="str">
        <f t="shared" si="38"/>
        <v>WI</v>
      </c>
      <c r="K799" s="185" t="str">
        <f t="shared" si="40"/>
        <v>Midwest</v>
      </c>
      <c r="L799" s="185" t="str">
        <f>INDEX('State '!$A$1:$C$62,MATCH($I799,'State '!$B:$B,0),3)</f>
        <v>Midwest</v>
      </c>
      <c r="M799" s="185" t="str">
        <f>INDEX('State '!$A$1:$C$62,MATCH($J799,'State '!$B:$B,0),3)</f>
        <v>Midwest</v>
      </c>
      <c r="N799" s="185"/>
      <c r="O799" s="192"/>
      <c r="P799" s="192">
        <v>12.4</v>
      </c>
      <c r="Q799" s="192">
        <v>40</v>
      </c>
      <c r="R799" s="191">
        <v>10</v>
      </c>
      <c r="S799" s="185" t="s">
        <v>135</v>
      </c>
      <c r="T799" s="185" t="s">
        <v>390</v>
      </c>
      <c r="U799" s="185" t="s">
        <v>1583</v>
      </c>
      <c r="V799" s="185"/>
      <c r="W799" s="184"/>
      <c r="X799" s="184"/>
      <c r="Y799" s="184"/>
    </row>
    <row r="800" spans="1:25" s="20" customFormat="1" x14ac:dyDescent="0.2">
      <c r="A800" s="185">
        <v>39990</v>
      </c>
      <c r="B800" s="198" t="s">
        <v>1574</v>
      </c>
      <c r="C800" s="198" t="s">
        <v>1791</v>
      </c>
      <c r="D800" s="198" t="s">
        <v>141</v>
      </c>
      <c r="E800" s="198" t="s">
        <v>144</v>
      </c>
      <c r="F800" s="199">
        <v>36465</v>
      </c>
      <c r="G800" s="200">
        <v>1999</v>
      </c>
      <c r="H800" s="185" t="s">
        <v>1348</v>
      </c>
      <c r="I800" s="185" t="str">
        <f t="shared" si="39"/>
        <v>IL</v>
      </c>
      <c r="J800" s="185" t="str">
        <f t="shared" si="38"/>
        <v>WI</v>
      </c>
      <c r="K800" s="185" t="str">
        <f t="shared" si="40"/>
        <v>Midwest</v>
      </c>
      <c r="L800" s="185" t="str">
        <f>INDEX('State '!$A$1:$C$62,MATCH($I800,'State '!$B:$B,0),3)</f>
        <v>Midwest</v>
      </c>
      <c r="M800" s="185" t="str">
        <f>INDEX('State '!$A$1:$C$62,MATCH($J800,'State '!$B:$B,0),3)</f>
        <v>Midwest</v>
      </c>
      <c r="N800" s="185"/>
      <c r="O800" s="192">
        <v>11.6</v>
      </c>
      <c r="P800" s="192">
        <v>11.7</v>
      </c>
      <c r="Q800" s="192">
        <v>190</v>
      </c>
      <c r="R800" s="191">
        <v>30</v>
      </c>
      <c r="S800" s="185" t="s">
        <v>135</v>
      </c>
      <c r="T800" s="185" t="s">
        <v>390</v>
      </c>
      <c r="U800" s="185" t="s">
        <v>1575</v>
      </c>
      <c r="V800" s="185"/>
      <c r="W800" s="184"/>
      <c r="X800" s="184"/>
      <c r="Y800" s="184"/>
    </row>
    <row r="801" spans="1:25" s="20" customFormat="1" x14ac:dyDescent="0.2">
      <c r="A801" s="185">
        <v>39990</v>
      </c>
      <c r="B801" s="186" t="s">
        <v>1562</v>
      </c>
      <c r="C801" s="186" t="s">
        <v>1941</v>
      </c>
      <c r="D801" s="186" t="s">
        <v>137</v>
      </c>
      <c r="E801" s="198" t="s">
        <v>144</v>
      </c>
      <c r="F801" s="199">
        <v>36465</v>
      </c>
      <c r="G801" s="200">
        <v>1999</v>
      </c>
      <c r="H801" s="185" t="s">
        <v>16</v>
      </c>
      <c r="I801" s="185" t="str">
        <f t="shared" si="39"/>
        <v>NC</v>
      </c>
      <c r="J801" s="185" t="str">
        <f t="shared" si="38"/>
        <v>NC</v>
      </c>
      <c r="K801" s="185" t="str">
        <f t="shared" si="40"/>
        <v>Southeast</v>
      </c>
      <c r="L801" s="185" t="str">
        <f>INDEX('State '!$A$1:$C$62,MATCH($I801,'State '!$B:$B,0),3)</f>
        <v>Southeast</v>
      </c>
      <c r="M801" s="185" t="str">
        <f>INDEX('State '!$A$1:$C$62,MATCH($J801,'State '!$B:$B,0),3)</f>
        <v>Southeast</v>
      </c>
      <c r="N801" s="185"/>
      <c r="O801" s="192">
        <v>98.3</v>
      </c>
      <c r="P801" s="192">
        <v>67</v>
      </c>
      <c r="Q801" s="191">
        <v>263</v>
      </c>
      <c r="R801" s="191">
        <v>24</v>
      </c>
      <c r="S801" s="185" t="s">
        <v>139</v>
      </c>
      <c r="T801" s="185" t="s">
        <v>188</v>
      </c>
      <c r="U801" s="185" t="s">
        <v>391</v>
      </c>
      <c r="V801" s="185"/>
      <c r="W801" s="184"/>
      <c r="X801" s="184"/>
      <c r="Y801" s="184"/>
    </row>
    <row r="802" spans="1:25" s="20" customFormat="1" x14ac:dyDescent="0.2">
      <c r="A802" s="185">
        <v>39990</v>
      </c>
      <c r="B802" s="198" t="s">
        <v>1910</v>
      </c>
      <c r="C802" s="198" t="s">
        <v>2023</v>
      </c>
      <c r="D802" s="198" t="s">
        <v>141</v>
      </c>
      <c r="E802" s="198" t="s">
        <v>144</v>
      </c>
      <c r="F802" s="199">
        <v>36465</v>
      </c>
      <c r="G802" s="200">
        <v>1999</v>
      </c>
      <c r="H802" s="185" t="s">
        <v>1576</v>
      </c>
      <c r="I802" s="185" t="str">
        <f t="shared" si="39"/>
        <v>LA</v>
      </c>
      <c r="J802" s="185" t="str">
        <f t="shared" si="38"/>
        <v>KY</v>
      </c>
      <c r="K802" s="185" t="str">
        <f t="shared" si="40"/>
        <v>South Central, Midwest</v>
      </c>
      <c r="L802" s="185" t="str">
        <f>INDEX('State '!$A$1:$C$62,MATCH($I802,'State '!$B:$B,0),3)</f>
        <v>South Central</v>
      </c>
      <c r="M802" s="185" t="str">
        <f>INDEX('State '!$A$1:$C$62,MATCH($J802,'State '!$B:$B,0),3)</f>
        <v>Midwest</v>
      </c>
      <c r="N802" s="185"/>
      <c r="O802" s="192">
        <v>37.68</v>
      </c>
      <c r="P802" s="192"/>
      <c r="Q802" s="192">
        <v>307</v>
      </c>
      <c r="R802" s="191" t="s">
        <v>399</v>
      </c>
      <c r="S802" s="185" t="s">
        <v>135</v>
      </c>
      <c r="T802" s="185" t="s">
        <v>390</v>
      </c>
      <c r="U802" s="185" t="s">
        <v>1577</v>
      </c>
      <c r="V802" s="185"/>
      <c r="W802" s="184"/>
      <c r="X802" s="184"/>
      <c r="Y802" s="184"/>
    </row>
    <row r="803" spans="1:25" s="20" customFormat="1" x14ac:dyDescent="0.2">
      <c r="A803" s="185">
        <v>39990</v>
      </c>
      <c r="B803" s="198" t="s">
        <v>1587</v>
      </c>
      <c r="C803" s="198" t="s">
        <v>263</v>
      </c>
      <c r="D803" s="198" t="s">
        <v>134</v>
      </c>
      <c r="E803" s="198" t="s">
        <v>144</v>
      </c>
      <c r="F803" s="199">
        <v>36465</v>
      </c>
      <c r="G803" s="200">
        <v>1999</v>
      </c>
      <c r="H803" s="185" t="s">
        <v>1588</v>
      </c>
      <c r="I803" s="185" t="str">
        <f t="shared" si="39"/>
        <v>PA</v>
      </c>
      <c r="J803" s="185" t="str">
        <f t="shared" si="38"/>
        <v>VA</v>
      </c>
      <c r="K803" s="185" t="str">
        <f t="shared" si="40"/>
        <v>Northeast</v>
      </c>
      <c r="L803" s="185" t="str">
        <f>INDEX('State '!$A$1:$C$62,MATCH($I803,'State '!$B:$B,0),3)</f>
        <v>Northeast</v>
      </c>
      <c r="M803" s="185" t="str">
        <f>INDEX('State '!$A$1:$C$62,MATCH($J803,'State '!$B:$B,0),3)</f>
        <v>Northeast</v>
      </c>
      <c r="N803" s="185"/>
      <c r="O803" s="192">
        <v>20</v>
      </c>
      <c r="P803" s="192">
        <v>379</v>
      </c>
      <c r="Q803" s="192">
        <v>108</v>
      </c>
      <c r="R803" s="191"/>
      <c r="S803" s="185" t="s">
        <v>135</v>
      </c>
      <c r="T803" s="185" t="s">
        <v>390</v>
      </c>
      <c r="U803" s="185" t="s">
        <v>1589</v>
      </c>
      <c r="V803" s="185"/>
      <c r="W803" s="184"/>
      <c r="X803" s="184"/>
      <c r="Y803" s="184"/>
    </row>
    <row r="804" spans="1:25" s="20" customFormat="1" x14ac:dyDescent="0.2">
      <c r="A804" s="185">
        <v>39990</v>
      </c>
      <c r="B804" s="198" t="s">
        <v>1607</v>
      </c>
      <c r="C804" s="198" t="s">
        <v>232</v>
      </c>
      <c r="D804" s="198" t="s">
        <v>141</v>
      </c>
      <c r="E804" s="198" t="s">
        <v>144</v>
      </c>
      <c r="F804" s="199">
        <v>36509</v>
      </c>
      <c r="G804" s="200">
        <v>1999</v>
      </c>
      <c r="H804" s="185" t="s">
        <v>10</v>
      </c>
      <c r="I804" s="185" t="str">
        <f t="shared" si="39"/>
        <v>NY</v>
      </c>
      <c r="J804" s="185" t="str">
        <f t="shared" si="38"/>
        <v>NY</v>
      </c>
      <c r="K804" s="185" t="str">
        <f t="shared" si="40"/>
        <v>Northeast</v>
      </c>
      <c r="L804" s="185" t="str">
        <f>INDEX('State '!$A$1:$C$62,MATCH($I804,'State '!$B:$B,0),3)</f>
        <v>Northeast</v>
      </c>
      <c r="M804" s="185" t="str">
        <f>INDEX('State '!$A$1:$C$62,MATCH($J804,'State '!$B:$B,0),3)</f>
        <v>Northeast</v>
      </c>
      <c r="N804" s="185"/>
      <c r="O804" s="192">
        <v>2.2000000000000002</v>
      </c>
      <c r="P804" s="192">
        <v>2</v>
      </c>
      <c r="Q804" s="192">
        <v>100</v>
      </c>
      <c r="R804" s="191">
        <v>12</v>
      </c>
      <c r="S804" s="185" t="s">
        <v>135</v>
      </c>
      <c r="T804" s="185" t="s">
        <v>390</v>
      </c>
      <c r="U804" s="185" t="s">
        <v>391</v>
      </c>
      <c r="V804" s="185"/>
      <c r="W804" s="184"/>
      <c r="X804" s="184"/>
      <c r="Y804" s="184"/>
    </row>
    <row r="805" spans="1:25" s="20" customFormat="1" x14ac:dyDescent="0.2">
      <c r="A805" s="185">
        <v>39990</v>
      </c>
      <c r="B805" s="198" t="s">
        <v>2220</v>
      </c>
      <c r="C805" s="198" t="s">
        <v>1784</v>
      </c>
      <c r="D805" s="198" t="s">
        <v>141</v>
      </c>
      <c r="E805" s="198" t="s">
        <v>144</v>
      </c>
      <c r="F805" s="199">
        <v>36312</v>
      </c>
      <c r="G805" s="200">
        <v>1999</v>
      </c>
      <c r="H805" s="185" t="s">
        <v>1328</v>
      </c>
      <c r="I805" s="185" t="str">
        <f t="shared" si="39"/>
        <v>AZ</v>
      </c>
      <c r="J805" s="185" t="str">
        <f t="shared" si="38"/>
        <v>MX</v>
      </c>
      <c r="K805" s="185" t="str">
        <f t="shared" si="40"/>
        <v>Mountain, Mexico</v>
      </c>
      <c r="L805" s="185" t="str">
        <f>INDEX('State '!$A$1:$C$62,MATCH($I805,'State '!$B:$B,0),3)</f>
        <v>Mountain</v>
      </c>
      <c r="M805" s="185" t="str">
        <f>INDEX('State '!$A$1:$C$62,MATCH($J805,'State '!$B:$B,0),3)</f>
        <v>Mexico</v>
      </c>
      <c r="N805" s="185"/>
      <c r="O805" s="192">
        <v>0.8</v>
      </c>
      <c r="P805" s="192">
        <v>1</v>
      </c>
      <c r="Q805" s="192">
        <v>78</v>
      </c>
      <c r="R805" s="191">
        <v>16</v>
      </c>
      <c r="S805" s="185" t="s">
        <v>135</v>
      </c>
      <c r="T805" s="185" t="s">
        <v>390</v>
      </c>
      <c r="U805" s="185" t="s">
        <v>1597</v>
      </c>
      <c r="V805" s="185"/>
      <c r="W805" s="184"/>
      <c r="X805" s="184"/>
      <c r="Y805" s="184"/>
    </row>
    <row r="806" spans="1:25" s="20" customFormat="1" x14ac:dyDescent="0.2">
      <c r="A806" s="185">
        <v>39990</v>
      </c>
      <c r="B806" s="198" t="s">
        <v>1566</v>
      </c>
      <c r="C806" s="198" t="s">
        <v>374</v>
      </c>
      <c r="D806" s="198" t="s">
        <v>141</v>
      </c>
      <c r="E806" s="198" t="s">
        <v>144</v>
      </c>
      <c r="F806" s="199">
        <v>36475</v>
      </c>
      <c r="G806" s="200">
        <v>1999</v>
      </c>
      <c r="H806" s="185" t="s">
        <v>875</v>
      </c>
      <c r="I806" s="185" t="str">
        <f t="shared" si="39"/>
        <v>QU</v>
      </c>
      <c r="J806" s="185" t="str">
        <f t="shared" si="38"/>
        <v>VT</v>
      </c>
      <c r="K806" s="185" t="str">
        <f t="shared" si="40"/>
        <v>Canada, Northeast</v>
      </c>
      <c r="L806" s="185" t="str">
        <f>INDEX('State '!$A$1:$C$62,MATCH($I806,'State '!$B:$B,0),3)</f>
        <v>Canada</v>
      </c>
      <c r="M806" s="185" t="str">
        <f>INDEX('State '!$A$1:$C$62,MATCH($J806,'State '!$B:$B,0),3)</f>
        <v>Northeast</v>
      </c>
      <c r="N806" s="185"/>
      <c r="O806" s="192">
        <v>3</v>
      </c>
      <c r="P806" s="192">
        <v>190</v>
      </c>
      <c r="Q806" s="192">
        <v>9.1999999999999993</v>
      </c>
      <c r="R806" s="191" t="s">
        <v>948</v>
      </c>
      <c r="S806" s="185" t="s">
        <v>135</v>
      </c>
      <c r="T806" s="185" t="s">
        <v>390</v>
      </c>
      <c r="U806" s="185" t="s">
        <v>1567</v>
      </c>
      <c r="V806" s="185"/>
      <c r="W806" s="184"/>
      <c r="X806" s="184"/>
      <c r="Y806" s="184"/>
    </row>
    <row r="807" spans="1:25" s="20" customFormat="1" x14ac:dyDescent="0.2">
      <c r="A807" s="185">
        <v>39990</v>
      </c>
      <c r="B807" s="198" t="s">
        <v>1580</v>
      </c>
      <c r="C807" s="198" t="s">
        <v>301</v>
      </c>
      <c r="D807" s="198" t="s">
        <v>137</v>
      </c>
      <c r="E807" s="198" t="s">
        <v>144</v>
      </c>
      <c r="F807" s="199">
        <v>36465</v>
      </c>
      <c r="G807" s="200">
        <v>1999</v>
      </c>
      <c r="H807" s="185" t="s">
        <v>1451</v>
      </c>
      <c r="I807" s="185" t="str">
        <f t="shared" si="39"/>
        <v>NB</v>
      </c>
      <c r="J807" s="185" t="str">
        <f t="shared" si="38"/>
        <v>ME</v>
      </c>
      <c r="K807" s="185" t="str">
        <f t="shared" si="40"/>
        <v>Canada, Northeast</v>
      </c>
      <c r="L807" s="185" t="str">
        <f>INDEX('State '!$A$1:$C$62,MATCH($I807,'State '!$B:$B,0),3)</f>
        <v>Canada</v>
      </c>
      <c r="M807" s="185" t="str">
        <f>INDEX('State '!$A$1:$C$62,MATCH($J807,'State '!$B:$B,0),3)</f>
        <v>Northeast</v>
      </c>
      <c r="N807" s="185"/>
      <c r="O807" s="192">
        <v>611</v>
      </c>
      <c r="P807" s="192">
        <v>347</v>
      </c>
      <c r="Q807" s="192">
        <v>400</v>
      </c>
      <c r="R807" s="191" t="s">
        <v>445</v>
      </c>
      <c r="S807" s="185" t="s">
        <v>135</v>
      </c>
      <c r="T807" s="185" t="s">
        <v>390</v>
      </c>
      <c r="U807" s="185" t="s">
        <v>1581</v>
      </c>
      <c r="V807" s="185"/>
      <c r="W807" s="184"/>
      <c r="X807" s="184"/>
      <c r="Y807" s="184"/>
    </row>
    <row r="808" spans="1:25" s="20" customFormat="1" x14ac:dyDescent="0.2">
      <c r="A808" s="185">
        <v>39990</v>
      </c>
      <c r="B808" s="198" t="s">
        <v>1578</v>
      </c>
      <c r="C808" s="198" t="s">
        <v>301</v>
      </c>
      <c r="D808" s="198" t="s">
        <v>134</v>
      </c>
      <c r="E808" s="198" t="s">
        <v>144</v>
      </c>
      <c r="F808" s="199">
        <v>36465</v>
      </c>
      <c r="G808" s="200">
        <v>1999</v>
      </c>
      <c r="H808" s="185" t="s">
        <v>4</v>
      </c>
      <c r="I808" s="185" t="str">
        <f t="shared" si="39"/>
        <v>ME</v>
      </c>
      <c r="J808" s="185" t="str">
        <f t="shared" si="38"/>
        <v>ME</v>
      </c>
      <c r="K808" s="185" t="str">
        <f t="shared" si="40"/>
        <v>Northeast</v>
      </c>
      <c r="L808" s="185" t="str">
        <f>INDEX('State '!$A$1:$C$62,MATCH($I808,'State '!$B:$B,0),3)</f>
        <v>Northeast</v>
      </c>
      <c r="M808" s="185" t="str">
        <f>INDEX('State '!$A$1:$C$62,MATCH($J808,'State '!$B:$B,0),3)</f>
        <v>Northeast</v>
      </c>
      <c r="N808" s="185"/>
      <c r="O808" s="192">
        <v>5.6</v>
      </c>
      <c r="P808" s="192">
        <v>1.1000000000000001</v>
      </c>
      <c r="Q808" s="192">
        <v>105</v>
      </c>
      <c r="R808" s="191">
        <v>12</v>
      </c>
      <c r="S808" s="185" t="s">
        <v>135</v>
      </c>
      <c r="T808" s="185" t="s">
        <v>390</v>
      </c>
      <c r="U808" s="185" t="s">
        <v>1579</v>
      </c>
      <c r="V808" s="185"/>
      <c r="W808" s="184"/>
      <c r="X808" s="184"/>
      <c r="Y808" s="184"/>
    </row>
    <row r="809" spans="1:25" s="20" customFormat="1" x14ac:dyDescent="0.2">
      <c r="A809" s="185">
        <v>39990</v>
      </c>
      <c r="B809" s="198" t="s">
        <v>1563</v>
      </c>
      <c r="C809" s="198" t="s">
        <v>373</v>
      </c>
      <c r="D809" s="198" t="s">
        <v>137</v>
      </c>
      <c r="E809" s="198" t="s">
        <v>144</v>
      </c>
      <c r="F809" s="199">
        <v>36461</v>
      </c>
      <c r="G809" s="200">
        <v>1999</v>
      </c>
      <c r="H809" s="185" t="s">
        <v>1564</v>
      </c>
      <c r="I809" s="185" t="str">
        <f t="shared" si="39"/>
        <v>SK</v>
      </c>
      <c r="J809" s="185" t="str">
        <f t="shared" si="38"/>
        <v>MT</v>
      </c>
      <c r="K809" s="185" t="str">
        <f t="shared" si="40"/>
        <v>Canada, Mountain</v>
      </c>
      <c r="L809" s="185" t="str">
        <f>INDEX('State '!$A$1:$C$62,MATCH($I809,'State '!$B:$B,0),3)</f>
        <v>Canada</v>
      </c>
      <c r="M809" s="185" t="str">
        <f>INDEX('State '!$A$1:$C$62,MATCH($J809,'State '!$B:$B,0),3)</f>
        <v>Mountain</v>
      </c>
      <c r="N809" s="185"/>
      <c r="O809" s="192">
        <v>0.5</v>
      </c>
      <c r="P809" s="192">
        <v>4</v>
      </c>
      <c r="Q809" s="192">
        <v>10</v>
      </c>
      <c r="R809" s="191">
        <v>8</v>
      </c>
      <c r="S809" s="185" t="s">
        <v>135</v>
      </c>
      <c r="T809" s="185" t="s">
        <v>390</v>
      </c>
      <c r="U809" s="185" t="s">
        <v>1565</v>
      </c>
      <c r="V809" s="185"/>
      <c r="W809" s="184"/>
      <c r="X809" s="184"/>
      <c r="Y809" s="184"/>
    </row>
    <row r="810" spans="1:25" s="20" customFormat="1" x14ac:dyDescent="0.2">
      <c r="A810" s="185">
        <v>39990</v>
      </c>
      <c r="B810" s="198" t="s">
        <v>1560</v>
      </c>
      <c r="C810" s="198" t="s">
        <v>202</v>
      </c>
      <c r="D810" s="198" t="s">
        <v>141</v>
      </c>
      <c r="E810" s="198" t="s">
        <v>144</v>
      </c>
      <c r="F810" s="199">
        <v>36404</v>
      </c>
      <c r="G810" s="200">
        <v>1999</v>
      </c>
      <c r="H810" s="185" t="s">
        <v>7</v>
      </c>
      <c r="I810" s="185" t="str">
        <f t="shared" si="39"/>
        <v>PA</v>
      </c>
      <c r="J810" s="185" t="str">
        <f t="shared" si="38"/>
        <v>PA</v>
      </c>
      <c r="K810" s="185" t="str">
        <f t="shared" si="40"/>
        <v>Northeast</v>
      </c>
      <c r="L810" s="185" t="str">
        <f>INDEX('State '!$A$1:$C$62,MATCH($I810,'State '!$B:$B,0),3)</f>
        <v>Northeast</v>
      </c>
      <c r="M810" s="185" t="str">
        <f>INDEX('State '!$A$1:$C$62,MATCH($J810,'State '!$B:$B,0),3)</f>
        <v>Northeast</v>
      </c>
      <c r="N810" s="185"/>
      <c r="O810" s="192">
        <v>0.11</v>
      </c>
      <c r="P810" s="192"/>
      <c r="Q810" s="192">
        <v>59</v>
      </c>
      <c r="R810" s="191"/>
      <c r="S810" s="185" t="s">
        <v>135</v>
      </c>
      <c r="T810" s="185" t="s">
        <v>390</v>
      </c>
      <c r="U810" s="185" t="s">
        <v>1561</v>
      </c>
      <c r="V810" s="185"/>
      <c r="W810" s="184"/>
      <c r="X810" s="184"/>
      <c r="Y810" s="184"/>
    </row>
    <row r="811" spans="1:25" s="20" customFormat="1" x14ac:dyDescent="0.2">
      <c r="A811" s="185">
        <v>39990</v>
      </c>
      <c r="B811" s="186" t="s">
        <v>1605</v>
      </c>
      <c r="C811" s="186" t="s">
        <v>262</v>
      </c>
      <c r="D811" s="186" t="s">
        <v>141</v>
      </c>
      <c r="E811" s="198" t="s">
        <v>144</v>
      </c>
      <c r="F811" s="199">
        <v>36465</v>
      </c>
      <c r="G811" s="200">
        <v>1999</v>
      </c>
      <c r="H811" s="185" t="s">
        <v>30</v>
      </c>
      <c r="I811" s="185" t="str">
        <f t="shared" si="39"/>
        <v>MN</v>
      </c>
      <c r="J811" s="185" t="str">
        <f t="shared" si="38"/>
        <v>MN</v>
      </c>
      <c r="K811" s="185" t="str">
        <f t="shared" si="40"/>
        <v>Midwest</v>
      </c>
      <c r="L811" s="185" t="str">
        <f>INDEX('State '!$A$1:$C$62,MATCH($I811,'State '!$B:$B,0),3)</f>
        <v>Midwest</v>
      </c>
      <c r="M811" s="185" t="str">
        <f>INDEX('State '!$A$1:$C$62,MATCH($J811,'State '!$B:$B,0),3)</f>
        <v>Midwest</v>
      </c>
      <c r="N811" s="185"/>
      <c r="O811" s="192">
        <v>0.05</v>
      </c>
      <c r="P811" s="192">
        <v>6</v>
      </c>
      <c r="Q811" s="191">
        <v>50</v>
      </c>
      <c r="R811" s="191"/>
      <c r="S811" s="185" t="s">
        <v>135</v>
      </c>
      <c r="T811" s="185" t="s">
        <v>390</v>
      </c>
      <c r="U811" s="185" t="s">
        <v>1606</v>
      </c>
      <c r="V811" s="185"/>
      <c r="W811" s="184"/>
      <c r="X811" s="184"/>
      <c r="Y811" s="184"/>
    </row>
    <row r="812" spans="1:25" s="20" customFormat="1" x14ac:dyDescent="0.2">
      <c r="A812" s="185">
        <v>39990</v>
      </c>
      <c r="B812" s="198" t="s">
        <v>1559</v>
      </c>
      <c r="C812" s="198" t="s">
        <v>262</v>
      </c>
      <c r="D812" s="198" t="s">
        <v>141</v>
      </c>
      <c r="E812" s="198" t="s">
        <v>144</v>
      </c>
      <c r="F812" s="199">
        <v>36465</v>
      </c>
      <c r="G812" s="200">
        <v>1999</v>
      </c>
      <c r="H812" s="185" t="s">
        <v>30</v>
      </c>
      <c r="I812" s="185" t="str">
        <f t="shared" si="39"/>
        <v>MN</v>
      </c>
      <c r="J812" s="185" t="str">
        <f t="shared" si="38"/>
        <v>MN</v>
      </c>
      <c r="K812" s="185" t="str">
        <f t="shared" si="40"/>
        <v>Midwest</v>
      </c>
      <c r="L812" s="185" t="str">
        <f>INDEX('State '!$A$1:$C$62,MATCH($I812,'State '!$B:$B,0),3)</f>
        <v>Midwest</v>
      </c>
      <c r="M812" s="185" t="str">
        <f>INDEX('State '!$A$1:$C$62,MATCH($J812,'State '!$B:$B,0),3)</f>
        <v>Midwest</v>
      </c>
      <c r="N812" s="185"/>
      <c r="O812" s="192">
        <v>1</v>
      </c>
      <c r="P812" s="192"/>
      <c r="Q812" s="192">
        <v>31</v>
      </c>
      <c r="R812" s="191"/>
      <c r="S812" s="185" t="s">
        <v>135</v>
      </c>
      <c r="T812" s="185" t="s">
        <v>390</v>
      </c>
      <c r="U812" s="185" t="s">
        <v>1404</v>
      </c>
      <c r="V812" s="185"/>
      <c r="W812" s="184"/>
      <c r="X812" s="184"/>
      <c r="Y812" s="184"/>
    </row>
    <row r="813" spans="1:25" s="20" customFormat="1" x14ac:dyDescent="0.2">
      <c r="A813" s="185">
        <v>39990</v>
      </c>
      <c r="B813" s="198" t="s">
        <v>1600</v>
      </c>
      <c r="C813" s="198" t="s">
        <v>258</v>
      </c>
      <c r="D813" s="198" t="s">
        <v>141</v>
      </c>
      <c r="E813" s="198" t="s">
        <v>144</v>
      </c>
      <c r="F813" s="199">
        <v>36465</v>
      </c>
      <c r="G813" s="191">
        <v>1999</v>
      </c>
      <c r="H813" s="185" t="s">
        <v>410</v>
      </c>
      <c r="I813" s="185" t="str">
        <f t="shared" si="39"/>
        <v>OR</v>
      </c>
      <c r="J813" s="185" t="str">
        <f t="shared" si="38"/>
        <v>WA</v>
      </c>
      <c r="K813" s="185" t="str">
        <f t="shared" si="40"/>
        <v>Pacific</v>
      </c>
      <c r="L813" s="185" t="str">
        <f>INDEX('State '!$A$1:$C$62,MATCH($I813,'State '!$B:$B,0),3)</f>
        <v>Pacific</v>
      </c>
      <c r="M813" s="185" t="str">
        <f>INDEX('State '!$A$1:$C$62,MATCH($J813,'State '!$B:$B,0),3)</f>
        <v>Pacific</v>
      </c>
      <c r="N813" s="185"/>
      <c r="O813" s="192">
        <v>17</v>
      </c>
      <c r="P813" s="192"/>
      <c r="Q813" s="192">
        <v>51</v>
      </c>
      <c r="R813" s="191" t="s">
        <v>1227</v>
      </c>
      <c r="S813" s="185" t="s">
        <v>135</v>
      </c>
      <c r="T813" s="185" t="s">
        <v>390</v>
      </c>
      <c r="U813" s="185" t="s">
        <v>1601</v>
      </c>
      <c r="V813" s="185"/>
      <c r="W813" s="184"/>
      <c r="X813" s="184"/>
      <c r="Y813" s="184"/>
    </row>
    <row r="814" spans="1:25" s="20" customFormat="1" x14ac:dyDescent="0.2">
      <c r="A814" s="185">
        <v>39990</v>
      </c>
      <c r="B814" s="186" t="s">
        <v>1590</v>
      </c>
      <c r="C814" s="186" t="s">
        <v>377</v>
      </c>
      <c r="D814" s="186" t="s">
        <v>137</v>
      </c>
      <c r="E814" s="198" t="s">
        <v>144</v>
      </c>
      <c r="F814" s="199">
        <v>36206</v>
      </c>
      <c r="G814" s="191">
        <v>1999</v>
      </c>
      <c r="H814" s="185" t="s">
        <v>1591</v>
      </c>
      <c r="I814" s="185" t="str">
        <f t="shared" si="39"/>
        <v>QU</v>
      </c>
      <c r="J814" s="185" t="str">
        <f t="shared" si="38"/>
        <v>ME</v>
      </c>
      <c r="K814" s="185" t="str">
        <f t="shared" si="40"/>
        <v>Canada, Northeast</v>
      </c>
      <c r="L814" s="185" t="str">
        <f>INDEX('State '!$A$1:$C$62,MATCH($I814,'State '!$B:$B,0),3)</f>
        <v>Canada</v>
      </c>
      <c r="M814" s="185" t="str">
        <f>INDEX('State '!$A$1:$C$62,MATCH($J814,'State '!$B:$B,0),3)</f>
        <v>Northeast</v>
      </c>
      <c r="N814" s="185"/>
      <c r="O814" s="192">
        <v>302.89999999999998</v>
      </c>
      <c r="P814" s="192">
        <v>271</v>
      </c>
      <c r="Q814" s="191">
        <v>178</v>
      </c>
      <c r="R814" s="191">
        <v>24</v>
      </c>
      <c r="S814" s="185" t="s">
        <v>135</v>
      </c>
      <c r="T814" s="185" t="s">
        <v>390</v>
      </c>
      <c r="U814" s="185" t="s">
        <v>1592</v>
      </c>
      <c r="V814" s="185"/>
      <c r="W814" s="184"/>
      <c r="X814" s="184"/>
      <c r="Y814" s="184"/>
    </row>
    <row r="815" spans="1:25" s="20" customFormat="1" x14ac:dyDescent="0.2">
      <c r="A815" s="185">
        <v>39990</v>
      </c>
      <c r="B815" s="198" t="s">
        <v>1584</v>
      </c>
      <c r="C815" s="198" t="s">
        <v>376</v>
      </c>
      <c r="D815" s="198" t="s">
        <v>137</v>
      </c>
      <c r="E815" s="198" t="s">
        <v>144</v>
      </c>
      <c r="F815" s="199">
        <v>36153</v>
      </c>
      <c r="G815" s="191">
        <v>1999</v>
      </c>
      <c r="H815" s="185" t="s">
        <v>1585</v>
      </c>
      <c r="I815" s="185" t="str">
        <f t="shared" si="39"/>
        <v>ME</v>
      </c>
      <c r="J815" s="185" t="str">
        <f t="shared" si="38"/>
        <v>MA</v>
      </c>
      <c r="K815" s="185" t="str">
        <f t="shared" si="40"/>
        <v>Northeast</v>
      </c>
      <c r="L815" s="185" t="str">
        <f>INDEX('State '!$A$1:$C$62,MATCH($I815,'State '!$B:$B,0),3)</f>
        <v>Northeast</v>
      </c>
      <c r="M815" s="185" t="str">
        <f>INDEX('State '!$A$1:$C$62,MATCH($J815,'State '!$B:$B,0),3)</f>
        <v>Northeast</v>
      </c>
      <c r="N815" s="185"/>
      <c r="O815" s="192">
        <v>175</v>
      </c>
      <c r="P815" s="192">
        <v>100</v>
      </c>
      <c r="Q815" s="192">
        <v>631.79999999999995</v>
      </c>
      <c r="R815" s="191">
        <v>30</v>
      </c>
      <c r="S815" s="185" t="s">
        <v>135</v>
      </c>
      <c r="T815" s="185" t="s">
        <v>390</v>
      </c>
      <c r="U815" s="185" t="s">
        <v>1586</v>
      </c>
      <c r="V815" s="185"/>
      <c r="W815" s="184"/>
      <c r="X815" s="184"/>
      <c r="Y815" s="184"/>
    </row>
    <row r="816" spans="1:25" s="20" customFormat="1" x14ac:dyDescent="0.2">
      <c r="A816" s="185">
        <v>39990</v>
      </c>
      <c r="B816" s="198" t="s">
        <v>1595</v>
      </c>
      <c r="C816" s="198" t="s">
        <v>338</v>
      </c>
      <c r="D816" s="198" t="s">
        <v>134</v>
      </c>
      <c r="E816" s="198" t="s">
        <v>144</v>
      </c>
      <c r="F816" s="199">
        <v>36465</v>
      </c>
      <c r="G816" s="191">
        <v>1999</v>
      </c>
      <c r="H816" s="185" t="s">
        <v>2</v>
      </c>
      <c r="I816" s="185" t="str">
        <f t="shared" si="39"/>
        <v>OR</v>
      </c>
      <c r="J816" s="185" t="str">
        <f t="shared" si="38"/>
        <v>OR</v>
      </c>
      <c r="K816" s="185" t="str">
        <f t="shared" si="40"/>
        <v>Pacific</v>
      </c>
      <c r="L816" s="185" t="str">
        <f>INDEX('State '!$A$1:$C$62,MATCH($I816,'State '!$B:$B,0),3)</f>
        <v>Pacific</v>
      </c>
      <c r="M816" s="185" t="str">
        <f>INDEX('State '!$A$1:$C$62,MATCH($J816,'State '!$B:$B,0),3)</f>
        <v>Pacific</v>
      </c>
      <c r="N816" s="185"/>
      <c r="O816" s="192">
        <v>35</v>
      </c>
      <c r="P816" s="192">
        <v>29</v>
      </c>
      <c r="Q816" s="192">
        <v>190</v>
      </c>
      <c r="R816" s="191">
        <v>24</v>
      </c>
      <c r="S816" s="185" t="s">
        <v>139</v>
      </c>
      <c r="T816" s="185" t="s">
        <v>188</v>
      </c>
      <c r="U816" s="185" t="s">
        <v>391</v>
      </c>
      <c r="V816" s="185"/>
      <c r="W816" s="184"/>
      <c r="X816" s="184"/>
      <c r="Y816" s="184"/>
    </row>
    <row r="817" spans="1:25" s="20" customFormat="1" x14ac:dyDescent="0.2">
      <c r="A817" s="185">
        <v>39990</v>
      </c>
      <c r="B817" s="198" t="s">
        <v>1551</v>
      </c>
      <c r="C817" s="198" t="s">
        <v>207</v>
      </c>
      <c r="D817" s="198" t="s">
        <v>134</v>
      </c>
      <c r="E817" s="198" t="s">
        <v>144</v>
      </c>
      <c r="F817" s="199">
        <v>36495</v>
      </c>
      <c r="G817" s="191">
        <v>1999</v>
      </c>
      <c r="H817" s="185" t="s">
        <v>14</v>
      </c>
      <c r="I817" s="185" t="str">
        <f t="shared" si="39"/>
        <v>MS</v>
      </c>
      <c r="J817" s="185" t="str">
        <f t="shared" si="38"/>
        <v>MS</v>
      </c>
      <c r="K817" s="185" t="str">
        <f t="shared" si="40"/>
        <v>South Central</v>
      </c>
      <c r="L817" s="185" t="str">
        <f>INDEX('State '!$A$1:$C$62,MATCH($I817,'State '!$B:$B,0),3)</f>
        <v>South Central</v>
      </c>
      <c r="M817" s="185" t="str">
        <f>INDEX('State '!$A$1:$C$62,MATCH($J817,'State '!$B:$B,0),3)</f>
        <v>South Central</v>
      </c>
      <c r="N817" s="185"/>
      <c r="O817" s="192">
        <v>0.23</v>
      </c>
      <c r="P817" s="192">
        <v>3</v>
      </c>
      <c r="Q817" s="192">
        <v>216</v>
      </c>
      <c r="R817" s="191"/>
      <c r="S817" s="185" t="s">
        <v>135</v>
      </c>
      <c r="T817" s="185" t="s">
        <v>390</v>
      </c>
      <c r="U817" s="185" t="s">
        <v>1552</v>
      </c>
      <c r="V817" s="185"/>
      <c r="W817" s="184"/>
      <c r="X817" s="184"/>
      <c r="Y817" s="184"/>
    </row>
    <row r="818" spans="1:25" s="20" customFormat="1" x14ac:dyDescent="0.2">
      <c r="A818" s="185">
        <v>39990</v>
      </c>
      <c r="B818" s="198" t="s">
        <v>1553</v>
      </c>
      <c r="C818" s="198" t="s">
        <v>207</v>
      </c>
      <c r="D818" s="198" t="s">
        <v>141</v>
      </c>
      <c r="E818" s="198" t="s">
        <v>144</v>
      </c>
      <c r="F818" s="199">
        <v>36418</v>
      </c>
      <c r="G818" s="191">
        <v>1999</v>
      </c>
      <c r="H818" s="185" t="s">
        <v>419</v>
      </c>
      <c r="I818" s="185" t="str">
        <f t="shared" si="39"/>
        <v>TX</v>
      </c>
      <c r="J818" s="185" t="str">
        <f t="shared" si="38"/>
        <v>MX</v>
      </c>
      <c r="K818" s="185" t="str">
        <f t="shared" si="40"/>
        <v>South Central, Mexico</v>
      </c>
      <c r="L818" s="185" t="str">
        <f>INDEX('State '!$A$1:$C$62,MATCH($I818,'State '!$B:$B,0),3)</f>
        <v>South Central</v>
      </c>
      <c r="M818" s="185" t="str">
        <f>INDEX('State '!$A$1:$C$62,MATCH($J818,'State '!$B:$B,0),3)</f>
        <v>Mexico</v>
      </c>
      <c r="N818" s="185"/>
      <c r="O818" s="192">
        <v>15</v>
      </c>
      <c r="P818" s="192">
        <v>9.5</v>
      </c>
      <c r="Q818" s="192">
        <v>215</v>
      </c>
      <c r="R818" s="191">
        <v>24</v>
      </c>
      <c r="S818" s="185" t="s">
        <v>135</v>
      </c>
      <c r="T818" s="185" t="s">
        <v>390</v>
      </c>
      <c r="U818" s="185" t="s">
        <v>1554</v>
      </c>
      <c r="V818" s="185"/>
      <c r="W818" s="184"/>
      <c r="X818" s="184"/>
      <c r="Y818" s="184"/>
    </row>
    <row r="819" spans="1:25" s="20" customFormat="1" x14ac:dyDescent="0.2">
      <c r="A819" s="185">
        <v>39990</v>
      </c>
      <c r="B819" s="198" t="s">
        <v>1557</v>
      </c>
      <c r="C819" s="198" t="s">
        <v>200</v>
      </c>
      <c r="D819" s="198" t="s">
        <v>141</v>
      </c>
      <c r="E819" s="198" t="s">
        <v>144</v>
      </c>
      <c r="F819" s="199">
        <v>36465</v>
      </c>
      <c r="G819" s="191">
        <v>1999</v>
      </c>
      <c r="H819" s="185" t="s">
        <v>7</v>
      </c>
      <c r="I819" s="185" t="str">
        <f t="shared" si="39"/>
        <v>PA</v>
      </c>
      <c r="J819" s="185" t="str">
        <f t="shared" si="38"/>
        <v>PA</v>
      </c>
      <c r="K819" s="185" t="str">
        <f t="shared" si="40"/>
        <v>Northeast</v>
      </c>
      <c r="L819" s="185" t="str">
        <f>INDEX('State '!$A$1:$C$62,MATCH($I819,'State '!$B:$B,0),3)</f>
        <v>Northeast</v>
      </c>
      <c r="M819" s="185" t="str">
        <f>INDEX('State '!$A$1:$C$62,MATCH($J819,'State '!$B:$B,0),3)</f>
        <v>Northeast</v>
      </c>
      <c r="N819" s="185"/>
      <c r="O819" s="192">
        <v>10.9</v>
      </c>
      <c r="P819" s="192">
        <v>8.06</v>
      </c>
      <c r="Q819" s="192">
        <v>49</v>
      </c>
      <c r="R819" s="191">
        <v>36</v>
      </c>
      <c r="S819" s="185" t="s">
        <v>135</v>
      </c>
      <c r="T819" s="185" t="s">
        <v>390</v>
      </c>
      <c r="U819" s="185" t="s">
        <v>1558</v>
      </c>
      <c r="V819" s="185"/>
      <c r="W819" s="184"/>
      <c r="X819" s="184"/>
      <c r="Y819" s="184"/>
    </row>
    <row r="820" spans="1:25" s="20" customFormat="1" x14ac:dyDescent="0.2">
      <c r="A820" s="185">
        <v>39990</v>
      </c>
      <c r="B820" s="198" t="s">
        <v>1602</v>
      </c>
      <c r="C820" s="198" t="s">
        <v>1941</v>
      </c>
      <c r="D820" s="198" t="s">
        <v>134</v>
      </c>
      <c r="E820" s="198" t="s">
        <v>144</v>
      </c>
      <c r="F820" s="199">
        <v>36281</v>
      </c>
      <c r="G820" s="191">
        <v>1999</v>
      </c>
      <c r="H820" s="185" t="s">
        <v>16</v>
      </c>
      <c r="I820" s="185" t="str">
        <f t="shared" si="39"/>
        <v>NC</v>
      </c>
      <c r="J820" s="185" t="str">
        <f t="shared" si="38"/>
        <v>NC</v>
      </c>
      <c r="K820" s="185" t="str">
        <f t="shared" si="40"/>
        <v>Southeast</v>
      </c>
      <c r="L820" s="185" t="str">
        <f>INDEX('State '!$A$1:$C$62,MATCH($I820,'State '!$B:$B,0),3)</f>
        <v>Southeast</v>
      </c>
      <c r="M820" s="185" t="str">
        <f>INDEX('State '!$A$1:$C$62,MATCH($J820,'State '!$B:$B,0),3)</f>
        <v>Southeast</v>
      </c>
      <c r="N820" s="185"/>
      <c r="O820" s="192">
        <v>0.71</v>
      </c>
      <c r="P820" s="192">
        <v>1</v>
      </c>
      <c r="Q820" s="192">
        <v>400</v>
      </c>
      <c r="R820" s="191" t="s">
        <v>1603</v>
      </c>
      <c r="S820" s="185" t="s">
        <v>135</v>
      </c>
      <c r="T820" s="185" t="s">
        <v>390</v>
      </c>
      <c r="U820" s="185" t="s">
        <v>1604</v>
      </c>
      <c r="V820" s="185"/>
      <c r="W820" s="184"/>
      <c r="X820" s="184"/>
      <c r="Y820" s="184"/>
    </row>
    <row r="821" spans="1:25" s="20" customFormat="1" x14ac:dyDescent="0.2">
      <c r="A821" s="185">
        <v>39990</v>
      </c>
      <c r="B821" s="198" t="s">
        <v>1568</v>
      </c>
      <c r="C821" s="198" t="s">
        <v>308</v>
      </c>
      <c r="D821" s="198" t="s">
        <v>141</v>
      </c>
      <c r="E821" s="198" t="s">
        <v>144</v>
      </c>
      <c r="F821" s="199">
        <v>36206</v>
      </c>
      <c r="G821" s="191">
        <v>1999</v>
      </c>
      <c r="H821" s="185" t="s">
        <v>25</v>
      </c>
      <c r="I821" s="185" t="str">
        <f t="shared" si="39"/>
        <v>CO</v>
      </c>
      <c r="J821" s="185" t="str">
        <f t="shared" si="38"/>
        <v>CO</v>
      </c>
      <c r="K821" s="185" t="str">
        <f t="shared" si="40"/>
        <v>Mountain</v>
      </c>
      <c r="L821" s="185" t="str">
        <f>INDEX('State '!$A$1:$C$62,MATCH($I821,'State '!$B:$B,0),3)</f>
        <v>Mountain</v>
      </c>
      <c r="M821" s="185" t="str">
        <f>INDEX('State '!$A$1:$C$62,MATCH($J821,'State '!$B:$B,0),3)</f>
        <v>Mountain</v>
      </c>
      <c r="N821" s="185"/>
      <c r="O821" s="192">
        <v>4.25</v>
      </c>
      <c r="P821" s="192">
        <v>5.3</v>
      </c>
      <c r="Q821" s="192">
        <v>156.69999999999999</v>
      </c>
      <c r="R821" s="191">
        <v>22</v>
      </c>
      <c r="S821" s="185" t="s">
        <v>135</v>
      </c>
      <c r="T821" s="185" t="s">
        <v>390</v>
      </c>
      <c r="U821" s="185" t="s">
        <v>1569</v>
      </c>
      <c r="V821" s="185"/>
      <c r="W821" s="184"/>
      <c r="X821" s="184"/>
      <c r="Y821" s="184"/>
    </row>
    <row r="822" spans="1:25" s="20" customFormat="1" x14ac:dyDescent="0.2">
      <c r="A822" s="185">
        <v>39990</v>
      </c>
      <c r="B822" s="198" t="s">
        <v>1570</v>
      </c>
      <c r="C822" s="198" t="s">
        <v>308</v>
      </c>
      <c r="D822" s="198" t="s">
        <v>141</v>
      </c>
      <c r="E822" s="198" t="s">
        <v>144</v>
      </c>
      <c r="F822" s="199">
        <v>36206</v>
      </c>
      <c r="G822" s="191">
        <v>1999</v>
      </c>
      <c r="H822" s="185" t="s">
        <v>25</v>
      </c>
      <c r="I822" s="185" t="str">
        <f t="shared" si="39"/>
        <v>CO</v>
      </c>
      <c r="J822" s="185" t="str">
        <f t="shared" si="38"/>
        <v>CO</v>
      </c>
      <c r="K822" s="185" t="str">
        <f t="shared" si="40"/>
        <v>Mountain</v>
      </c>
      <c r="L822" s="185" t="str">
        <f>INDEX('State '!$A$1:$C$62,MATCH($I822,'State '!$B:$B,0),3)</f>
        <v>Mountain</v>
      </c>
      <c r="M822" s="185" t="str">
        <f>INDEX('State '!$A$1:$C$62,MATCH($J822,'State '!$B:$B,0),3)</f>
        <v>Mountain</v>
      </c>
      <c r="N822" s="185"/>
      <c r="O822" s="192">
        <v>240</v>
      </c>
      <c r="P822" s="192">
        <v>266</v>
      </c>
      <c r="Q822" s="192">
        <v>300</v>
      </c>
      <c r="R822" s="191">
        <v>22</v>
      </c>
      <c r="S822" s="185" t="s">
        <v>135</v>
      </c>
      <c r="T822" s="185" t="s">
        <v>390</v>
      </c>
      <c r="U822" s="185" t="s">
        <v>1571</v>
      </c>
      <c r="V822" s="185"/>
      <c r="W822" s="184"/>
      <c r="X822" s="184"/>
      <c r="Y822" s="184"/>
    </row>
    <row r="823" spans="1:25" s="20" customFormat="1" x14ac:dyDescent="0.2">
      <c r="A823" s="185">
        <v>39990</v>
      </c>
      <c r="B823" s="198" t="s">
        <v>1555</v>
      </c>
      <c r="C823" s="198" t="s">
        <v>271</v>
      </c>
      <c r="D823" s="198" t="s">
        <v>141</v>
      </c>
      <c r="E823" s="198" t="s">
        <v>144</v>
      </c>
      <c r="F823" s="199">
        <v>36465</v>
      </c>
      <c r="G823" s="191">
        <v>1999</v>
      </c>
      <c r="H823" s="185" t="s">
        <v>2553</v>
      </c>
      <c r="I823" s="185" t="str">
        <f t="shared" si="39"/>
        <v>MB</v>
      </c>
      <c r="J823" s="185" t="str">
        <f t="shared" si="38"/>
        <v>WI</v>
      </c>
      <c r="K823" s="185" t="str">
        <f t="shared" si="40"/>
        <v>Canada, Midwest</v>
      </c>
      <c r="L823" s="185" t="str">
        <f>INDEX('State '!$A$1:$C$62,MATCH($I823,'State '!$B:$B,0),3)</f>
        <v>Canada</v>
      </c>
      <c r="M823" s="185" t="str">
        <f>INDEX('State '!$A$1:$C$62,MATCH($J823,'State '!$B:$B,0),3)</f>
        <v>Midwest</v>
      </c>
      <c r="N823" s="185"/>
      <c r="O823" s="192">
        <v>21.4</v>
      </c>
      <c r="P823" s="192">
        <v>45</v>
      </c>
      <c r="Q823" s="192">
        <v>28</v>
      </c>
      <c r="R823" s="191">
        <v>24</v>
      </c>
      <c r="S823" s="185" t="s">
        <v>135</v>
      </c>
      <c r="T823" s="185" t="s">
        <v>390</v>
      </c>
      <c r="U823" s="185" t="s">
        <v>1556</v>
      </c>
      <c r="V823" s="185"/>
      <c r="W823" s="184"/>
      <c r="X823" s="184"/>
      <c r="Y823" s="184"/>
    </row>
    <row r="824" spans="1:25" s="20" customFormat="1" x14ac:dyDescent="0.2">
      <c r="A824" s="185">
        <v>39990</v>
      </c>
      <c r="B824" s="198" t="s">
        <v>1593</v>
      </c>
      <c r="C824" s="198" t="s">
        <v>274</v>
      </c>
      <c r="D824" s="198" t="s">
        <v>141</v>
      </c>
      <c r="E824" s="198" t="s">
        <v>144</v>
      </c>
      <c r="F824" s="199">
        <v>36511</v>
      </c>
      <c r="G824" s="191">
        <v>1999</v>
      </c>
      <c r="H824" s="185" t="s">
        <v>29</v>
      </c>
      <c r="I824" s="185" t="str">
        <f t="shared" si="39"/>
        <v>WY</v>
      </c>
      <c r="J824" s="185" t="str">
        <f t="shared" si="38"/>
        <v>WY</v>
      </c>
      <c r="K824" s="185" t="str">
        <f t="shared" si="40"/>
        <v>Mountain</v>
      </c>
      <c r="L824" s="185" t="str">
        <f>INDEX('State '!$A$1:$C$62,MATCH($I824,'State '!$B:$B,0),3)</f>
        <v>Mountain</v>
      </c>
      <c r="M824" s="185" t="str">
        <f>INDEX('State '!$A$1:$C$62,MATCH($J824,'State '!$B:$B,0),3)</f>
        <v>Mountain</v>
      </c>
      <c r="N824" s="185"/>
      <c r="O824" s="192">
        <v>0.21</v>
      </c>
      <c r="P824" s="192"/>
      <c r="Q824" s="192">
        <v>7.5</v>
      </c>
      <c r="R824" s="191"/>
      <c r="S824" s="185" t="s">
        <v>135</v>
      </c>
      <c r="T824" s="185" t="s">
        <v>390</v>
      </c>
      <c r="U824" s="185" t="s">
        <v>1594</v>
      </c>
      <c r="V824" s="185"/>
      <c r="W824" s="184"/>
      <c r="X824" s="184"/>
      <c r="Y824" s="184"/>
    </row>
    <row r="825" spans="1:25" s="20" customFormat="1" x14ac:dyDescent="0.2">
      <c r="A825" s="185">
        <v>39990</v>
      </c>
      <c r="B825" s="198" t="s">
        <v>1929</v>
      </c>
      <c r="C825" s="198" t="s">
        <v>274</v>
      </c>
      <c r="D825" s="198" t="s">
        <v>141</v>
      </c>
      <c r="E825" s="198" t="s">
        <v>144</v>
      </c>
      <c r="F825" s="199">
        <v>36474</v>
      </c>
      <c r="G825" s="191">
        <v>1999</v>
      </c>
      <c r="H825" s="185" t="s">
        <v>1532</v>
      </c>
      <c r="I825" s="185" t="str">
        <f t="shared" si="39"/>
        <v>SK</v>
      </c>
      <c r="J825" s="185" t="str">
        <f t="shared" si="38"/>
        <v>ND</v>
      </c>
      <c r="K825" s="185" t="str">
        <f t="shared" si="40"/>
        <v>Canada, Mountain</v>
      </c>
      <c r="L825" s="185" t="str">
        <f>INDEX('State '!$A$1:$C$62,MATCH($I825,'State '!$B:$B,0),3)</f>
        <v>Canada</v>
      </c>
      <c r="M825" s="185" t="str">
        <f>INDEX('State '!$A$1:$C$62,MATCH($J825,'State '!$B:$B,0),3)</f>
        <v>Mountain</v>
      </c>
      <c r="N825" s="185"/>
      <c r="O825" s="192"/>
      <c r="P825" s="192"/>
      <c r="Q825" s="192">
        <v>18</v>
      </c>
      <c r="R825" s="191"/>
      <c r="S825" s="185" t="s">
        <v>135</v>
      </c>
      <c r="T825" s="185" t="s">
        <v>390</v>
      </c>
      <c r="U825" s="185" t="s">
        <v>1596</v>
      </c>
      <c r="V825" s="185"/>
      <c r="W825" s="184"/>
      <c r="X825" s="184"/>
      <c r="Y825" s="184"/>
    </row>
    <row r="826" spans="1:25" s="20" customFormat="1" x14ac:dyDescent="0.2">
      <c r="A826" s="185">
        <v>39990</v>
      </c>
      <c r="B826" s="198" t="s">
        <v>1572</v>
      </c>
      <c r="C826" s="198" t="s">
        <v>249</v>
      </c>
      <c r="D826" s="198" t="s">
        <v>141</v>
      </c>
      <c r="E826" s="198" t="s">
        <v>144</v>
      </c>
      <c r="F826" s="199">
        <v>36489</v>
      </c>
      <c r="G826" s="191">
        <v>1999</v>
      </c>
      <c r="H826" s="185" t="s">
        <v>713</v>
      </c>
      <c r="I826" s="185" t="str">
        <f t="shared" si="39"/>
        <v>WY</v>
      </c>
      <c r="J826" s="185" t="str">
        <f t="shared" si="38"/>
        <v>CO</v>
      </c>
      <c r="K826" s="185" t="str">
        <f t="shared" si="40"/>
        <v>Mountain</v>
      </c>
      <c r="L826" s="185" t="str">
        <f>INDEX('State '!$A$1:$C$62,MATCH($I826,'State '!$B:$B,0),3)</f>
        <v>Mountain</v>
      </c>
      <c r="M826" s="185" t="str">
        <f>INDEX('State '!$A$1:$C$62,MATCH($J826,'State '!$B:$B,0),3)</f>
        <v>Mountain</v>
      </c>
      <c r="N826" s="185"/>
      <c r="O826" s="192">
        <v>78</v>
      </c>
      <c r="P826" s="192">
        <v>149</v>
      </c>
      <c r="Q826" s="192">
        <v>275</v>
      </c>
      <c r="R826" s="191">
        <v>24</v>
      </c>
      <c r="S826" s="185" t="s">
        <v>135</v>
      </c>
      <c r="T826" s="185" t="s">
        <v>390</v>
      </c>
      <c r="U826" s="185" t="s">
        <v>1573</v>
      </c>
      <c r="V826" s="185"/>
      <c r="W826" s="184"/>
      <c r="X826" s="184"/>
      <c r="Y826" s="184"/>
    </row>
    <row r="827" spans="1:25" s="20" customFormat="1" x14ac:dyDescent="0.2">
      <c r="A827" s="185">
        <v>39990</v>
      </c>
      <c r="B827" s="198" t="s">
        <v>1626</v>
      </c>
      <c r="C827" s="198" t="s">
        <v>379</v>
      </c>
      <c r="D827" s="198" t="s">
        <v>141</v>
      </c>
      <c r="E827" s="198" t="s">
        <v>144</v>
      </c>
      <c r="F827" s="199">
        <v>35977</v>
      </c>
      <c r="G827" s="200">
        <v>1998</v>
      </c>
      <c r="H827" s="185" t="s">
        <v>0</v>
      </c>
      <c r="I827" s="185" t="str">
        <f t="shared" si="39"/>
        <v>LA</v>
      </c>
      <c r="J827" s="185" t="str">
        <f t="shared" si="38"/>
        <v>LA</v>
      </c>
      <c r="K827" s="185" t="str">
        <f t="shared" si="40"/>
        <v>South Central</v>
      </c>
      <c r="L827" s="185" t="str">
        <f>INDEX('State '!$A$1:$C$62,MATCH($I827,'State '!$B:$B,0),3)</f>
        <v>South Central</v>
      </c>
      <c r="M827" s="185" t="str">
        <f>INDEX('State '!$A$1:$C$62,MATCH($J827,'State '!$B:$B,0),3)</f>
        <v>South Central</v>
      </c>
      <c r="N827" s="185"/>
      <c r="O827" s="192">
        <v>12</v>
      </c>
      <c r="P827" s="192">
        <v>25</v>
      </c>
      <c r="Q827" s="192">
        <v>100</v>
      </c>
      <c r="R827" s="191">
        <v>22</v>
      </c>
      <c r="S827" s="185" t="s">
        <v>135</v>
      </c>
      <c r="T827" s="185" t="s">
        <v>390</v>
      </c>
      <c r="U827" s="185" t="s">
        <v>391</v>
      </c>
      <c r="V827" s="185"/>
      <c r="W827" s="184"/>
      <c r="X827" s="184"/>
      <c r="Y827" s="184"/>
    </row>
    <row r="828" spans="1:25" s="20" customFormat="1" x14ac:dyDescent="0.2">
      <c r="A828" s="185">
        <v>39990</v>
      </c>
      <c r="B828" s="198" t="s">
        <v>1637</v>
      </c>
      <c r="C828" s="198" t="s">
        <v>2023</v>
      </c>
      <c r="D828" s="198" t="s">
        <v>134</v>
      </c>
      <c r="E828" s="198" t="s">
        <v>144</v>
      </c>
      <c r="F828" s="199">
        <v>36158</v>
      </c>
      <c r="G828" s="200">
        <v>1998</v>
      </c>
      <c r="H828" s="185" t="s">
        <v>0</v>
      </c>
      <c r="I828" s="185" t="str">
        <f t="shared" si="39"/>
        <v>LA</v>
      </c>
      <c r="J828" s="185" t="str">
        <f t="shared" ref="J828:J891" si="41">RIGHT($H828,2)</f>
        <v>LA</v>
      </c>
      <c r="K828" s="185" t="str">
        <f t="shared" si="40"/>
        <v>South Central</v>
      </c>
      <c r="L828" s="185" t="str">
        <f>INDEX('State '!$A$1:$C$62,MATCH($I828,'State '!$B:$B,0),3)</f>
        <v>South Central</v>
      </c>
      <c r="M828" s="185" t="str">
        <f>INDEX('State '!$A$1:$C$62,MATCH($J828,'State '!$B:$B,0),3)</f>
        <v>South Central</v>
      </c>
      <c r="N828" s="185"/>
      <c r="O828" s="192"/>
      <c r="P828" s="192">
        <v>9</v>
      </c>
      <c r="Q828" s="192">
        <v>98</v>
      </c>
      <c r="R828" s="191">
        <v>16</v>
      </c>
      <c r="S828" s="185" t="s">
        <v>135</v>
      </c>
      <c r="T828" s="185" t="s">
        <v>390</v>
      </c>
      <c r="U828" s="185" t="s">
        <v>1638</v>
      </c>
      <c r="V828" s="185"/>
      <c r="W828" s="184"/>
      <c r="X828" s="184"/>
      <c r="Y828" s="184"/>
    </row>
    <row r="829" spans="1:25" s="20" customFormat="1" x14ac:dyDescent="0.2">
      <c r="A829" s="185">
        <v>39990</v>
      </c>
      <c r="B829" s="198" t="s">
        <v>1636</v>
      </c>
      <c r="C829" s="198" t="s">
        <v>263</v>
      </c>
      <c r="D829" s="198" t="s">
        <v>134</v>
      </c>
      <c r="E829" s="198" t="s">
        <v>144</v>
      </c>
      <c r="F829" s="199">
        <v>36100</v>
      </c>
      <c r="G829" s="200">
        <v>1998</v>
      </c>
      <c r="H829" s="185" t="s">
        <v>1588</v>
      </c>
      <c r="I829" s="185" t="str">
        <f t="shared" si="39"/>
        <v>PA</v>
      </c>
      <c r="J829" s="185" t="str">
        <f t="shared" si="41"/>
        <v>VA</v>
      </c>
      <c r="K829" s="185" t="str">
        <f t="shared" si="40"/>
        <v>Northeast</v>
      </c>
      <c r="L829" s="185" t="str">
        <f>INDEX('State '!$A$1:$C$62,MATCH($I829,'State '!$B:$B,0),3)</f>
        <v>Northeast</v>
      </c>
      <c r="M829" s="185" t="str">
        <f>INDEX('State '!$A$1:$C$62,MATCH($J829,'State '!$B:$B,0),3)</f>
        <v>Northeast</v>
      </c>
      <c r="N829" s="185"/>
      <c r="O829" s="192">
        <v>21</v>
      </c>
      <c r="P829" s="192">
        <v>379</v>
      </c>
      <c r="Q829" s="192">
        <v>151</v>
      </c>
      <c r="R829" s="191"/>
      <c r="S829" s="185" t="s">
        <v>135</v>
      </c>
      <c r="T829" s="185" t="s">
        <v>390</v>
      </c>
      <c r="U829" s="185" t="s">
        <v>1589</v>
      </c>
      <c r="V829" s="185"/>
      <c r="W829" s="184"/>
      <c r="X829" s="184"/>
      <c r="Y829" s="184"/>
    </row>
    <row r="830" spans="1:25" s="20" customFormat="1" x14ac:dyDescent="0.2">
      <c r="A830" s="185">
        <v>39990</v>
      </c>
      <c r="B830" s="198" t="s">
        <v>1655</v>
      </c>
      <c r="C830" s="198" t="s">
        <v>263</v>
      </c>
      <c r="D830" s="198" t="s">
        <v>134</v>
      </c>
      <c r="E830" s="198" t="s">
        <v>144</v>
      </c>
      <c r="F830" s="199">
        <v>36100</v>
      </c>
      <c r="G830" s="200">
        <v>1998</v>
      </c>
      <c r="H830" s="185" t="s">
        <v>52</v>
      </c>
      <c r="I830" s="185" t="str">
        <f t="shared" si="39"/>
        <v>TN</v>
      </c>
      <c r="J830" s="185" t="str">
        <f t="shared" si="41"/>
        <v>TN</v>
      </c>
      <c r="K830" s="185" t="str">
        <f t="shared" si="40"/>
        <v>Midwest</v>
      </c>
      <c r="L830" s="185" t="str">
        <f>INDEX('State '!$A$1:$C$62,MATCH($I830,'State '!$B:$B,0),3)</f>
        <v>Midwest</v>
      </c>
      <c r="M830" s="185" t="str">
        <f>INDEX('State '!$A$1:$C$62,MATCH($J830,'State '!$B:$B,0),3)</f>
        <v>Midwest</v>
      </c>
      <c r="N830" s="185"/>
      <c r="O830" s="192">
        <v>0.89</v>
      </c>
      <c r="P830" s="192">
        <v>2.2999999999999998</v>
      </c>
      <c r="Q830" s="192">
        <v>240</v>
      </c>
      <c r="R830" s="191">
        <v>12</v>
      </c>
      <c r="S830" s="185" t="s">
        <v>135</v>
      </c>
      <c r="T830" s="185" t="s">
        <v>390</v>
      </c>
      <c r="U830" s="185" t="s">
        <v>1656</v>
      </c>
      <c r="V830" s="185"/>
      <c r="W830" s="184"/>
      <c r="X830" s="184"/>
      <c r="Y830" s="184"/>
    </row>
    <row r="831" spans="1:25" s="20" customFormat="1" x14ac:dyDescent="0.2">
      <c r="A831" s="185">
        <v>39990</v>
      </c>
      <c r="B831" s="198" t="s">
        <v>1641</v>
      </c>
      <c r="C831" s="198" t="s">
        <v>260</v>
      </c>
      <c r="D831" s="198" t="s">
        <v>134</v>
      </c>
      <c r="E831" s="198" t="s">
        <v>144</v>
      </c>
      <c r="F831" s="199">
        <v>35977</v>
      </c>
      <c r="G831" s="200">
        <v>1998</v>
      </c>
      <c r="H831" s="185" t="s">
        <v>25</v>
      </c>
      <c r="I831" s="185" t="str">
        <f t="shared" si="39"/>
        <v>CO</v>
      </c>
      <c r="J831" s="185" t="str">
        <f t="shared" si="41"/>
        <v>CO</v>
      </c>
      <c r="K831" s="185" t="str">
        <f t="shared" si="40"/>
        <v>Mountain</v>
      </c>
      <c r="L831" s="185" t="str">
        <f>INDEX('State '!$A$1:$C$62,MATCH($I831,'State '!$B:$B,0),3)</f>
        <v>Mountain</v>
      </c>
      <c r="M831" s="185" t="str">
        <f>INDEX('State '!$A$1:$C$62,MATCH($J831,'State '!$B:$B,0),3)</f>
        <v>Mountain</v>
      </c>
      <c r="N831" s="185"/>
      <c r="O831" s="192">
        <v>20.7</v>
      </c>
      <c r="P831" s="192">
        <v>115</v>
      </c>
      <c r="Q831" s="192">
        <v>100</v>
      </c>
      <c r="R831" s="191">
        <v>16</v>
      </c>
      <c r="S831" s="185" t="s">
        <v>135</v>
      </c>
      <c r="T831" s="185" t="s">
        <v>390</v>
      </c>
      <c r="U831" s="185" t="s">
        <v>1642</v>
      </c>
      <c r="V831" s="185"/>
      <c r="W831" s="184"/>
      <c r="X831" s="184"/>
      <c r="Y831" s="184"/>
    </row>
    <row r="832" spans="1:25" s="20" customFormat="1" x14ac:dyDescent="0.2">
      <c r="A832" s="185">
        <v>39990</v>
      </c>
      <c r="B832" s="198" t="s">
        <v>1649</v>
      </c>
      <c r="C832" s="198" t="s">
        <v>225</v>
      </c>
      <c r="D832" s="198" t="s">
        <v>134</v>
      </c>
      <c r="E832" s="198" t="s">
        <v>144</v>
      </c>
      <c r="F832" s="199">
        <v>35855</v>
      </c>
      <c r="G832" s="200">
        <v>1998</v>
      </c>
      <c r="H832" s="185" t="s">
        <v>7</v>
      </c>
      <c r="I832" s="185" t="str">
        <f t="shared" si="39"/>
        <v>PA</v>
      </c>
      <c r="J832" s="185" t="str">
        <f t="shared" si="41"/>
        <v>PA</v>
      </c>
      <c r="K832" s="185" t="str">
        <f t="shared" si="40"/>
        <v>Northeast</v>
      </c>
      <c r="L832" s="185" t="str">
        <f>INDEX('State '!$A$1:$C$62,MATCH($I832,'State '!$B:$B,0),3)</f>
        <v>Northeast</v>
      </c>
      <c r="M832" s="185" t="str">
        <f>INDEX('State '!$A$1:$C$62,MATCH($J832,'State '!$B:$B,0),3)</f>
        <v>Northeast</v>
      </c>
      <c r="N832" s="185"/>
      <c r="O832" s="192">
        <v>1</v>
      </c>
      <c r="P832" s="192"/>
      <c r="Q832" s="192">
        <v>30</v>
      </c>
      <c r="R832" s="191" t="s">
        <v>694</v>
      </c>
      <c r="S832" s="185" t="s">
        <v>135</v>
      </c>
      <c r="T832" s="185" t="s">
        <v>390</v>
      </c>
      <c r="U832" s="185" t="s">
        <v>1650</v>
      </c>
      <c r="V832" s="185"/>
      <c r="W832" s="184"/>
      <c r="X832" s="184"/>
      <c r="Y832" s="184"/>
    </row>
    <row r="833" spans="1:25" s="20" customFormat="1" x14ac:dyDescent="0.2">
      <c r="A833" s="185">
        <v>39990</v>
      </c>
      <c r="B833" s="198" t="s">
        <v>1643</v>
      </c>
      <c r="C833" s="198" t="s">
        <v>382</v>
      </c>
      <c r="D833" s="198" t="s">
        <v>137</v>
      </c>
      <c r="E833" s="198" t="s">
        <v>144</v>
      </c>
      <c r="F833" s="199">
        <v>35977</v>
      </c>
      <c r="G833" s="200">
        <v>1998</v>
      </c>
      <c r="H833" s="185" t="s">
        <v>1644</v>
      </c>
      <c r="I833" s="185" t="str">
        <f t="shared" si="39"/>
        <v>GM</v>
      </c>
      <c r="J833" s="185" t="str">
        <f t="shared" si="41"/>
        <v>MS</v>
      </c>
      <c r="K833" s="185" t="str">
        <f t="shared" si="40"/>
        <v>Gulf of Mexico, South Central</v>
      </c>
      <c r="L833" s="185" t="str">
        <f>INDEX('State '!$A$1:$C$62,MATCH($I833,'State '!$B:$B,0),3)</f>
        <v>Gulf of Mexico</v>
      </c>
      <c r="M833" s="185" t="str">
        <f>INDEX('State '!$A$1:$C$62,MATCH($J833,'State '!$B:$B,0),3)</f>
        <v>South Central</v>
      </c>
      <c r="N833" s="185"/>
      <c r="O833" s="192">
        <v>386</v>
      </c>
      <c r="P833" s="192">
        <v>213</v>
      </c>
      <c r="Q833" s="192">
        <v>1000</v>
      </c>
      <c r="R833" s="191" t="s">
        <v>1645</v>
      </c>
      <c r="S833" s="185" t="s">
        <v>135</v>
      </c>
      <c r="T833" s="185" t="s">
        <v>390</v>
      </c>
      <c r="U833" s="185" t="s">
        <v>1646</v>
      </c>
      <c r="V833" s="185"/>
      <c r="W833" s="184"/>
      <c r="X833" s="184"/>
      <c r="Y833" s="184"/>
    </row>
    <row r="834" spans="1:25" s="20" customFormat="1" x14ac:dyDescent="0.2">
      <c r="A834" s="185">
        <v>39990</v>
      </c>
      <c r="B834" s="198" t="s">
        <v>1670</v>
      </c>
      <c r="C834" s="198" t="s">
        <v>219</v>
      </c>
      <c r="D834" s="198" t="s">
        <v>141</v>
      </c>
      <c r="E834" s="198" t="s">
        <v>144</v>
      </c>
      <c r="F834" s="199">
        <v>36124</v>
      </c>
      <c r="G834" s="200">
        <v>1998</v>
      </c>
      <c r="H834" s="185" t="s">
        <v>464</v>
      </c>
      <c r="I834" s="185" t="str">
        <f t="shared" si="39"/>
        <v>DE</v>
      </c>
      <c r="J834" s="185" t="str">
        <f t="shared" si="41"/>
        <v>MD</v>
      </c>
      <c r="K834" s="185" t="str">
        <f t="shared" si="40"/>
        <v>Northeast</v>
      </c>
      <c r="L834" s="185" t="str">
        <f>INDEX('State '!$A$1:$C$62,MATCH($I834,'State '!$B:$B,0),3)</f>
        <v>Northeast</v>
      </c>
      <c r="M834" s="185" t="str">
        <f>INDEX('State '!$A$1:$C$62,MATCH($J834,'State '!$B:$B,0),3)</f>
        <v>Northeast</v>
      </c>
      <c r="N834" s="185"/>
      <c r="O834" s="192">
        <v>0.84</v>
      </c>
      <c r="P834" s="192">
        <v>1.2</v>
      </c>
      <c r="Q834" s="192">
        <v>2.5</v>
      </c>
      <c r="R834" s="191">
        <v>16</v>
      </c>
      <c r="S834" s="185" t="s">
        <v>135</v>
      </c>
      <c r="T834" s="185" t="s">
        <v>390</v>
      </c>
      <c r="U834" s="185" t="s">
        <v>1671</v>
      </c>
      <c r="V834" s="185"/>
      <c r="W834" s="184"/>
      <c r="X834" s="184"/>
      <c r="Y834" s="184"/>
    </row>
    <row r="835" spans="1:25" s="20" customFormat="1" x14ac:dyDescent="0.2">
      <c r="A835" s="185">
        <v>39990</v>
      </c>
      <c r="B835" s="198" t="s">
        <v>1661</v>
      </c>
      <c r="C835" s="198" t="s">
        <v>233</v>
      </c>
      <c r="D835" s="198" t="s">
        <v>137</v>
      </c>
      <c r="E835" s="198" t="s">
        <v>144</v>
      </c>
      <c r="F835" s="199">
        <v>35977</v>
      </c>
      <c r="G835" s="200">
        <v>1998</v>
      </c>
      <c r="H835" s="185" t="s">
        <v>19</v>
      </c>
      <c r="I835" s="185" t="str">
        <f t="shared" ref="I835:I898" si="42">LEFT($H835,2)</f>
        <v>VA</v>
      </c>
      <c r="J835" s="185" t="str">
        <f t="shared" si="41"/>
        <v>VA</v>
      </c>
      <c r="K835" s="185" t="str">
        <f t="shared" ref="K835:K898" si="43">IF($L835=$M835,L835,CONCATENATE($L835,", ",IF(ISBLANK(N835),"",CONCATENATE(N835,", ")),$M835))</f>
        <v>Northeast</v>
      </c>
      <c r="L835" s="185" t="str">
        <f>INDEX('State '!$A$1:$C$62,MATCH($I835,'State '!$B:$B,0),3)</f>
        <v>Northeast</v>
      </c>
      <c r="M835" s="185" t="str">
        <f>INDEX('State '!$A$1:$C$62,MATCH($J835,'State '!$B:$B,0),3)</f>
        <v>Northeast</v>
      </c>
      <c r="N835" s="185"/>
      <c r="O835" s="192">
        <v>14</v>
      </c>
      <c r="P835" s="192">
        <v>60</v>
      </c>
      <c r="Q835" s="192">
        <v>10</v>
      </c>
      <c r="R835" s="191">
        <v>20</v>
      </c>
      <c r="S835" s="185" t="s">
        <v>135</v>
      </c>
      <c r="T835" s="185" t="s">
        <v>390</v>
      </c>
      <c r="U835" s="185" t="s">
        <v>1662</v>
      </c>
      <c r="V835" s="185"/>
      <c r="W835" s="184"/>
      <c r="X835" s="184"/>
      <c r="Y835" s="184"/>
    </row>
    <row r="836" spans="1:25" s="20" customFormat="1" x14ac:dyDescent="0.2">
      <c r="A836" s="185">
        <v>39990</v>
      </c>
      <c r="B836" s="186" t="s">
        <v>1677</v>
      </c>
      <c r="C836" s="186" t="s">
        <v>237</v>
      </c>
      <c r="D836" s="186" t="s">
        <v>134</v>
      </c>
      <c r="E836" s="198" t="s">
        <v>144</v>
      </c>
      <c r="F836" s="199">
        <v>36130</v>
      </c>
      <c r="G836" s="200">
        <v>1998</v>
      </c>
      <c r="H836" s="185" t="s">
        <v>17</v>
      </c>
      <c r="I836" s="185" t="str">
        <f t="shared" si="42"/>
        <v>AL</v>
      </c>
      <c r="J836" s="185" t="str">
        <f t="shared" si="41"/>
        <v>AL</v>
      </c>
      <c r="K836" s="185" t="str">
        <f t="shared" si="43"/>
        <v>South Central</v>
      </c>
      <c r="L836" s="185" t="str">
        <f>INDEX('State '!$A$1:$C$62,MATCH($I836,'State '!$B:$B,0),3)</f>
        <v>South Central</v>
      </c>
      <c r="M836" s="185" t="str">
        <f>INDEX('State '!$A$1:$C$62,MATCH($J836,'State '!$B:$B,0),3)</f>
        <v>South Central</v>
      </c>
      <c r="N836" s="185"/>
      <c r="O836" s="192">
        <v>0.77</v>
      </c>
      <c r="P836" s="192">
        <v>1</v>
      </c>
      <c r="Q836" s="191">
        <v>62</v>
      </c>
      <c r="R836" s="191">
        <v>12</v>
      </c>
      <c r="S836" s="185" t="s">
        <v>135</v>
      </c>
      <c r="T836" s="185" t="s">
        <v>390</v>
      </c>
      <c r="U836" s="185" t="s">
        <v>1678</v>
      </c>
      <c r="V836" s="185"/>
      <c r="W836" s="184"/>
      <c r="X836" s="184"/>
      <c r="Y836" s="184"/>
    </row>
    <row r="837" spans="1:25" s="20" customFormat="1" x14ac:dyDescent="0.2">
      <c r="A837" s="185">
        <v>39990</v>
      </c>
      <c r="B837" s="198" t="s">
        <v>1634</v>
      </c>
      <c r="C837" s="198" t="s">
        <v>380</v>
      </c>
      <c r="D837" s="198" t="s">
        <v>141</v>
      </c>
      <c r="E837" s="198" t="s">
        <v>144</v>
      </c>
      <c r="F837" s="199">
        <v>36114</v>
      </c>
      <c r="G837" s="200">
        <v>1998</v>
      </c>
      <c r="H837" s="185" t="s">
        <v>25</v>
      </c>
      <c r="I837" s="185" t="str">
        <f t="shared" si="42"/>
        <v>CO</v>
      </c>
      <c r="J837" s="185" t="str">
        <f t="shared" si="41"/>
        <v>CO</v>
      </c>
      <c r="K837" s="185" t="str">
        <f t="shared" si="43"/>
        <v>Mountain</v>
      </c>
      <c r="L837" s="185" t="str">
        <f>INDEX('State '!$A$1:$C$62,MATCH($I837,'State '!$B:$B,0),3)</f>
        <v>Mountain</v>
      </c>
      <c r="M837" s="185" t="str">
        <f>INDEX('State '!$A$1:$C$62,MATCH($J837,'State '!$B:$B,0),3)</f>
        <v>Mountain</v>
      </c>
      <c r="N837" s="185"/>
      <c r="O837" s="192">
        <v>25.1</v>
      </c>
      <c r="P837" s="192">
        <v>53</v>
      </c>
      <c r="Q837" s="192">
        <v>269</v>
      </c>
      <c r="R837" s="191">
        <v>24</v>
      </c>
      <c r="S837" s="185" t="s">
        <v>135</v>
      </c>
      <c r="T837" s="185" t="s">
        <v>390</v>
      </c>
      <c r="U837" s="185" t="s">
        <v>1635</v>
      </c>
      <c r="V837" s="185"/>
      <c r="W837" s="184"/>
      <c r="X837" s="184"/>
      <c r="Y837" s="184"/>
    </row>
    <row r="838" spans="1:25" s="20" customFormat="1" x14ac:dyDescent="0.2">
      <c r="A838" s="185">
        <v>39990</v>
      </c>
      <c r="B838" s="198" t="s">
        <v>1672</v>
      </c>
      <c r="C838" s="198" t="s">
        <v>371</v>
      </c>
      <c r="D838" s="198" t="s">
        <v>141</v>
      </c>
      <c r="E838" s="198" t="s">
        <v>144</v>
      </c>
      <c r="F838" s="199">
        <v>36100</v>
      </c>
      <c r="G838" s="200">
        <v>1998</v>
      </c>
      <c r="H838" s="185" t="s">
        <v>41</v>
      </c>
      <c r="I838" s="185" t="str">
        <f t="shared" si="42"/>
        <v>MI</v>
      </c>
      <c r="J838" s="185" t="str">
        <f t="shared" si="41"/>
        <v>MI</v>
      </c>
      <c r="K838" s="185" t="str">
        <f t="shared" si="43"/>
        <v>Midwest</v>
      </c>
      <c r="L838" s="185" t="str">
        <f>INDEX('State '!$A$1:$C$62,MATCH($I838,'State '!$B:$B,0),3)</f>
        <v>Midwest</v>
      </c>
      <c r="M838" s="185" t="str">
        <f>INDEX('State '!$A$1:$C$62,MATCH($J838,'State '!$B:$B,0),3)</f>
        <v>Midwest</v>
      </c>
      <c r="N838" s="185"/>
      <c r="O838" s="192">
        <v>33.4</v>
      </c>
      <c r="P838" s="192">
        <v>24.5</v>
      </c>
      <c r="Q838" s="192"/>
      <c r="R838" s="191">
        <v>36</v>
      </c>
      <c r="S838" s="185" t="s">
        <v>135</v>
      </c>
      <c r="T838" s="185" t="s">
        <v>390</v>
      </c>
      <c r="U838" s="185" t="s">
        <v>1673</v>
      </c>
      <c r="V838" s="185"/>
      <c r="W838" s="184"/>
      <c r="X838" s="184"/>
      <c r="Y838" s="184"/>
    </row>
    <row r="839" spans="1:25" s="20" customFormat="1" x14ac:dyDescent="0.2">
      <c r="A839" s="185">
        <v>39990</v>
      </c>
      <c r="B839" s="198" t="s">
        <v>1667</v>
      </c>
      <c r="C839" s="198" t="s">
        <v>371</v>
      </c>
      <c r="D839" s="198" t="s">
        <v>141</v>
      </c>
      <c r="E839" s="198" t="s">
        <v>144</v>
      </c>
      <c r="F839" s="199">
        <v>36100</v>
      </c>
      <c r="G839" s="200">
        <v>1998</v>
      </c>
      <c r="H839" s="185" t="s">
        <v>1668</v>
      </c>
      <c r="I839" s="185" t="str">
        <f t="shared" si="42"/>
        <v>MB</v>
      </c>
      <c r="J839" s="185" t="str">
        <f t="shared" si="41"/>
        <v>MI</v>
      </c>
      <c r="K839" s="185" t="str">
        <f t="shared" si="43"/>
        <v>Canada, Midwest</v>
      </c>
      <c r="L839" s="185" t="str">
        <f>INDEX('State '!$A$1:$C$62,MATCH($I839,'State '!$B:$B,0),3)</f>
        <v>Canada</v>
      </c>
      <c r="M839" s="185" t="str">
        <f>INDEX('State '!$A$1:$C$62,MATCH($J839,'State '!$B:$B,0),3)</f>
        <v>Midwest</v>
      </c>
      <c r="N839" s="185"/>
      <c r="O839" s="192">
        <v>122.8</v>
      </c>
      <c r="P839" s="192">
        <v>72</v>
      </c>
      <c r="Q839" s="192">
        <v>126</v>
      </c>
      <c r="R839" s="191">
        <v>36</v>
      </c>
      <c r="S839" s="185" t="s">
        <v>135</v>
      </c>
      <c r="T839" s="185" t="s">
        <v>390</v>
      </c>
      <c r="U839" s="185" t="s">
        <v>1669</v>
      </c>
      <c r="V839" s="185"/>
      <c r="W839" s="184"/>
      <c r="X839" s="184"/>
      <c r="Y839" s="184"/>
    </row>
    <row r="840" spans="1:25" s="20" customFormat="1" x14ac:dyDescent="0.2">
      <c r="A840" s="185">
        <v>39990</v>
      </c>
      <c r="B840" s="198" t="s">
        <v>1665</v>
      </c>
      <c r="C840" s="198" t="s">
        <v>241</v>
      </c>
      <c r="D840" s="198" t="s">
        <v>141</v>
      </c>
      <c r="E840" s="198" t="s">
        <v>144</v>
      </c>
      <c r="F840" s="199">
        <v>36124</v>
      </c>
      <c r="G840" s="200">
        <v>1998</v>
      </c>
      <c r="H840" s="185" t="s">
        <v>532</v>
      </c>
      <c r="I840" s="185" t="str">
        <f t="shared" si="42"/>
        <v>AL</v>
      </c>
      <c r="J840" s="185" t="str">
        <f t="shared" si="41"/>
        <v>FL</v>
      </c>
      <c r="K840" s="185" t="str">
        <f t="shared" si="43"/>
        <v>South Central, Southeast</v>
      </c>
      <c r="L840" s="185" t="str">
        <f>INDEX('State '!$A$1:$C$62,MATCH($I840,'State '!$B:$B,0),3)</f>
        <v>South Central</v>
      </c>
      <c r="M840" s="185" t="str">
        <f>INDEX('State '!$A$1:$C$62,MATCH($J840,'State '!$B:$B,0),3)</f>
        <v>Southeast</v>
      </c>
      <c r="N840" s="185"/>
      <c r="O840" s="192">
        <v>0.6</v>
      </c>
      <c r="P840" s="192">
        <v>5</v>
      </c>
      <c r="Q840" s="192">
        <v>25</v>
      </c>
      <c r="R840" s="191">
        <v>10</v>
      </c>
      <c r="S840" s="185" t="s">
        <v>135</v>
      </c>
      <c r="T840" s="185" t="s">
        <v>390</v>
      </c>
      <c r="U840" s="185" t="s">
        <v>1666</v>
      </c>
      <c r="V840" s="185"/>
      <c r="W840" s="184"/>
      <c r="X840" s="184"/>
      <c r="Y840" s="184"/>
    </row>
    <row r="841" spans="1:25" s="20" customFormat="1" x14ac:dyDescent="0.2">
      <c r="A841" s="185">
        <v>39990</v>
      </c>
      <c r="B841" s="186" t="s">
        <v>1691</v>
      </c>
      <c r="C841" s="198" t="s">
        <v>207</v>
      </c>
      <c r="D841" s="186" t="s">
        <v>141</v>
      </c>
      <c r="E841" s="198" t="s">
        <v>144</v>
      </c>
      <c r="F841" s="199">
        <v>36100</v>
      </c>
      <c r="G841" s="200">
        <v>1998</v>
      </c>
      <c r="H841" s="185" t="s">
        <v>52</v>
      </c>
      <c r="I841" s="185" t="str">
        <f t="shared" si="42"/>
        <v>TN</v>
      </c>
      <c r="J841" s="185" t="str">
        <f t="shared" si="41"/>
        <v>TN</v>
      </c>
      <c r="K841" s="185" t="str">
        <f t="shared" si="43"/>
        <v>Midwest</v>
      </c>
      <c r="L841" s="185" t="str">
        <f>INDEX('State '!$A$1:$C$62,MATCH($I841,'State '!$B:$B,0),3)</f>
        <v>Midwest</v>
      </c>
      <c r="M841" s="185" t="str">
        <f>INDEX('State '!$A$1:$C$62,MATCH($J841,'State '!$B:$B,0),3)</f>
        <v>Midwest</v>
      </c>
      <c r="N841" s="185"/>
      <c r="O841" s="192">
        <v>6</v>
      </c>
      <c r="P841" s="192">
        <v>10</v>
      </c>
      <c r="Q841" s="191">
        <v>10</v>
      </c>
      <c r="R841" s="191">
        <v>8</v>
      </c>
      <c r="S841" s="185" t="s">
        <v>139</v>
      </c>
      <c r="T841" s="185" t="s">
        <v>188</v>
      </c>
      <c r="U841" s="185" t="s">
        <v>391</v>
      </c>
      <c r="V841" s="185"/>
      <c r="W841" s="184"/>
      <c r="X841" s="184"/>
      <c r="Y841" s="184"/>
    </row>
    <row r="842" spans="1:25" s="20" customFormat="1" x14ac:dyDescent="0.2">
      <c r="A842" s="185">
        <v>39990</v>
      </c>
      <c r="B842" s="198" t="s">
        <v>1663</v>
      </c>
      <c r="C842" s="198" t="s">
        <v>206</v>
      </c>
      <c r="D842" s="198" t="s">
        <v>141</v>
      </c>
      <c r="E842" s="198" t="s">
        <v>144</v>
      </c>
      <c r="F842" s="199">
        <v>36100</v>
      </c>
      <c r="G842" s="200">
        <v>1998</v>
      </c>
      <c r="H842" s="185" t="s">
        <v>857</v>
      </c>
      <c r="I842" s="185" t="str">
        <f t="shared" si="42"/>
        <v>ON</v>
      </c>
      <c r="J842" s="185" t="str">
        <f t="shared" si="41"/>
        <v>NY</v>
      </c>
      <c r="K842" s="185" t="str">
        <f t="shared" si="43"/>
        <v>Canada, Northeast</v>
      </c>
      <c r="L842" s="185" t="str">
        <f>INDEX('State '!$A$1:$C$62,MATCH($I842,'State '!$B:$B,0),3)</f>
        <v>Canada</v>
      </c>
      <c r="M842" s="185" t="str">
        <f>INDEX('State '!$A$1:$C$62,MATCH($J842,'State '!$B:$B,0),3)</f>
        <v>Northeast</v>
      </c>
      <c r="N842" s="185"/>
      <c r="O842" s="192">
        <v>22</v>
      </c>
      <c r="P842" s="192"/>
      <c r="Q842" s="192">
        <v>35</v>
      </c>
      <c r="R842" s="191"/>
      <c r="S842" s="185" t="s">
        <v>135</v>
      </c>
      <c r="T842" s="185" t="s">
        <v>390</v>
      </c>
      <c r="U842" s="185" t="s">
        <v>1664</v>
      </c>
      <c r="V842" s="185"/>
      <c r="W842" s="184"/>
      <c r="X842" s="184"/>
      <c r="Y842" s="184"/>
    </row>
    <row r="843" spans="1:25" s="20" customFormat="1" x14ac:dyDescent="0.2">
      <c r="A843" s="185">
        <v>39990</v>
      </c>
      <c r="B843" s="198" t="s">
        <v>1657</v>
      </c>
      <c r="C843" s="198" t="s">
        <v>383</v>
      </c>
      <c r="D843" s="198" t="s">
        <v>141</v>
      </c>
      <c r="E843" s="198" t="s">
        <v>144</v>
      </c>
      <c r="F843" s="199">
        <v>36100</v>
      </c>
      <c r="G843" s="200">
        <v>1998</v>
      </c>
      <c r="H843" s="185" t="s">
        <v>0</v>
      </c>
      <c r="I843" s="185" t="str">
        <f t="shared" si="42"/>
        <v>LA</v>
      </c>
      <c r="J843" s="185" t="str">
        <f t="shared" si="41"/>
        <v>LA</v>
      </c>
      <c r="K843" s="185" t="str">
        <f t="shared" si="43"/>
        <v>South Central</v>
      </c>
      <c r="L843" s="185" t="str">
        <f>INDEX('State '!$A$1:$C$62,MATCH($I843,'State '!$B:$B,0),3)</f>
        <v>South Central</v>
      </c>
      <c r="M843" s="185" t="str">
        <f>INDEX('State '!$A$1:$C$62,MATCH($J843,'State '!$B:$B,0),3)</f>
        <v>South Central</v>
      </c>
      <c r="N843" s="185"/>
      <c r="O843" s="192">
        <v>32</v>
      </c>
      <c r="P843" s="192">
        <v>90</v>
      </c>
      <c r="Q843" s="192">
        <v>170</v>
      </c>
      <c r="R843" s="191">
        <v>20</v>
      </c>
      <c r="S843" s="185" t="s">
        <v>135</v>
      </c>
      <c r="T843" s="185" t="s">
        <v>390</v>
      </c>
      <c r="U843" s="185" t="s">
        <v>1658</v>
      </c>
      <c r="V843" s="185"/>
      <c r="W843" s="184"/>
      <c r="X843" s="184"/>
      <c r="Y843" s="184"/>
    </row>
    <row r="844" spans="1:25" s="20" customFormat="1" x14ac:dyDescent="0.2">
      <c r="A844" s="185">
        <v>39990</v>
      </c>
      <c r="B844" s="198" t="s">
        <v>1659</v>
      </c>
      <c r="C844" s="198" t="s">
        <v>280</v>
      </c>
      <c r="D844" s="198" t="s">
        <v>141</v>
      </c>
      <c r="E844" s="198" t="s">
        <v>144</v>
      </c>
      <c r="F844" s="199">
        <v>36100</v>
      </c>
      <c r="G844" s="200">
        <v>1998</v>
      </c>
      <c r="H844" s="185" t="s">
        <v>29</v>
      </c>
      <c r="I844" s="185" t="str">
        <f t="shared" si="42"/>
        <v>WY</v>
      </c>
      <c r="J844" s="185" t="str">
        <f t="shared" si="41"/>
        <v>WY</v>
      </c>
      <c r="K844" s="185" t="str">
        <f t="shared" si="43"/>
        <v>Mountain</v>
      </c>
      <c r="L844" s="185" t="str">
        <f>INDEX('State '!$A$1:$C$62,MATCH($I844,'State '!$B:$B,0),3)</f>
        <v>Mountain</v>
      </c>
      <c r="M844" s="185" t="str">
        <f>INDEX('State '!$A$1:$C$62,MATCH($J844,'State '!$B:$B,0),3)</f>
        <v>Mountain</v>
      </c>
      <c r="N844" s="185"/>
      <c r="O844" s="192">
        <v>5.7</v>
      </c>
      <c r="P844" s="192"/>
      <c r="Q844" s="192">
        <v>40</v>
      </c>
      <c r="R844" s="191"/>
      <c r="S844" s="185" t="s">
        <v>135</v>
      </c>
      <c r="T844" s="185" t="s">
        <v>390</v>
      </c>
      <c r="U844" s="185" t="s">
        <v>1660</v>
      </c>
      <c r="V844" s="185"/>
      <c r="W844" s="184"/>
      <c r="X844" s="184"/>
      <c r="Y844" s="184"/>
    </row>
    <row r="845" spans="1:25" s="20" customFormat="1" x14ac:dyDescent="0.2">
      <c r="A845" s="185">
        <v>39990</v>
      </c>
      <c r="B845" s="198" t="s">
        <v>1908</v>
      </c>
      <c r="C845" s="198" t="s">
        <v>202</v>
      </c>
      <c r="D845" s="198" t="s">
        <v>141</v>
      </c>
      <c r="E845" s="198" t="s">
        <v>144</v>
      </c>
      <c r="F845" s="199">
        <v>36100</v>
      </c>
      <c r="G845" s="200">
        <v>1998</v>
      </c>
      <c r="H845" s="185" t="s">
        <v>1381</v>
      </c>
      <c r="I845" s="185" t="str">
        <f t="shared" si="42"/>
        <v>NY</v>
      </c>
      <c r="J845" s="185" t="str">
        <f t="shared" si="41"/>
        <v>PA</v>
      </c>
      <c r="K845" s="185" t="str">
        <f t="shared" si="43"/>
        <v>Northeast</v>
      </c>
      <c r="L845" s="185" t="str">
        <f>INDEX('State '!$A$1:$C$62,MATCH($I845,'State '!$B:$B,0),3)</f>
        <v>Northeast</v>
      </c>
      <c r="M845" s="185" t="str">
        <f>INDEX('State '!$A$1:$C$62,MATCH($J845,'State '!$B:$B,0),3)</f>
        <v>Northeast</v>
      </c>
      <c r="N845" s="185"/>
      <c r="O845" s="192">
        <v>5.0999999999999996</v>
      </c>
      <c r="P845" s="192"/>
      <c r="Q845" s="192">
        <v>22</v>
      </c>
      <c r="R845" s="191"/>
      <c r="S845" s="185" t="s">
        <v>135</v>
      </c>
      <c r="T845" s="185" t="s">
        <v>390</v>
      </c>
      <c r="U845" s="185" t="s">
        <v>1685</v>
      </c>
      <c r="V845" s="185"/>
      <c r="W845" s="184"/>
      <c r="X845" s="184"/>
      <c r="Y845" s="184"/>
    </row>
    <row r="846" spans="1:25" s="20" customFormat="1" x14ac:dyDescent="0.2">
      <c r="A846" s="185">
        <v>39990</v>
      </c>
      <c r="B846" s="198" t="s">
        <v>1616</v>
      </c>
      <c r="C846" s="198" t="s">
        <v>2137</v>
      </c>
      <c r="D846" s="198" t="s">
        <v>141</v>
      </c>
      <c r="E846" s="198" t="s">
        <v>144</v>
      </c>
      <c r="F846" s="199">
        <v>36100</v>
      </c>
      <c r="G846" s="200">
        <v>1998</v>
      </c>
      <c r="H846" s="185" t="s">
        <v>735</v>
      </c>
      <c r="I846" s="185" t="str">
        <f t="shared" si="42"/>
        <v>IA</v>
      </c>
      <c r="J846" s="185" t="str">
        <f t="shared" si="41"/>
        <v>IL</v>
      </c>
      <c r="K846" s="185" t="str">
        <f t="shared" si="43"/>
        <v>Midwest</v>
      </c>
      <c r="L846" s="185" t="str">
        <f>INDEX('State '!$A$1:$C$62,MATCH($I846,'State '!$B:$B,0),3)</f>
        <v>Midwest</v>
      </c>
      <c r="M846" s="185" t="str">
        <f>INDEX('State '!$A$1:$C$62,MATCH($J846,'State '!$B:$B,0),3)</f>
        <v>Midwest</v>
      </c>
      <c r="N846" s="185"/>
      <c r="O846" s="192">
        <v>15</v>
      </c>
      <c r="P846" s="192"/>
      <c r="Q846" s="192">
        <v>110</v>
      </c>
      <c r="R846" s="191">
        <v>36</v>
      </c>
      <c r="S846" s="185" t="s">
        <v>135</v>
      </c>
      <c r="T846" s="185" t="s">
        <v>390</v>
      </c>
      <c r="U846" s="185" t="s">
        <v>1617</v>
      </c>
      <c r="V846" s="185"/>
      <c r="W846" s="184"/>
      <c r="X846" s="184"/>
      <c r="Y846" s="184"/>
    </row>
    <row r="847" spans="1:25" s="20" customFormat="1" x14ac:dyDescent="0.2">
      <c r="A847" s="185">
        <v>39990</v>
      </c>
      <c r="B847" s="198" t="s">
        <v>1623</v>
      </c>
      <c r="C847" s="198" t="s">
        <v>2137</v>
      </c>
      <c r="D847" s="198" t="s">
        <v>141</v>
      </c>
      <c r="E847" s="198" t="s">
        <v>144</v>
      </c>
      <c r="F847" s="199">
        <v>36100</v>
      </c>
      <c r="G847" s="200">
        <v>1998</v>
      </c>
      <c r="H847" s="185" t="s">
        <v>1624</v>
      </c>
      <c r="I847" s="185" t="str">
        <f t="shared" si="42"/>
        <v>OK</v>
      </c>
      <c r="J847" s="185" t="str">
        <f t="shared" si="41"/>
        <v>NE</v>
      </c>
      <c r="K847" s="185" t="str">
        <f t="shared" si="43"/>
        <v>South Central, Mountain</v>
      </c>
      <c r="L847" s="185" t="str">
        <f>INDEX('State '!$A$1:$C$62,MATCH($I847,'State '!$B:$B,0),3)</f>
        <v>South Central</v>
      </c>
      <c r="M847" s="185" t="str">
        <f>INDEX('State '!$A$1:$C$62,MATCH($J847,'State '!$B:$B,0),3)</f>
        <v>Mountain</v>
      </c>
      <c r="N847" s="185"/>
      <c r="O847" s="192">
        <v>32.799999999999997</v>
      </c>
      <c r="P847" s="192">
        <v>14</v>
      </c>
      <c r="Q847" s="192">
        <v>-25</v>
      </c>
      <c r="R847" s="191" t="s">
        <v>413</v>
      </c>
      <c r="S847" s="185" t="s">
        <v>135</v>
      </c>
      <c r="T847" s="185" t="s">
        <v>390</v>
      </c>
      <c r="U847" s="185" t="s">
        <v>1625</v>
      </c>
      <c r="V847" s="185"/>
      <c r="W847" s="184"/>
      <c r="X847" s="184"/>
      <c r="Y847" s="184"/>
    </row>
    <row r="848" spans="1:25" s="20" customFormat="1" x14ac:dyDescent="0.2">
      <c r="A848" s="185">
        <v>39990</v>
      </c>
      <c r="B848" s="198" t="s">
        <v>1647</v>
      </c>
      <c r="C848" s="198" t="s">
        <v>262</v>
      </c>
      <c r="D848" s="198" t="s">
        <v>141</v>
      </c>
      <c r="E848" s="198" t="s">
        <v>144</v>
      </c>
      <c r="F848" s="199">
        <v>36114</v>
      </c>
      <c r="G848" s="200">
        <v>1998</v>
      </c>
      <c r="H848" s="185" t="s">
        <v>30</v>
      </c>
      <c r="I848" s="185" t="str">
        <f t="shared" si="42"/>
        <v>MN</v>
      </c>
      <c r="J848" s="185" t="str">
        <f t="shared" si="41"/>
        <v>MN</v>
      </c>
      <c r="K848" s="185" t="str">
        <f t="shared" si="43"/>
        <v>Midwest</v>
      </c>
      <c r="L848" s="185" t="str">
        <f>INDEX('State '!$A$1:$C$62,MATCH($I848,'State '!$B:$B,0),3)</f>
        <v>Midwest</v>
      </c>
      <c r="M848" s="185" t="str">
        <f>INDEX('State '!$A$1:$C$62,MATCH($J848,'State '!$B:$B,0),3)</f>
        <v>Midwest</v>
      </c>
      <c r="N848" s="185"/>
      <c r="O848" s="192">
        <v>20</v>
      </c>
      <c r="P848" s="192">
        <v>5</v>
      </c>
      <c r="Q848" s="192">
        <v>32</v>
      </c>
      <c r="R848" s="191"/>
      <c r="S848" s="185" t="s">
        <v>135</v>
      </c>
      <c r="T848" s="185" t="s">
        <v>390</v>
      </c>
      <c r="U848" s="185" t="s">
        <v>1648</v>
      </c>
      <c r="V848" s="185"/>
      <c r="W848" s="184"/>
      <c r="X848" s="184"/>
      <c r="Y848" s="184"/>
    </row>
    <row r="849" spans="1:25" s="20" customFormat="1" x14ac:dyDescent="0.2">
      <c r="A849" s="185">
        <v>39990</v>
      </c>
      <c r="B849" s="198" t="s">
        <v>1629</v>
      </c>
      <c r="C849" s="198" t="s">
        <v>229</v>
      </c>
      <c r="D849" s="198" t="s">
        <v>141</v>
      </c>
      <c r="E849" s="198" t="s">
        <v>144</v>
      </c>
      <c r="F849" s="199">
        <v>36151</v>
      </c>
      <c r="G849" s="191">
        <v>1998</v>
      </c>
      <c r="H849" s="185" t="s">
        <v>42</v>
      </c>
      <c r="I849" s="185" t="str">
        <f t="shared" si="42"/>
        <v>IA</v>
      </c>
      <c r="J849" s="185" t="str">
        <f t="shared" si="41"/>
        <v>IA</v>
      </c>
      <c r="K849" s="185" t="str">
        <f t="shared" si="43"/>
        <v>Midwest</v>
      </c>
      <c r="L849" s="185" t="str">
        <f>INDEX('State '!$A$1:$C$62,MATCH($I849,'State '!$B:$B,0),3)</f>
        <v>Midwest</v>
      </c>
      <c r="M849" s="185" t="str">
        <f>INDEX('State '!$A$1:$C$62,MATCH($J849,'State '!$B:$B,0),3)</f>
        <v>Midwest</v>
      </c>
      <c r="N849" s="185"/>
      <c r="O849" s="192"/>
      <c r="P849" s="192">
        <v>142</v>
      </c>
      <c r="Q849" s="192">
        <v>260</v>
      </c>
      <c r="R849" s="191"/>
      <c r="S849" s="185" t="s">
        <v>135</v>
      </c>
      <c r="T849" s="185" t="s">
        <v>390</v>
      </c>
      <c r="U849" s="185" t="s">
        <v>1630</v>
      </c>
      <c r="V849" s="185"/>
      <c r="W849" s="184"/>
      <c r="X849" s="184"/>
      <c r="Y849" s="184"/>
    </row>
    <row r="850" spans="1:25" s="20" customFormat="1" x14ac:dyDescent="0.2">
      <c r="A850" s="185">
        <v>39990</v>
      </c>
      <c r="B850" s="186" t="s">
        <v>1653</v>
      </c>
      <c r="C850" s="186" t="s">
        <v>229</v>
      </c>
      <c r="D850" s="186" t="s">
        <v>141</v>
      </c>
      <c r="E850" s="198" t="s">
        <v>144</v>
      </c>
      <c r="F850" s="199">
        <v>36151</v>
      </c>
      <c r="G850" s="191">
        <v>1998</v>
      </c>
      <c r="H850" s="185" t="s">
        <v>735</v>
      </c>
      <c r="I850" s="185" t="str">
        <f t="shared" si="42"/>
        <v>IA</v>
      </c>
      <c r="J850" s="185" t="str">
        <f t="shared" si="41"/>
        <v>IL</v>
      </c>
      <c r="K850" s="185" t="str">
        <f t="shared" si="43"/>
        <v>Midwest</v>
      </c>
      <c r="L850" s="185" t="str">
        <f>INDEX('State '!$A$1:$C$62,MATCH($I850,'State '!$B:$B,0),3)</f>
        <v>Midwest</v>
      </c>
      <c r="M850" s="185" t="str">
        <f>INDEX('State '!$A$1:$C$62,MATCH($J850,'State '!$B:$B,0),3)</f>
        <v>Midwest</v>
      </c>
      <c r="N850" s="185"/>
      <c r="O850" s="192"/>
      <c r="P850" s="192">
        <v>200</v>
      </c>
      <c r="Q850" s="191">
        <v>650</v>
      </c>
      <c r="R850" s="191">
        <v>30</v>
      </c>
      <c r="S850" s="185" t="s">
        <v>135</v>
      </c>
      <c r="T850" s="185" t="s">
        <v>390</v>
      </c>
      <c r="U850" s="185" t="s">
        <v>1654</v>
      </c>
      <c r="V850" s="185"/>
      <c r="W850" s="184"/>
      <c r="X850" s="184"/>
      <c r="Y850" s="184"/>
    </row>
    <row r="851" spans="1:25" s="20" customFormat="1" x14ac:dyDescent="0.2">
      <c r="A851" s="185">
        <v>39990</v>
      </c>
      <c r="B851" s="198" t="s">
        <v>1679</v>
      </c>
      <c r="C851" s="198" t="s">
        <v>229</v>
      </c>
      <c r="D851" s="198" t="s">
        <v>141</v>
      </c>
      <c r="E851" s="198" t="s">
        <v>144</v>
      </c>
      <c r="F851" s="199">
        <v>36151</v>
      </c>
      <c r="G851" s="191">
        <v>1998</v>
      </c>
      <c r="H851" s="185" t="s">
        <v>1680</v>
      </c>
      <c r="I851" s="185" t="str">
        <f t="shared" si="42"/>
        <v>SK</v>
      </c>
      <c r="J851" s="185" t="str">
        <f t="shared" si="41"/>
        <v>IA</v>
      </c>
      <c r="K851" s="185" t="str">
        <f t="shared" si="43"/>
        <v>Canada, Mountain, Midwest</v>
      </c>
      <c r="L851" s="185" t="str">
        <f>INDEX('State '!$A$1:$C$62,MATCH($I851,'State '!$B:$B,0),3)</f>
        <v>Canada</v>
      </c>
      <c r="M851" s="185" t="str">
        <f>INDEX('State '!$A$1:$C$62,MATCH($J851,'State '!$B:$B,0),3)</f>
        <v>Midwest</v>
      </c>
      <c r="N851" s="185" t="s">
        <v>2548</v>
      </c>
      <c r="O851" s="192">
        <v>870</v>
      </c>
      <c r="P851" s="192">
        <v>243</v>
      </c>
      <c r="Q851" s="192">
        <v>700</v>
      </c>
      <c r="R851" s="191" t="s">
        <v>479</v>
      </c>
      <c r="S851" s="185" t="s">
        <v>135</v>
      </c>
      <c r="T851" s="185" t="s">
        <v>390</v>
      </c>
      <c r="U851" s="185" t="s">
        <v>1681</v>
      </c>
      <c r="V851" s="185"/>
      <c r="W851" s="184"/>
      <c r="X851" s="184"/>
      <c r="Y851" s="184"/>
    </row>
    <row r="852" spans="1:25" s="20" customFormat="1" x14ac:dyDescent="0.2">
      <c r="A852" s="185">
        <v>39990</v>
      </c>
      <c r="B852" s="198" t="s">
        <v>1674</v>
      </c>
      <c r="C852" s="198" t="s">
        <v>2298</v>
      </c>
      <c r="D852" s="198" t="s">
        <v>141</v>
      </c>
      <c r="E852" s="198" t="s">
        <v>144</v>
      </c>
      <c r="F852" s="199">
        <v>36100</v>
      </c>
      <c r="G852" s="191">
        <v>1998</v>
      </c>
      <c r="H852" s="185" t="s">
        <v>1675</v>
      </c>
      <c r="I852" s="185" t="str">
        <f t="shared" si="42"/>
        <v>BC</v>
      </c>
      <c r="J852" s="185" t="str">
        <f t="shared" si="41"/>
        <v>CA</v>
      </c>
      <c r="K852" s="185" t="str">
        <f t="shared" si="43"/>
        <v>Canada, Pacific</v>
      </c>
      <c r="L852" s="185" t="str">
        <f>INDEX('State '!$A$1:$C$62,MATCH($I852,'State '!$B:$B,0),3)</f>
        <v>Canada</v>
      </c>
      <c r="M852" s="185" t="str">
        <f>INDEX('State '!$A$1:$C$62,MATCH($J852,'State '!$B:$B,0),3)</f>
        <v>Pacific</v>
      </c>
      <c r="N852" s="185"/>
      <c r="O852" s="192">
        <v>6</v>
      </c>
      <c r="P852" s="192"/>
      <c r="Q852" s="192">
        <v>74</v>
      </c>
      <c r="R852" s="191">
        <v>36</v>
      </c>
      <c r="S852" s="185" t="s">
        <v>135</v>
      </c>
      <c r="T852" s="185" t="s">
        <v>390</v>
      </c>
      <c r="U852" s="185" t="s">
        <v>1676</v>
      </c>
      <c r="V852" s="185"/>
      <c r="W852" s="184"/>
      <c r="X852" s="184"/>
      <c r="Y852" s="184"/>
    </row>
    <row r="853" spans="1:25" s="20" customFormat="1" x14ac:dyDescent="0.2">
      <c r="A853" s="185">
        <v>39990</v>
      </c>
      <c r="B853" s="198" t="s">
        <v>1640</v>
      </c>
      <c r="C853" s="198" t="s">
        <v>381</v>
      </c>
      <c r="D853" s="198" t="s">
        <v>134</v>
      </c>
      <c r="E853" s="198" t="s">
        <v>144</v>
      </c>
      <c r="F853" s="199">
        <v>36100</v>
      </c>
      <c r="G853" s="191">
        <v>1998</v>
      </c>
      <c r="H853" s="185" t="s">
        <v>13</v>
      </c>
      <c r="I853" s="185" t="str">
        <f t="shared" si="42"/>
        <v>CA</v>
      </c>
      <c r="J853" s="185" t="str">
        <f t="shared" si="41"/>
        <v>CA</v>
      </c>
      <c r="K853" s="185" t="str">
        <f t="shared" si="43"/>
        <v>Pacific</v>
      </c>
      <c r="L853" s="185" t="str">
        <f>INDEX('State '!$A$1:$C$62,MATCH($I853,'State '!$B:$B,0),3)</f>
        <v>Pacific</v>
      </c>
      <c r="M853" s="185" t="str">
        <f>INDEX('State '!$A$1:$C$62,MATCH($J853,'State '!$B:$B,0),3)</f>
        <v>Pacific</v>
      </c>
      <c r="N853" s="185"/>
      <c r="O853" s="192">
        <v>2</v>
      </c>
      <c r="P853" s="192"/>
      <c r="Q853" s="192">
        <v>20</v>
      </c>
      <c r="R853" s="191"/>
      <c r="S853" s="185" t="s">
        <v>139</v>
      </c>
      <c r="T853" s="185" t="s">
        <v>188</v>
      </c>
      <c r="U853" s="185" t="s">
        <v>391</v>
      </c>
      <c r="V853" s="185"/>
      <c r="W853" s="184"/>
      <c r="X853" s="184"/>
      <c r="Y853" s="184"/>
    </row>
    <row r="854" spans="1:25" s="20" customFormat="1" x14ac:dyDescent="0.2">
      <c r="A854" s="185">
        <v>39990</v>
      </c>
      <c r="B854" s="198" t="s">
        <v>1631</v>
      </c>
      <c r="C854" s="198" t="s">
        <v>265</v>
      </c>
      <c r="D854" s="198" t="s">
        <v>134</v>
      </c>
      <c r="E854" s="198" t="s">
        <v>144</v>
      </c>
      <c r="F854" s="199">
        <v>36039</v>
      </c>
      <c r="G854" s="191">
        <v>1998</v>
      </c>
      <c r="H854" s="185" t="s">
        <v>1632</v>
      </c>
      <c r="I854" s="185" t="str">
        <f t="shared" si="42"/>
        <v>WY</v>
      </c>
      <c r="J854" s="185" t="str">
        <f t="shared" si="41"/>
        <v>UT</v>
      </c>
      <c r="K854" s="185" t="str">
        <f t="shared" si="43"/>
        <v>Mountain</v>
      </c>
      <c r="L854" s="185" t="str">
        <f>INDEX('State '!$A$1:$C$62,MATCH($I854,'State '!$B:$B,0),3)</f>
        <v>Mountain</v>
      </c>
      <c r="M854" s="185" t="str">
        <f>INDEX('State '!$A$1:$C$62,MATCH($J854,'State '!$B:$B,0),3)</f>
        <v>Mountain</v>
      </c>
      <c r="N854" s="185"/>
      <c r="O854" s="192">
        <v>17.8</v>
      </c>
      <c r="P854" s="192">
        <v>41</v>
      </c>
      <c r="Q854" s="192">
        <v>84.7</v>
      </c>
      <c r="R854" s="191">
        <v>20</v>
      </c>
      <c r="S854" s="185" t="s">
        <v>135</v>
      </c>
      <c r="T854" s="185" t="s">
        <v>390</v>
      </c>
      <c r="U854" s="185" t="s">
        <v>1633</v>
      </c>
      <c r="V854" s="185"/>
      <c r="W854" s="184"/>
      <c r="X854" s="184"/>
      <c r="Y854" s="184"/>
    </row>
    <row r="855" spans="1:25" s="20" customFormat="1" x14ac:dyDescent="0.2">
      <c r="A855" s="185">
        <v>39990</v>
      </c>
      <c r="B855" s="198" t="s">
        <v>1651</v>
      </c>
      <c r="C855" s="198" t="s">
        <v>265</v>
      </c>
      <c r="D855" s="198" t="s">
        <v>141</v>
      </c>
      <c r="E855" s="198" t="s">
        <v>144</v>
      </c>
      <c r="F855" s="199">
        <v>36069</v>
      </c>
      <c r="G855" s="191">
        <v>1998</v>
      </c>
      <c r="H855" s="185" t="s">
        <v>21</v>
      </c>
      <c r="I855" s="185" t="str">
        <f t="shared" si="42"/>
        <v>UT</v>
      </c>
      <c r="J855" s="185" t="str">
        <f t="shared" si="41"/>
        <v>UT</v>
      </c>
      <c r="K855" s="185" t="str">
        <f t="shared" si="43"/>
        <v>Mountain</v>
      </c>
      <c r="L855" s="185" t="str">
        <f>INDEX('State '!$A$1:$C$62,MATCH($I855,'State '!$B:$B,0),3)</f>
        <v>Mountain</v>
      </c>
      <c r="M855" s="185" t="str">
        <f>INDEX('State '!$A$1:$C$62,MATCH($J855,'State '!$B:$B,0),3)</f>
        <v>Mountain</v>
      </c>
      <c r="N855" s="185"/>
      <c r="O855" s="192">
        <v>8.2200000000000006</v>
      </c>
      <c r="P855" s="192"/>
      <c r="Q855" s="192">
        <v>55</v>
      </c>
      <c r="R855" s="191">
        <v>20</v>
      </c>
      <c r="S855" s="185" t="s">
        <v>135</v>
      </c>
      <c r="T855" s="185" t="s">
        <v>390</v>
      </c>
      <c r="U855" s="185" t="s">
        <v>1652</v>
      </c>
      <c r="V855" s="185"/>
      <c r="W855" s="184"/>
      <c r="X855" s="184"/>
      <c r="Y855" s="184"/>
    </row>
    <row r="856" spans="1:25" s="20" customFormat="1" x14ac:dyDescent="0.2">
      <c r="A856" s="185">
        <v>39990</v>
      </c>
      <c r="B856" s="198" t="s">
        <v>1698</v>
      </c>
      <c r="C856" s="198" t="s">
        <v>354</v>
      </c>
      <c r="D856" s="198" t="s">
        <v>137</v>
      </c>
      <c r="E856" s="198" t="s">
        <v>144</v>
      </c>
      <c r="F856" s="199">
        <v>36100</v>
      </c>
      <c r="G856" s="191">
        <v>1998</v>
      </c>
      <c r="H856" s="185" t="s">
        <v>1496</v>
      </c>
      <c r="I856" s="185" t="str">
        <f t="shared" si="42"/>
        <v>CA</v>
      </c>
      <c r="J856" s="185" t="str">
        <f t="shared" si="41"/>
        <v>MX</v>
      </c>
      <c r="K856" s="185" t="str">
        <f t="shared" si="43"/>
        <v>Pacific, Mexico</v>
      </c>
      <c r="L856" s="185" t="str">
        <f>INDEX('State '!$A$1:$C$62,MATCH($I856,'State '!$B:$B,0),3)</f>
        <v>Pacific</v>
      </c>
      <c r="M856" s="185" t="str">
        <f>INDEX('State '!$A$1:$C$62,MATCH($J856,'State '!$B:$B,0),3)</f>
        <v>Mexico</v>
      </c>
      <c r="N856" s="185"/>
      <c r="O856" s="192">
        <v>8.5</v>
      </c>
      <c r="P856" s="192">
        <v>30</v>
      </c>
      <c r="Q856" s="192">
        <v>25</v>
      </c>
      <c r="R856" s="191">
        <v>16</v>
      </c>
      <c r="S856" s="185" t="s">
        <v>135</v>
      </c>
      <c r="T856" s="185" t="s">
        <v>188</v>
      </c>
      <c r="U856" s="185" t="s">
        <v>391</v>
      </c>
      <c r="V856" s="185"/>
      <c r="W856" s="184"/>
      <c r="X856" s="184"/>
      <c r="Y856" s="184"/>
    </row>
    <row r="857" spans="1:25" s="20" customFormat="1" x14ac:dyDescent="0.2">
      <c r="A857" s="185">
        <v>39990</v>
      </c>
      <c r="B857" s="198" t="s">
        <v>1696</v>
      </c>
      <c r="C857" s="198" t="s">
        <v>216</v>
      </c>
      <c r="D857" s="198" t="s">
        <v>134</v>
      </c>
      <c r="E857" s="198" t="s">
        <v>144</v>
      </c>
      <c r="F857" s="199">
        <v>36100</v>
      </c>
      <c r="G857" s="191">
        <v>1998</v>
      </c>
      <c r="H857" s="185" t="s">
        <v>17</v>
      </c>
      <c r="I857" s="185" t="str">
        <f t="shared" si="42"/>
        <v>AL</v>
      </c>
      <c r="J857" s="185" t="str">
        <f t="shared" si="41"/>
        <v>AL</v>
      </c>
      <c r="K857" s="185" t="str">
        <f t="shared" si="43"/>
        <v>South Central</v>
      </c>
      <c r="L857" s="185" t="str">
        <f>INDEX('State '!$A$1:$C$62,MATCH($I857,'State '!$B:$B,0),3)</f>
        <v>South Central</v>
      </c>
      <c r="M857" s="185" t="str">
        <f>INDEX('State '!$A$1:$C$62,MATCH($J857,'State '!$B:$B,0),3)</f>
        <v>South Central</v>
      </c>
      <c r="N857" s="185"/>
      <c r="O857" s="192">
        <v>4.2</v>
      </c>
      <c r="P857" s="192">
        <v>3.3</v>
      </c>
      <c r="Q857" s="192">
        <v>34.9</v>
      </c>
      <c r="R857" s="191">
        <v>30</v>
      </c>
      <c r="S857" s="185" t="s">
        <v>135</v>
      </c>
      <c r="T857" s="185" t="s">
        <v>390</v>
      </c>
      <c r="U857" s="185" t="s">
        <v>1697</v>
      </c>
      <c r="V857" s="185"/>
      <c r="W857" s="184"/>
      <c r="X857" s="184"/>
      <c r="Y857" s="184"/>
    </row>
    <row r="858" spans="1:25" s="20" customFormat="1" ht="25.5" x14ac:dyDescent="0.2">
      <c r="A858" s="185">
        <v>39990</v>
      </c>
      <c r="B858" s="198" t="s">
        <v>1692</v>
      </c>
      <c r="C858" s="198" t="s">
        <v>216</v>
      </c>
      <c r="D858" s="198" t="s">
        <v>141</v>
      </c>
      <c r="E858" s="198" t="s">
        <v>144</v>
      </c>
      <c r="F858" s="199">
        <v>36100</v>
      </c>
      <c r="G858" s="191">
        <v>1998</v>
      </c>
      <c r="H858" s="185" t="s">
        <v>1693</v>
      </c>
      <c r="I858" s="185" t="str">
        <f t="shared" si="42"/>
        <v>AL</v>
      </c>
      <c r="J858" s="185" t="str">
        <f t="shared" si="41"/>
        <v>GA</v>
      </c>
      <c r="K858" s="185" t="str">
        <f t="shared" si="43"/>
        <v>South Central, Midwest, Southeast</v>
      </c>
      <c r="L858" s="185" t="str">
        <f>INDEX('State '!$A$1:$C$62,MATCH($I858,'State '!$B:$B,0),3)</f>
        <v>South Central</v>
      </c>
      <c r="M858" s="185" t="str">
        <f>INDEX('State '!$A$1:$C$62,MATCH($J858,'State '!$B:$B,0),3)</f>
        <v>Southeast</v>
      </c>
      <c r="N858" s="185" t="s">
        <v>9</v>
      </c>
      <c r="O858" s="192">
        <v>52.2</v>
      </c>
      <c r="P858" s="192">
        <v>10</v>
      </c>
      <c r="Q858" s="192">
        <v>65</v>
      </c>
      <c r="R858" s="191" t="s">
        <v>1694</v>
      </c>
      <c r="S858" s="185" t="s">
        <v>135</v>
      </c>
      <c r="T858" s="185" t="s">
        <v>390</v>
      </c>
      <c r="U858" s="185" t="s">
        <v>1695</v>
      </c>
      <c r="V858" s="185"/>
      <c r="W858" s="184"/>
      <c r="X858" s="184"/>
      <c r="Y858" s="184"/>
    </row>
    <row r="859" spans="1:25" s="20" customFormat="1" x14ac:dyDescent="0.2">
      <c r="A859" s="185">
        <v>39990</v>
      </c>
      <c r="B859" s="198" t="s">
        <v>1690</v>
      </c>
      <c r="C859" s="198" t="s">
        <v>207</v>
      </c>
      <c r="D859" s="198" t="s">
        <v>137</v>
      </c>
      <c r="E859" s="198" t="s">
        <v>144</v>
      </c>
      <c r="F859" s="199">
        <v>35900</v>
      </c>
      <c r="G859" s="191">
        <v>1998</v>
      </c>
      <c r="H859" s="185" t="s">
        <v>52</v>
      </c>
      <c r="I859" s="185" t="str">
        <f t="shared" si="42"/>
        <v>TN</v>
      </c>
      <c r="J859" s="185" t="str">
        <f t="shared" si="41"/>
        <v>TN</v>
      </c>
      <c r="K859" s="185" t="str">
        <f t="shared" si="43"/>
        <v>Midwest</v>
      </c>
      <c r="L859" s="185" t="str">
        <f>INDEX('State '!$A$1:$C$62,MATCH($I859,'State '!$B:$B,0),3)</f>
        <v>Midwest</v>
      </c>
      <c r="M859" s="185" t="str">
        <f>INDEX('State '!$A$1:$C$62,MATCH($J859,'State '!$B:$B,0),3)</f>
        <v>Midwest</v>
      </c>
      <c r="N859" s="185"/>
      <c r="O859" s="192">
        <v>10</v>
      </c>
      <c r="P859" s="192">
        <v>28</v>
      </c>
      <c r="Q859" s="192">
        <v>10</v>
      </c>
      <c r="R859" s="191">
        <v>8</v>
      </c>
      <c r="S859" s="185" t="s">
        <v>139</v>
      </c>
      <c r="T859" s="185" t="s">
        <v>188</v>
      </c>
      <c r="U859" s="185" t="s">
        <v>391</v>
      </c>
      <c r="V859" s="185"/>
      <c r="W859" s="184"/>
      <c r="X859" s="184"/>
      <c r="Y859" s="184"/>
    </row>
    <row r="860" spans="1:25" s="20" customFormat="1" x14ac:dyDescent="0.2">
      <c r="A860" s="185">
        <v>39990</v>
      </c>
      <c r="B860" s="186" t="s">
        <v>1688</v>
      </c>
      <c r="C860" s="186" t="s">
        <v>207</v>
      </c>
      <c r="D860" s="186" t="s">
        <v>141</v>
      </c>
      <c r="E860" s="198" t="s">
        <v>144</v>
      </c>
      <c r="F860" s="199">
        <v>36119</v>
      </c>
      <c r="G860" s="191">
        <v>1998</v>
      </c>
      <c r="H860" s="185" t="s">
        <v>36</v>
      </c>
      <c r="I860" s="185" t="str">
        <f t="shared" si="42"/>
        <v>MA</v>
      </c>
      <c r="J860" s="185" t="str">
        <f t="shared" si="41"/>
        <v>MA</v>
      </c>
      <c r="K860" s="185" t="str">
        <f t="shared" si="43"/>
        <v>Northeast</v>
      </c>
      <c r="L860" s="185" t="str">
        <f>INDEX('State '!$A$1:$C$62,MATCH($I860,'State '!$B:$B,0),3)</f>
        <v>Northeast</v>
      </c>
      <c r="M860" s="185" t="str">
        <f>INDEX('State '!$A$1:$C$62,MATCH($J860,'State '!$B:$B,0),3)</f>
        <v>Northeast</v>
      </c>
      <c r="N860" s="185"/>
      <c r="O860" s="192">
        <v>33.44</v>
      </c>
      <c r="P860" s="192">
        <v>7.54</v>
      </c>
      <c r="Q860" s="191">
        <v>55</v>
      </c>
      <c r="R860" s="191">
        <v>20</v>
      </c>
      <c r="S860" s="185" t="s">
        <v>135</v>
      </c>
      <c r="T860" s="185" t="s">
        <v>390</v>
      </c>
      <c r="U860" s="185" t="s">
        <v>1689</v>
      </c>
      <c r="V860" s="185"/>
      <c r="W860" s="184"/>
      <c r="X860" s="184"/>
      <c r="Y860" s="184"/>
    </row>
    <row r="861" spans="1:25" s="20" customFormat="1" x14ac:dyDescent="0.2">
      <c r="A861" s="185">
        <v>39990</v>
      </c>
      <c r="B861" s="198" t="s">
        <v>1682</v>
      </c>
      <c r="C861" s="198" t="s">
        <v>207</v>
      </c>
      <c r="D861" s="198" t="s">
        <v>141</v>
      </c>
      <c r="E861" s="198" t="s">
        <v>144</v>
      </c>
      <c r="F861" s="199">
        <v>35977</v>
      </c>
      <c r="G861" s="191">
        <v>1998</v>
      </c>
      <c r="H861" s="185" t="s">
        <v>1137</v>
      </c>
      <c r="I861" s="185" t="str">
        <f t="shared" si="42"/>
        <v>GM</v>
      </c>
      <c r="J861" s="185" t="str">
        <f t="shared" si="41"/>
        <v>LA</v>
      </c>
      <c r="K861" s="185" t="str">
        <f t="shared" si="43"/>
        <v>Gulf of Mexico, South Central</v>
      </c>
      <c r="L861" s="185" t="str">
        <f>INDEX('State '!$A$1:$C$62,MATCH($I861,'State '!$B:$B,0),3)</f>
        <v>Gulf of Mexico</v>
      </c>
      <c r="M861" s="185" t="str">
        <f>INDEX('State '!$A$1:$C$62,MATCH($J861,'State '!$B:$B,0),3)</f>
        <v>South Central</v>
      </c>
      <c r="N861" s="185"/>
      <c r="O861" s="192">
        <v>0.12</v>
      </c>
      <c r="P861" s="192"/>
      <c r="Q861" s="192">
        <v>400</v>
      </c>
      <c r="R861" s="191" t="s">
        <v>1683</v>
      </c>
      <c r="S861" s="185" t="s">
        <v>135</v>
      </c>
      <c r="T861" s="185" t="s">
        <v>390</v>
      </c>
      <c r="U861" s="185" t="s">
        <v>1684</v>
      </c>
      <c r="V861" s="185"/>
      <c r="W861" s="184"/>
      <c r="X861" s="184"/>
      <c r="Y861" s="184"/>
    </row>
    <row r="862" spans="1:25" s="20" customFormat="1" x14ac:dyDescent="0.2">
      <c r="A862" s="185">
        <v>39990</v>
      </c>
      <c r="B862" s="198" t="s">
        <v>1686</v>
      </c>
      <c r="C862" s="198" t="s">
        <v>200</v>
      </c>
      <c r="D862" s="198" t="s">
        <v>141</v>
      </c>
      <c r="E862" s="198" t="s">
        <v>144</v>
      </c>
      <c r="F862" s="199">
        <v>36159</v>
      </c>
      <c r="G862" s="191">
        <v>1998</v>
      </c>
      <c r="H862" s="185" t="s">
        <v>829</v>
      </c>
      <c r="I862" s="185" t="str">
        <f t="shared" si="42"/>
        <v>IN</v>
      </c>
      <c r="J862" s="185" t="str">
        <f t="shared" si="41"/>
        <v>OH</v>
      </c>
      <c r="K862" s="185" t="str">
        <f t="shared" si="43"/>
        <v>Midwest, Northeast</v>
      </c>
      <c r="L862" s="185" t="str">
        <f>INDEX('State '!$A$1:$C$62,MATCH($I862,'State '!$B:$B,0),3)</f>
        <v>Midwest</v>
      </c>
      <c r="M862" s="185" t="str">
        <f>INDEX('State '!$A$1:$C$62,MATCH($J862,'State '!$B:$B,0),3)</f>
        <v>Northeast</v>
      </c>
      <c r="N862" s="185"/>
      <c r="O862" s="192">
        <v>31.3</v>
      </c>
      <c r="P862" s="192">
        <v>114</v>
      </c>
      <c r="Q862" s="192">
        <v>305</v>
      </c>
      <c r="R862" s="191">
        <v>36</v>
      </c>
      <c r="S862" s="185" t="s">
        <v>135</v>
      </c>
      <c r="T862" s="185" t="s">
        <v>390</v>
      </c>
      <c r="U862" s="185" t="s">
        <v>1687</v>
      </c>
      <c r="V862" s="185"/>
      <c r="W862" s="184"/>
      <c r="X862" s="184"/>
      <c r="Y862" s="184"/>
    </row>
    <row r="863" spans="1:25" s="20" customFormat="1" x14ac:dyDescent="0.2">
      <c r="A863" s="185">
        <v>39990</v>
      </c>
      <c r="B863" s="198" t="s">
        <v>1916</v>
      </c>
      <c r="C863" s="198" t="s">
        <v>2007</v>
      </c>
      <c r="D863" s="198" t="s">
        <v>141</v>
      </c>
      <c r="E863" s="198" t="s">
        <v>144</v>
      </c>
      <c r="F863" s="199">
        <v>36100</v>
      </c>
      <c r="G863" s="191">
        <v>1998</v>
      </c>
      <c r="H863" s="185" t="s">
        <v>0</v>
      </c>
      <c r="I863" s="185" t="str">
        <f t="shared" si="42"/>
        <v>LA</v>
      </c>
      <c r="J863" s="185" t="str">
        <f t="shared" si="41"/>
        <v>LA</v>
      </c>
      <c r="K863" s="185" t="str">
        <f t="shared" si="43"/>
        <v>South Central</v>
      </c>
      <c r="L863" s="185" t="str">
        <f>INDEX('State '!$A$1:$C$62,MATCH($I863,'State '!$B:$B,0),3)</f>
        <v>South Central</v>
      </c>
      <c r="M863" s="185" t="str">
        <f>INDEX('State '!$A$1:$C$62,MATCH($J863,'State '!$B:$B,0),3)</f>
        <v>South Central</v>
      </c>
      <c r="N863" s="185"/>
      <c r="O863" s="192">
        <v>5.98</v>
      </c>
      <c r="P863" s="192"/>
      <c r="Q863" s="192">
        <v>115</v>
      </c>
      <c r="R863" s="191">
        <v>20</v>
      </c>
      <c r="S863" s="185" t="s">
        <v>135</v>
      </c>
      <c r="T863" s="185" t="s">
        <v>390</v>
      </c>
      <c r="U863" s="185" t="s">
        <v>1639</v>
      </c>
      <c r="V863" s="185"/>
      <c r="W863" s="184"/>
      <c r="X863" s="184"/>
      <c r="Y863" s="184"/>
    </row>
    <row r="864" spans="1:25" s="20" customFormat="1" x14ac:dyDescent="0.2">
      <c r="A864" s="185">
        <v>39990</v>
      </c>
      <c r="B864" s="198" t="s">
        <v>1612</v>
      </c>
      <c r="C864" s="198" t="s">
        <v>1941</v>
      </c>
      <c r="D864" s="198" t="s">
        <v>141</v>
      </c>
      <c r="E864" s="198" t="s">
        <v>144</v>
      </c>
      <c r="F864" s="199">
        <v>36130</v>
      </c>
      <c r="G864" s="191">
        <v>1998</v>
      </c>
      <c r="H864" s="185" t="s">
        <v>53</v>
      </c>
      <c r="I864" s="185" t="str">
        <f t="shared" si="42"/>
        <v>SC</v>
      </c>
      <c r="J864" s="185" t="str">
        <f t="shared" si="41"/>
        <v>SC</v>
      </c>
      <c r="K864" s="185" t="str">
        <f t="shared" si="43"/>
        <v>Southeast</v>
      </c>
      <c r="L864" s="185" t="str">
        <f>INDEX('State '!$A$1:$C$62,MATCH($I864,'State '!$B:$B,0),3)</f>
        <v>Southeast</v>
      </c>
      <c r="M864" s="185" t="str">
        <f>INDEX('State '!$A$1:$C$62,MATCH($J864,'State '!$B:$B,0),3)</f>
        <v>Southeast</v>
      </c>
      <c r="N864" s="185"/>
      <c r="O864" s="192"/>
      <c r="P864" s="192">
        <v>2</v>
      </c>
      <c r="Q864" s="192">
        <v>4</v>
      </c>
      <c r="R864" s="191">
        <v>4</v>
      </c>
      <c r="S864" s="185" t="s">
        <v>135</v>
      </c>
      <c r="T864" s="185" t="s">
        <v>390</v>
      </c>
      <c r="U864" s="185" t="s">
        <v>1613</v>
      </c>
      <c r="V864" s="185"/>
      <c r="W864" s="184"/>
      <c r="X864" s="184"/>
      <c r="Y864" s="184"/>
    </row>
    <row r="865" spans="1:261" s="20" customFormat="1" x14ac:dyDescent="0.2">
      <c r="A865" s="185">
        <v>39990</v>
      </c>
      <c r="B865" s="198" t="s">
        <v>1609</v>
      </c>
      <c r="C865" s="198" t="s">
        <v>1941</v>
      </c>
      <c r="D865" s="198" t="s">
        <v>141</v>
      </c>
      <c r="E865" s="198" t="s">
        <v>144</v>
      </c>
      <c r="F865" s="199">
        <v>36100</v>
      </c>
      <c r="G865" s="191">
        <v>1998</v>
      </c>
      <c r="H865" s="185" t="s">
        <v>389</v>
      </c>
      <c r="I865" s="185" t="str">
        <f t="shared" si="42"/>
        <v>AL</v>
      </c>
      <c r="J865" s="185" t="str">
        <f t="shared" si="41"/>
        <v>GA</v>
      </c>
      <c r="K865" s="185" t="str">
        <f t="shared" si="43"/>
        <v>South Central, Southeast</v>
      </c>
      <c r="L865" s="185" t="str">
        <f>INDEX('State '!$A$1:$C$62,MATCH($I865,'State '!$B:$B,0),3)</f>
        <v>South Central</v>
      </c>
      <c r="M865" s="185" t="str">
        <f>INDEX('State '!$A$1:$C$62,MATCH($J865,'State '!$B:$B,0),3)</f>
        <v>Southeast</v>
      </c>
      <c r="N865" s="185"/>
      <c r="O865" s="192">
        <v>68</v>
      </c>
      <c r="P865" s="192">
        <v>16</v>
      </c>
      <c r="Q865" s="192">
        <v>87</v>
      </c>
      <c r="R865" s="191" t="s">
        <v>1610</v>
      </c>
      <c r="S865" s="185" t="s">
        <v>135</v>
      </c>
      <c r="T865" s="185" t="s">
        <v>390</v>
      </c>
      <c r="U865" s="185" t="s">
        <v>1611</v>
      </c>
      <c r="V865" s="185"/>
      <c r="W865" s="184"/>
      <c r="X865" s="184"/>
      <c r="Y865" s="184"/>
    </row>
    <row r="866" spans="1:261" s="20" customFormat="1" x14ac:dyDescent="0.2">
      <c r="A866" s="185">
        <v>39990</v>
      </c>
      <c r="B866" s="198" t="s">
        <v>1923</v>
      </c>
      <c r="C866" s="198" t="s">
        <v>1941</v>
      </c>
      <c r="D866" s="198" t="s">
        <v>141</v>
      </c>
      <c r="E866" s="198" t="s">
        <v>144</v>
      </c>
      <c r="F866" s="199">
        <v>36008</v>
      </c>
      <c r="G866" s="191">
        <v>1998</v>
      </c>
      <c r="H866" s="185" t="s">
        <v>1627</v>
      </c>
      <c r="I866" s="185" t="str">
        <f t="shared" si="42"/>
        <v>GM</v>
      </c>
      <c r="J866" s="185" t="str">
        <f t="shared" si="41"/>
        <v>AL</v>
      </c>
      <c r="K866" s="185" t="str">
        <f t="shared" si="43"/>
        <v>Gulf of Mexico, South Central</v>
      </c>
      <c r="L866" s="185" t="str">
        <f>INDEX('State '!$A$1:$C$62,MATCH($I866,'State '!$B:$B,0),3)</f>
        <v>Gulf of Mexico</v>
      </c>
      <c r="M866" s="185" t="str">
        <f>INDEX('State '!$A$1:$C$62,MATCH($J866,'State '!$B:$B,0),3)</f>
        <v>South Central</v>
      </c>
      <c r="N866" s="185"/>
      <c r="O866" s="192">
        <v>120.2</v>
      </c>
      <c r="P866" s="192">
        <v>76</v>
      </c>
      <c r="Q866" s="192">
        <v>350</v>
      </c>
      <c r="R866" s="191">
        <v>24</v>
      </c>
      <c r="S866" s="185" t="s">
        <v>135</v>
      </c>
      <c r="T866" s="185" t="s">
        <v>390</v>
      </c>
      <c r="U866" s="185" t="s">
        <v>1628</v>
      </c>
      <c r="V866" s="185"/>
      <c r="W866" s="184"/>
      <c r="X866" s="184"/>
      <c r="Y866" s="184"/>
    </row>
    <row r="867" spans="1:261" s="20" customFormat="1" x14ac:dyDescent="0.2">
      <c r="A867" s="185">
        <v>39990</v>
      </c>
      <c r="B867" s="198" t="s">
        <v>1618</v>
      </c>
      <c r="C867" s="198" t="s">
        <v>291</v>
      </c>
      <c r="D867" s="198" t="s">
        <v>141</v>
      </c>
      <c r="E867" s="198" t="s">
        <v>144</v>
      </c>
      <c r="F867" s="199">
        <v>35886</v>
      </c>
      <c r="G867" s="191">
        <v>1998</v>
      </c>
      <c r="H867" s="185" t="s">
        <v>1137</v>
      </c>
      <c r="I867" s="185" t="str">
        <f t="shared" si="42"/>
        <v>GM</v>
      </c>
      <c r="J867" s="185" t="str">
        <f t="shared" si="41"/>
        <v>LA</v>
      </c>
      <c r="K867" s="185" t="str">
        <f t="shared" si="43"/>
        <v>Gulf of Mexico, South Central</v>
      </c>
      <c r="L867" s="185" t="str">
        <f>INDEX('State '!$A$1:$C$62,MATCH($I867,'State '!$B:$B,0),3)</f>
        <v>Gulf of Mexico</v>
      </c>
      <c r="M867" s="185" t="str">
        <f>INDEX('State '!$A$1:$C$62,MATCH($J867,'State '!$B:$B,0),3)</f>
        <v>South Central</v>
      </c>
      <c r="N867" s="185"/>
      <c r="O867" s="192">
        <v>52.2</v>
      </c>
      <c r="P867" s="192"/>
      <c r="Q867" s="192">
        <v>500</v>
      </c>
      <c r="R867" s="191"/>
      <c r="S867" s="185" t="s">
        <v>135</v>
      </c>
      <c r="T867" s="185" t="s">
        <v>390</v>
      </c>
      <c r="U867" s="185" t="s">
        <v>1619</v>
      </c>
      <c r="V867" s="185"/>
      <c r="W867" s="184"/>
      <c r="X867" s="184"/>
      <c r="Y867" s="184"/>
    </row>
    <row r="868" spans="1:261" s="20" customFormat="1" x14ac:dyDescent="0.2">
      <c r="A868" s="185">
        <v>39990</v>
      </c>
      <c r="B868" s="198" t="s">
        <v>1926</v>
      </c>
      <c r="C868" s="198" t="s">
        <v>268</v>
      </c>
      <c r="D868" s="198" t="s">
        <v>141</v>
      </c>
      <c r="E868" s="198" t="s">
        <v>144</v>
      </c>
      <c r="F868" s="199">
        <v>35886</v>
      </c>
      <c r="G868" s="191">
        <v>1998</v>
      </c>
      <c r="H868" s="185" t="s">
        <v>43</v>
      </c>
      <c r="I868" s="185" t="str">
        <f t="shared" si="42"/>
        <v>NM</v>
      </c>
      <c r="J868" s="185" t="str">
        <f t="shared" si="41"/>
        <v>NM</v>
      </c>
      <c r="K868" s="185" t="str">
        <f t="shared" si="43"/>
        <v>Mountain</v>
      </c>
      <c r="L868" s="185" t="str">
        <f>INDEX('State '!$A$1:$C$62,MATCH($I868,'State '!$B:$B,0),3)</f>
        <v>Mountain</v>
      </c>
      <c r="M868" s="185" t="str">
        <f>INDEX('State '!$A$1:$C$62,MATCH($J868,'State '!$B:$B,0),3)</f>
        <v>Mountain</v>
      </c>
      <c r="N868" s="185"/>
      <c r="O868" s="192">
        <v>5</v>
      </c>
      <c r="P868" s="192"/>
      <c r="Q868" s="192">
        <v>200</v>
      </c>
      <c r="R868" s="191">
        <v>28</v>
      </c>
      <c r="S868" s="185" t="s">
        <v>135</v>
      </c>
      <c r="T868" s="185" t="s">
        <v>390</v>
      </c>
      <c r="U868" s="185" t="s">
        <v>1622</v>
      </c>
      <c r="V868" s="185"/>
      <c r="W868" s="184"/>
      <c r="X868" s="184"/>
      <c r="Y868" s="184"/>
    </row>
    <row r="869" spans="1:261" s="20" customFormat="1" x14ac:dyDescent="0.2">
      <c r="A869" s="185">
        <v>39990</v>
      </c>
      <c r="B869" s="198" t="s">
        <v>1620</v>
      </c>
      <c r="C869" s="198" t="s">
        <v>378</v>
      </c>
      <c r="D869" s="198" t="s">
        <v>134</v>
      </c>
      <c r="E869" s="198" t="s">
        <v>144</v>
      </c>
      <c r="F869" s="199">
        <v>36153</v>
      </c>
      <c r="G869" s="191">
        <v>1998</v>
      </c>
      <c r="H869" s="185" t="s">
        <v>1174</v>
      </c>
      <c r="I869" s="185" t="str">
        <f t="shared" si="42"/>
        <v>TN</v>
      </c>
      <c r="J869" s="185" t="str">
        <f t="shared" si="41"/>
        <v>AL</v>
      </c>
      <c r="K869" s="185" t="str">
        <f t="shared" si="43"/>
        <v>Midwest, South Central</v>
      </c>
      <c r="L869" s="185" t="str">
        <f>INDEX('State '!$A$1:$C$62,MATCH($I869,'State '!$B:$B,0),3)</f>
        <v>Midwest</v>
      </c>
      <c r="M869" s="185" t="str">
        <f>INDEX('State '!$A$1:$C$62,MATCH($J869,'State '!$B:$B,0),3)</f>
        <v>South Central</v>
      </c>
      <c r="N869" s="185"/>
      <c r="O869" s="192">
        <v>4</v>
      </c>
      <c r="P869" s="192">
        <v>15</v>
      </c>
      <c r="Q869" s="192">
        <v>20.6</v>
      </c>
      <c r="R869" s="191">
        <v>10</v>
      </c>
      <c r="S869" s="185" t="s">
        <v>135</v>
      </c>
      <c r="T869" s="185" t="s">
        <v>390</v>
      </c>
      <c r="U869" s="185" t="s">
        <v>1621</v>
      </c>
      <c r="V869" s="185"/>
      <c r="W869" s="184"/>
      <c r="X869" s="184"/>
      <c r="Y869" s="184"/>
    </row>
    <row r="870" spans="1:261" s="20" customFormat="1" x14ac:dyDescent="0.2">
      <c r="A870" s="185">
        <v>39990</v>
      </c>
      <c r="B870" s="198" t="s">
        <v>1614</v>
      </c>
      <c r="C870" s="198" t="s">
        <v>249</v>
      </c>
      <c r="D870" s="198" t="s">
        <v>141</v>
      </c>
      <c r="E870" s="198" t="s">
        <v>144</v>
      </c>
      <c r="F870" s="199">
        <v>36080</v>
      </c>
      <c r="G870" s="191">
        <v>1998</v>
      </c>
      <c r="H870" s="185" t="s">
        <v>29</v>
      </c>
      <c r="I870" s="185" t="str">
        <f t="shared" si="42"/>
        <v>WY</v>
      </c>
      <c r="J870" s="185" t="str">
        <f t="shared" si="41"/>
        <v>WY</v>
      </c>
      <c r="K870" s="185" t="str">
        <f t="shared" si="43"/>
        <v>Mountain</v>
      </c>
      <c r="L870" s="185" t="str">
        <f>INDEX('State '!$A$1:$C$62,MATCH($I870,'State '!$B:$B,0),3)</f>
        <v>Mountain</v>
      </c>
      <c r="M870" s="185" t="str">
        <f>INDEX('State '!$A$1:$C$62,MATCH($J870,'State '!$B:$B,0),3)</f>
        <v>Mountain</v>
      </c>
      <c r="N870" s="185"/>
      <c r="O870" s="192">
        <v>14.9</v>
      </c>
      <c r="P870" s="192"/>
      <c r="Q870" s="192">
        <v>52</v>
      </c>
      <c r="R870" s="191"/>
      <c r="S870" s="185" t="s">
        <v>135</v>
      </c>
      <c r="T870" s="185" t="s">
        <v>390</v>
      </c>
      <c r="U870" s="185" t="s">
        <v>1615</v>
      </c>
      <c r="V870" s="185"/>
      <c r="W870" s="184"/>
      <c r="X870" s="184"/>
      <c r="Y870" s="184"/>
    </row>
    <row r="871" spans="1:261" s="20" customFormat="1" x14ac:dyDescent="0.2">
      <c r="A871" s="185">
        <v>39990</v>
      </c>
      <c r="B871" s="198" t="s">
        <v>1608</v>
      </c>
      <c r="C871" s="198" t="s">
        <v>366</v>
      </c>
      <c r="D871" s="198" t="s">
        <v>142</v>
      </c>
      <c r="E871" s="198" t="s">
        <v>144</v>
      </c>
      <c r="F871" s="199">
        <v>36100</v>
      </c>
      <c r="G871" s="191">
        <v>1998</v>
      </c>
      <c r="H871" s="185" t="s">
        <v>39</v>
      </c>
      <c r="I871" s="185" t="str">
        <f t="shared" si="42"/>
        <v>MO</v>
      </c>
      <c r="J871" s="185" t="str">
        <f t="shared" si="41"/>
        <v>MO</v>
      </c>
      <c r="K871" s="185" t="str">
        <f t="shared" si="43"/>
        <v>Midwest</v>
      </c>
      <c r="L871" s="185" t="str">
        <f>INDEX('State '!$A$1:$C$62,MATCH($I871,'State '!$B:$B,0),3)</f>
        <v>Midwest</v>
      </c>
      <c r="M871" s="185" t="str">
        <f>INDEX('State '!$A$1:$C$62,MATCH($J871,'State '!$B:$B,0),3)</f>
        <v>Midwest</v>
      </c>
      <c r="N871" s="185"/>
      <c r="O871" s="192">
        <v>21</v>
      </c>
      <c r="P871" s="192">
        <v>200</v>
      </c>
      <c r="Q871" s="192">
        <v>28</v>
      </c>
      <c r="R871" s="191">
        <v>8</v>
      </c>
      <c r="S871" s="185" t="s">
        <v>139</v>
      </c>
      <c r="T871" s="185" t="s">
        <v>188</v>
      </c>
      <c r="U871" s="185" t="s">
        <v>391</v>
      </c>
      <c r="V871" s="185"/>
      <c r="W871" s="184"/>
      <c r="X871" s="184"/>
      <c r="Y871" s="184"/>
    </row>
    <row r="872" spans="1:261" s="20" customFormat="1" x14ac:dyDescent="0.2">
      <c r="A872" s="185">
        <v>39990</v>
      </c>
      <c r="B872" s="198" t="s">
        <v>1722</v>
      </c>
      <c r="C872" s="198" t="s">
        <v>201</v>
      </c>
      <c r="D872" s="198" t="s">
        <v>134</v>
      </c>
      <c r="E872" s="198" t="s">
        <v>144</v>
      </c>
      <c r="F872" s="199">
        <v>35718</v>
      </c>
      <c r="G872" s="200">
        <v>1997</v>
      </c>
      <c r="H872" s="185" t="s">
        <v>35</v>
      </c>
      <c r="I872" s="185" t="str">
        <f t="shared" si="42"/>
        <v>CT</v>
      </c>
      <c r="J872" s="185" t="str">
        <f t="shared" si="41"/>
        <v>CT</v>
      </c>
      <c r="K872" s="185" t="str">
        <f t="shared" si="43"/>
        <v>Northeast</v>
      </c>
      <c r="L872" s="185" t="str">
        <f>INDEX('State '!$A$1:$C$62,MATCH($I872,'State '!$B:$B,0),3)</f>
        <v>Northeast</v>
      </c>
      <c r="M872" s="185" t="str">
        <f>INDEX('State '!$A$1:$C$62,MATCH($J872,'State '!$B:$B,0),3)</f>
        <v>Northeast</v>
      </c>
      <c r="N872" s="185"/>
      <c r="O872" s="192">
        <v>15.1</v>
      </c>
      <c r="P872" s="192">
        <v>8.4</v>
      </c>
      <c r="Q872" s="192">
        <v>82</v>
      </c>
      <c r="R872" s="191">
        <v>20</v>
      </c>
      <c r="S872" s="185" t="s">
        <v>135</v>
      </c>
      <c r="T872" s="185" t="s">
        <v>390</v>
      </c>
      <c r="U872" s="185" t="s">
        <v>391</v>
      </c>
      <c r="V872" s="185"/>
      <c r="W872" s="184"/>
      <c r="X872" s="184"/>
      <c r="Y872" s="184"/>
    </row>
    <row r="873" spans="1:261" s="20" customFormat="1" x14ac:dyDescent="0.2">
      <c r="A873" s="185">
        <v>39990</v>
      </c>
      <c r="B873" s="198" t="s">
        <v>1747</v>
      </c>
      <c r="C873" s="198" t="s">
        <v>1791</v>
      </c>
      <c r="D873" s="198" t="s">
        <v>141</v>
      </c>
      <c r="E873" s="198" t="s">
        <v>144</v>
      </c>
      <c r="F873" s="199">
        <v>35779</v>
      </c>
      <c r="G873" s="200">
        <v>1997</v>
      </c>
      <c r="H873" s="185" t="s">
        <v>1748</v>
      </c>
      <c r="I873" s="185" t="str">
        <f t="shared" si="42"/>
        <v>IL</v>
      </c>
      <c r="J873" s="185" t="str">
        <f t="shared" si="41"/>
        <v>MI</v>
      </c>
      <c r="K873" s="185" t="str">
        <f t="shared" si="43"/>
        <v>Midwest</v>
      </c>
      <c r="L873" s="185" t="str">
        <f>INDEX('State '!$A$1:$C$62,MATCH($I873,'State '!$B:$B,0),3)</f>
        <v>Midwest</v>
      </c>
      <c r="M873" s="185" t="str">
        <f>INDEX('State '!$A$1:$C$62,MATCH($J873,'State '!$B:$B,0),3)</f>
        <v>Midwest</v>
      </c>
      <c r="N873" s="185"/>
      <c r="O873" s="192">
        <v>19.100000000000001</v>
      </c>
      <c r="P873" s="192">
        <v>12</v>
      </c>
      <c r="Q873" s="192">
        <v>135</v>
      </c>
      <c r="R873" s="191" t="s">
        <v>1749</v>
      </c>
      <c r="S873" s="185" t="s">
        <v>135</v>
      </c>
      <c r="T873" s="185" t="s">
        <v>390</v>
      </c>
      <c r="U873" s="185" t="s">
        <v>1750</v>
      </c>
      <c r="V873" s="185"/>
      <c r="W873" s="184"/>
      <c r="X873" s="184"/>
      <c r="Y873" s="184"/>
    </row>
    <row r="874" spans="1:261" s="20" customFormat="1" x14ac:dyDescent="0.2">
      <c r="A874" s="185">
        <v>39990</v>
      </c>
      <c r="B874" s="186" t="s">
        <v>1756</v>
      </c>
      <c r="C874" s="186" t="s">
        <v>263</v>
      </c>
      <c r="D874" s="186" t="s">
        <v>141</v>
      </c>
      <c r="E874" s="198" t="s">
        <v>144</v>
      </c>
      <c r="F874" s="199">
        <v>35612</v>
      </c>
      <c r="G874" s="200">
        <v>1997</v>
      </c>
      <c r="H874" s="185" t="s">
        <v>19</v>
      </c>
      <c r="I874" s="185" t="str">
        <f t="shared" si="42"/>
        <v>VA</v>
      </c>
      <c r="J874" s="185" t="str">
        <f t="shared" si="41"/>
        <v>VA</v>
      </c>
      <c r="K874" s="185" t="str">
        <f t="shared" si="43"/>
        <v>Northeast</v>
      </c>
      <c r="L874" s="185" t="str">
        <f>INDEX('State '!$A$1:$C$62,MATCH($I874,'State '!$B:$B,0),3)</f>
        <v>Northeast</v>
      </c>
      <c r="M874" s="185" t="str">
        <f>INDEX('State '!$A$1:$C$62,MATCH($J874,'State '!$B:$B,0),3)</f>
        <v>Northeast</v>
      </c>
      <c r="N874" s="185"/>
      <c r="O874" s="192">
        <v>0.39</v>
      </c>
      <c r="P874" s="192"/>
      <c r="Q874" s="191">
        <v>18</v>
      </c>
      <c r="R874" s="191">
        <v>16</v>
      </c>
      <c r="S874" s="185" t="s">
        <v>135</v>
      </c>
      <c r="T874" s="185" t="s">
        <v>390</v>
      </c>
      <c r="U874" s="185" t="s">
        <v>391</v>
      </c>
      <c r="V874" s="185"/>
      <c r="W874" s="184"/>
      <c r="X874" s="184"/>
      <c r="Y874" s="184"/>
    </row>
    <row r="875" spans="1:261" s="20" customFormat="1" x14ac:dyDescent="0.2">
      <c r="A875" s="185">
        <v>39990</v>
      </c>
      <c r="B875" s="198" t="s">
        <v>1740</v>
      </c>
      <c r="C875" s="198" t="s">
        <v>263</v>
      </c>
      <c r="D875" s="198" t="s">
        <v>134</v>
      </c>
      <c r="E875" s="198" t="s">
        <v>144</v>
      </c>
      <c r="F875" s="199">
        <v>35735</v>
      </c>
      <c r="G875" s="200">
        <v>1997</v>
      </c>
      <c r="H875" s="185" t="s">
        <v>1741</v>
      </c>
      <c r="I875" s="185" t="str">
        <f t="shared" si="42"/>
        <v>PA</v>
      </c>
      <c r="J875" s="185" t="str">
        <f t="shared" si="41"/>
        <v>VA</v>
      </c>
      <c r="K875" s="185" t="str">
        <f t="shared" si="43"/>
        <v>Northeast</v>
      </c>
      <c r="L875" s="185" t="str">
        <f>INDEX('State '!$A$1:$C$62,MATCH($I875,'State '!$B:$B,0),3)</f>
        <v>Northeast</v>
      </c>
      <c r="M875" s="185" t="str">
        <f>INDEX('State '!$A$1:$C$62,MATCH($J875,'State '!$B:$B,0),3)</f>
        <v>Northeast</v>
      </c>
      <c r="N875" s="185"/>
      <c r="O875" s="192">
        <v>22</v>
      </c>
      <c r="P875" s="192">
        <v>379</v>
      </c>
      <c r="Q875" s="192">
        <v>242</v>
      </c>
      <c r="R875" s="191"/>
      <c r="S875" s="185" t="s">
        <v>135</v>
      </c>
      <c r="T875" s="185" t="s">
        <v>390</v>
      </c>
      <c r="U875" s="185" t="s">
        <v>1589</v>
      </c>
      <c r="V875" s="185"/>
      <c r="W875" s="184"/>
      <c r="X875" s="184"/>
      <c r="Y875" s="184"/>
    </row>
    <row r="876" spans="1:261" s="20" customFormat="1" x14ac:dyDescent="0.2">
      <c r="A876" s="185">
        <v>39990</v>
      </c>
      <c r="B876" s="198" t="s">
        <v>1726</v>
      </c>
      <c r="C876" s="198" t="s">
        <v>260</v>
      </c>
      <c r="D876" s="198" t="s">
        <v>141</v>
      </c>
      <c r="E876" s="198" t="s">
        <v>144</v>
      </c>
      <c r="F876" s="199">
        <v>35643</v>
      </c>
      <c r="G876" s="200">
        <v>1997</v>
      </c>
      <c r="H876" s="185" t="s">
        <v>29</v>
      </c>
      <c r="I876" s="185" t="str">
        <f t="shared" si="42"/>
        <v>WY</v>
      </c>
      <c r="J876" s="185" t="str">
        <f t="shared" si="41"/>
        <v>WY</v>
      </c>
      <c r="K876" s="185" t="str">
        <f t="shared" si="43"/>
        <v>Mountain</v>
      </c>
      <c r="L876" s="185" t="str">
        <f>INDEX('State '!$A$1:$C$62,MATCH($I876,'State '!$B:$B,0),3)</f>
        <v>Mountain</v>
      </c>
      <c r="M876" s="185" t="str">
        <f>INDEX('State '!$A$1:$C$62,MATCH($J876,'State '!$B:$B,0),3)</f>
        <v>Mountain</v>
      </c>
      <c r="N876" s="185"/>
      <c r="O876" s="192">
        <v>10.8</v>
      </c>
      <c r="P876" s="192"/>
      <c r="Q876" s="192">
        <v>40</v>
      </c>
      <c r="R876" s="191">
        <v>36</v>
      </c>
      <c r="S876" s="185" t="s">
        <v>135</v>
      </c>
      <c r="T876" s="185" t="s">
        <v>390</v>
      </c>
      <c r="U876" s="185" t="s">
        <v>1727</v>
      </c>
      <c r="V876" s="185"/>
      <c r="W876" s="184"/>
      <c r="X876" s="184"/>
      <c r="Y876" s="184"/>
    </row>
    <row r="877" spans="1:261" s="20" customFormat="1" x14ac:dyDescent="0.2">
      <c r="A877" s="185">
        <v>39990</v>
      </c>
      <c r="B877" s="198" t="s">
        <v>1766</v>
      </c>
      <c r="C877" s="198" t="s">
        <v>225</v>
      </c>
      <c r="D877" s="198" t="s">
        <v>141</v>
      </c>
      <c r="E877" s="198" t="s">
        <v>144</v>
      </c>
      <c r="F877" s="199">
        <v>35735</v>
      </c>
      <c r="G877" s="200">
        <v>1997</v>
      </c>
      <c r="H877" s="185" t="s">
        <v>1767</v>
      </c>
      <c r="I877" s="185" t="str">
        <f t="shared" si="42"/>
        <v>PA</v>
      </c>
      <c r="J877" s="185" t="str">
        <f t="shared" si="41"/>
        <v>VA</v>
      </c>
      <c r="K877" s="185" t="str">
        <f t="shared" si="43"/>
        <v>Northeast</v>
      </c>
      <c r="L877" s="185" t="str">
        <f>INDEX('State '!$A$1:$C$62,MATCH($I877,'State '!$B:$B,0),3)</f>
        <v>Northeast</v>
      </c>
      <c r="M877" s="185" t="str">
        <f>INDEX('State '!$A$1:$C$62,MATCH($J877,'State '!$B:$B,0),3)</f>
        <v>Northeast</v>
      </c>
      <c r="N877" s="185"/>
      <c r="O877" s="192">
        <v>15.2</v>
      </c>
      <c r="P877" s="192"/>
      <c r="Q877" s="192">
        <v>19.5</v>
      </c>
      <c r="R877" s="191">
        <v>30</v>
      </c>
      <c r="S877" s="185" t="s">
        <v>135</v>
      </c>
      <c r="T877" s="185" t="s">
        <v>390</v>
      </c>
      <c r="U877" s="185" t="s">
        <v>1650</v>
      </c>
      <c r="V877" s="185"/>
      <c r="W877" s="184"/>
      <c r="X877" s="184"/>
      <c r="Y877" s="184"/>
    </row>
    <row r="878" spans="1:261" s="20" customFormat="1" x14ac:dyDescent="0.2">
      <c r="A878" s="185">
        <v>39990</v>
      </c>
      <c r="B878" s="198" t="s">
        <v>1771</v>
      </c>
      <c r="C878" s="198" t="s">
        <v>341</v>
      </c>
      <c r="D878" s="198" t="s">
        <v>141</v>
      </c>
      <c r="E878" s="198" t="s">
        <v>144</v>
      </c>
      <c r="F878" s="199">
        <v>35735</v>
      </c>
      <c r="G878" s="200">
        <v>1997</v>
      </c>
      <c r="H878" s="185" t="s">
        <v>53</v>
      </c>
      <c r="I878" s="185" t="str">
        <f t="shared" si="42"/>
        <v>SC</v>
      </c>
      <c r="J878" s="185" t="str">
        <f t="shared" si="41"/>
        <v>SC</v>
      </c>
      <c r="K878" s="185" t="str">
        <f t="shared" si="43"/>
        <v>Southeast</v>
      </c>
      <c r="L878" s="185" t="str">
        <f>INDEX('State '!$A$1:$C$62,MATCH($I878,'State '!$B:$B,0),3)</f>
        <v>Southeast</v>
      </c>
      <c r="M878" s="185" t="str">
        <f>INDEX('State '!$A$1:$C$62,MATCH($J878,'State '!$B:$B,0),3)</f>
        <v>Southeast</v>
      </c>
      <c r="N878" s="185"/>
      <c r="O878" s="192">
        <v>10</v>
      </c>
      <c r="P878" s="192"/>
      <c r="Q878" s="192">
        <v>200</v>
      </c>
      <c r="R878" s="191"/>
      <c r="S878" s="185" t="s">
        <v>139</v>
      </c>
      <c r="T878" s="185" t="s">
        <v>188</v>
      </c>
      <c r="U878" s="185" t="s">
        <v>391</v>
      </c>
      <c r="V878" s="185"/>
      <c r="W878" s="184"/>
      <c r="X878" s="184"/>
      <c r="Y878" s="184"/>
    </row>
    <row r="879" spans="1:261" s="20" customFormat="1" x14ac:dyDescent="0.2">
      <c r="A879" s="185">
        <v>39990</v>
      </c>
      <c r="B879" s="198" t="s">
        <v>1757</v>
      </c>
      <c r="C879" s="198" t="s">
        <v>331</v>
      </c>
      <c r="D879" s="198" t="s">
        <v>137</v>
      </c>
      <c r="E879" s="198" t="s">
        <v>144</v>
      </c>
      <c r="F879" s="199">
        <v>35735</v>
      </c>
      <c r="G879" s="200">
        <v>1997</v>
      </c>
      <c r="H879" s="185" t="s">
        <v>1137</v>
      </c>
      <c r="I879" s="185" t="str">
        <f t="shared" si="42"/>
        <v>GM</v>
      </c>
      <c r="J879" s="185" t="str">
        <f t="shared" si="41"/>
        <v>LA</v>
      </c>
      <c r="K879" s="185" t="str">
        <f t="shared" si="43"/>
        <v>Gulf of Mexico, South Central</v>
      </c>
      <c r="L879" s="185" t="str">
        <f>INDEX('State '!$A$1:$C$62,MATCH($I879,'State '!$B:$B,0),3)</f>
        <v>Gulf of Mexico</v>
      </c>
      <c r="M879" s="185" t="str">
        <f>INDEX('State '!$A$1:$C$62,MATCH($J879,'State '!$B:$B,0),3)</f>
        <v>South Central</v>
      </c>
      <c r="N879" s="185"/>
      <c r="O879" s="192">
        <v>176.97</v>
      </c>
      <c r="P879" s="192">
        <v>147</v>
      </c>
      <c r="Q879" s="192">
        <v>600</v>
      </c>
      <c r="R879" s="191" t="s">
        <v>1758</v>
      </c>
      <c r="S879" s="185" t="s">
        <v>135</v>
      </c>
      <c r="T879" s="185" t="s">
        <v>390</v>
      </c>
      <c r="U879" s="185" t="s">
        <v>1759</v>
      </c>
      <c r="V879" s="185"/>
      <c r="W879" s="184"/>
      <c r="X879" s="184"/>
      <c r="Y879" s="184"/>
    </row>
    <row r="880" spans="1:261" s="19" customFormat="1" x14ac:dyDescent="0.2">
      <c r="A880" s="185">
        <v>39990</v>
      </c>
      <c r="B880" s="198" t="s">
        <v>1699</v>
      </c>
      <c r="C880" s="198" t="s">
        <v>219</v>
      </c>
      <c r="D880" s="198" t="s">
        <v>141</v>
      </c>
      <c r="E880" s="198" t="s">
        <v>144</v>
      </c>
      <c r="F880" s="199">
        <v>35504</v>
      </c>
      <c r="G880" s="200">
        <v>1997</v>
      </c>
      <c r="H880" s="185" t="s">
        <v>464</v>
      </c>
      <c r="I880" s="185" t="str">
        <f t="shared" si="42"/>
        <v>DE</v>
      </c>
      <c r="J880" s="185" t="str">
        <f t="shared" si="41"/>
        <v>MD</v>
      </c>
      <c r="K880" s="185" t="str">
        <f t="shared" si="43"/>
        <v>Northeast</v>
      </c>
      <c r="L880" s="185" t="str">
        <f>INDEX('State '!$A$1:$C$62,MATCH($I880,'State '!$B:$B,0),3)</f>
        <v>Northeast</v>
      </c>
      <c r="M880" s="185" t="str">
        <f>INDEX('State '!$A$1:$C$62,MATCH($J880,'State '!$B:$B,0),3)</f>
        <v>Northeast</v>
      </c>
      <c r="N880" s="185"/>
      <c r="O880" s="192">
        <v>6.8</v>
      </c>
      <c r="P880" s="192">
        <v>29</v>
      </c>
      <c r="Q880" s="192">
        <v>5</v>
      </c>
      <c r="R880" s="191">
        <v>8</v>
      </c>
      <c r="S880" s="185" t="s">
        <v>135</v>
      </c>
      <c r="T880" s="185" t="s">
        <v>390</v>
      </c>
      <c r="U880" s="185" t="s">
        <v>1700</v>
      </c>
      <c r="V880" s="185"/>
      <c r="W880" s="184"/>
      <c r="X880" s="184"/>
      <c r="Y880" s="184"/>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c r="BU880" s="20"/>
      <c r="BV880" s="20"/>
      <c r="BW880" s="20"/>
      <c r="BX880" s="20"/>
      <c r="BY880" s="20"/>
      <c r="BZ880" s="20"/>
      <c r="CA880" s="20"/>
      <c r="CB880" s="20"/>
      <c r="CC880" s="20"/>
      <c r="CD880" s="20"/>
      <c r="CE880" s="20"/>
      <c r="CF880" s="20"/>
      <c r="CG880" s="20"/>
      <c r="CH880" s="20"/>
      <c r="CI880" s="20"/>
      <c r="CJ880" s="20"/>
      <c r="CK880" s="20"/>
      <c r="CL880" s="20"/>
      <c r="CM880" s="20"/>
      <c r="CN880" s="20"/>
      <c r="CO880" s="20"/>
      <c r="CP880" s="20"/>
      <c r="CQ880" s="20"/>
      <c r="CR880" s="20"/>
      <c r="CS880" s="20"/>
      <c r="CT880" s="20"/>
      <c r="CU880" s="20"/>
      <c r="CV880" s="20"/>
      <c r="CW880" s="20"/>
      <c r="CX880" s="20"/>
      <c r="CY880" s="20"/>
      <c r="CZ880" s="20"/>
      <c r="DA880" s="20"/>
      <c r="DB880" s="20"/>
      <c r="DC880" s="20"/>
      <c r="DD880" s="20"/>
      <c r="DE880" s="20"/>
      <c r="DF880" s="20"/>
      <c r="DG880" s="20"/>
      <c r="DH880" s="20"/>
      <c r="DI880" s="20"/>
      <c r="DJ880" s="20"/>
      <c r="DK880" s="20"/>
      <c r="DL880" s="20"/>
      <c r="DM880" s="20"/>
      <c r="DN880" s="20"/>
      <c r="DO880" s="20"/>
      <c r="DP880" s="20"/>
      <c r="DQ880" s="20"/>
      <c r="DR880" s="20"/>
      <c r="DS880" s="20"/>
      <c r="DT880" s="20"/>
      <c r="DU880" s="20"/>
      <c r="DV880" s="20"/>
      <c r="DW880" s="20"/>
      <c r="DX880" s="20"/>
      <c r="DY880" s="20"/>
      <c r="DZ880" s="20"/>
      <c r="EA880" s="20"/>
      <c r="EB880" s="20"/>
      <c r="EC880" s="20"/>
      <c r="ED880" s="20"/>
      <c r="EE880" s="20"/>
      <c r="EF880" s="20"/>
      <c r="EG880" s="20"/>
      <c r="EH880" s="20"/>
      <c r="EI880" s="20"/>
      <c r="EJ880" s="20"/>
      <c r="EK880" s="20"/>
      <c r="EL880" s="20"/>
      <c r="EM880" s="20"/>
      <c r="EN880" s="20"/>
      <c r="EO880" s="20"/>
      <c r="EP880" s="20"/>
      <c r="EQ880" s="20"/>
      <c r="ER880" s="20"/>
      <c r="ES880" s="20"/>
      <c r="ET880" s="20"/>
      <c r="EU880" s="20"/>
      <c r="EV880" s="20"/>
      <c r="EW880" s="20"/>
      <c r="EX880" s="20"/>
      <c r="EY880" s="20"/>
      <c r="EZ880" s="20"/>
      <c r="FA880" s="20"/>
      <c r="FB880" s="20"/>
      <c r="FC880" s="20"/>
      <c r="FD880" s="20"/>
      <c r="FE880" s="20"/>
      <c r="FF880" s="20"/>
      <c r="FG880" s="20"/>
      <c r="FH880" s="20"/>
      <c r="FI880" s="20"/>
      <c r="FJ880" s="20"/>
      <c r="FK880" s="20"/>
      <c r="FL880" s="20"/>
      <c r="FM880" s="20"/>
      <c r="FN880" s="20"/>
      <c r="FO880" s="20"/>
      <c r="FP880" s="20"/>
      <c r="FQ880" s="20"/>
      <c r="FR880" s="20"/>
      <c r="FS880" s="20"/>
      <c r="FT880" s="20"/>
      <c r="FU880" s="20"/>
      <c r="FV880" s="20"/>
      <c r="FW880" s="20"/>
      <c r="FX880" s="20"/>
      <c r="FY880" s="20"/>
      <c r="FZ880" s="20"/>
      <c r="GA880" s="20"/>
      <c r="GB880" s="20"/>
      <c r="GC880" s="20"/>
      <c r="GD880" s="20"/>
      <c r="GE880" s="20"/>
      <c r="GF880" s="20"/>
      <c r="GG880" s="20"/>
      <c r="GH880" s="20"/>
      <c r="GI880" s="20"/>
      <c r="GJ880" s="20"/>
      <c r="GK880" s="20"/>
      <c r="GL880" s="20"/>
      <c r="GM880" s="20"/>
      <c r="GN880" s="20"/>
      <c r="GO880" s="20"/>
      <c r="GP880" s="20"/>
      <c r="GQ880" s="20"/>
      <c r="GR880" s="20"/>
      <c r="GS880" s="20"/>
      <c r="GT880" s="20"/>
      <c r="GU880" s="20"/>
      <c r="GV880" s="20"/>
      <c r="GW880" s="20"/>
      <c r="GX880" s="20"/>
      <c r="GY880" s="20"/>
      <c r="GZ880" s="20"/>
      <c r="HA880" s="20"/>
      <c r="HB880" s="20"/>
      <c r="HC880" s="20"/>
      <c r="HD880" s="20"/>
      <c r="HE880" s="20"/>
      <c r="HF880" s="20"/>
      <c r="HG880" s="20"/>
      <c r="HH880" s="20"/>
      <c r="HI880" s="20"/>
      <c r="HJ880" s="20"/>
      <c r="HK880" s="20"/>
      <c r="HL880" s="20"/>
      <c r="HM880" s="20"/>
      <c r="HN880" s="20"/>
      <c r="HO880" s="20"/>
      <c r="HP880" s="20"/>
      <c r="HQ880" s="20"/>
      <c r="HR880" s="20"/>
      <c r="HS880" s="20"/>
      <c r="HT880" s="20"/>
      <c r="HU880" s="20"/>
      <c r="HV880" s="20"/>
      <c r="HW880" s="20"/>
      <c r="HX880" s="20"/>
      <c r="HY880" s="20"/>
      <c r="HZ880" s="20"/>
      <c r="IA880" s="20"/>
      <c r="IB880" s="20"/>
      <c r="IC880" s="20"/>
      <c r="ID880" s="20"/>
      <c r="IE880" s="20"/>
      <c r="IF880" s="20"/>
      <c r="IG880" s="20"/>
      <c r="IH880" s="20"/>
      <c r="II880" s="20"/>
      <c r="IJ880" s="20"/>
      <c r="IK880" s="20"/>
      <c r="IL880" s="20"/>
      <c r="IM880" s="20"/>
      <c r="IN880" s="20"/>
      <c r="IO880" s="20"/>
      <c r="IP880" s="20"/>
      <c r="IQ880" s="20"/>
      <c r="IR880" s="20"/>
      <c r="IS880" s="20"/>
      <c r="IT880" s="20"/>
      <c r="IU880" s="20"/>
      <c r="IV880" s="20"/>
      <c r="IW880" s="20"/>
      <c r="IX880" s="20"/>
      <c r="IY880" s="20"/>
      <c r="IZ880" s="20"/>
      <c r="JA880" s="20"/>
    </row>
    <row r="881" spans="1:263" x14ac:dyDescent="0.2">
      <c r="A881" s="185">
        <v>39990</v>
      </c>
      <c r="B881" s="198" t="s">
        <v>1730</v>
      </c>
      <c r="C881" s="198" t="s">
        <v>1784</v>
      </c>
      <c r="D881" s="198" t="s">
        <v>141</v>
      </c>
      <c r="E881" s="198" t="s">
        <v>144</v>
      </c>
      <c r="F881" s="199">
        <v>35519</v>
      </c>
      <c r="G881" s="200">
        <v>1997</v>
      </c>
      <c r="H881" s="185" t="s">
        <v>40</v>
      </c>
      <c r="I881" s="185" t="str">
        <f t="shared" si="42"/>
        <v>AZ</v>
      </c>
      <c r="J881" s="185" t="str">
        <f t="shared" si="41"/>
        <v>AZ</v>
      </c>
      <c r="K881" s="185" t="str">
        <f t="shared" si="43"/>
        <v>Mountain</v>
      </c>
      <c r="L881" s="185" t="str">
        <f>INDEX('State '!$A$1:$C$62,MATCH($I881,'State '!$B:$B,0),3)</f>
        <v>Mountain</v>
      </c>
      <c r="M881" s="185" t="str">
        <f>INDEX('State '!$A$1:$C$62,MATCH($J881,'State '!$B:$B,0),3)</f>
        <v>Mountain</v>
      </c>
      <c r="N881" s="185"/>
      <c r="O881" s="192">
        <v>19.600000000000001</v>
      </c>
      <c r="P881" s="192"/>
      <c r="Q881" s="192">
        <v>180</v>
      </c>
      <c r="R881" s="191">
        <v>30</v>
      </c>
      <c r="S881" s="185" t="s">
        <v>135</v>
      </c>
      <c r="T881" s="185" t="s">
        <v>390</v>
      </c>
      <c r="U881" s="185" t="s">
        <v>1731</v>
      </c>
      <c r="V881" s="185"/>
      <c r="W881" s="184"/>
      <c r="X881" s="184"/>
      <c r="Y881" s="184"/>
      <c r="Z881" s="96"/>
      <c r="AA881" s="96"/>
      <c r="AB881" s="96"/>
    </row>
    <row r="882" spans="1:263" x14ac:dyDescent="0.2">
      <c r="A882" s="185">
        <v>39990</v>
      </c>
      <c r="B882" s="198" t="s">
        <v>1734</v>
      </c>
      <c r="C882" s="198" t="s">
        <v>1784</v>
      </c>
      <c r="D882" s="198" t="s">
        <v>134</v>
      </c>
      <c r="E882" s="198" t="s">
        <v>144</v>
      </c>
      <c r="F882" s="199">
        <v>35784</v>
      </c>
      <c r="G882" s="200">
        <v>1997</v>
      </c>
      <c r="H882" s="185" t="s">
        <v>419</v>
      </c>
      <c r="I882" s="185" t="str">
        <f t="shared" si="42"/>
        <v>TX</v>
      </c>
      <c r="J882" s="185" t="str">
        <f t="shared" si="41"/>
        <v>MX</v>
      </c>
      <c r="K882" s="185" t="str">
        <f t="shared" si="43"/>
        <v>South Central, Mexico</v>
      </c>
      <c r="L882" s="185" t="str">
        <f>INDEX('State '!$A$1:$C$62,MATCH($I882,'State '!$B:$B,0),3)</f>
        <v>South Central</v>
      </c>
      <c r="M882" s="185" t="str">
        <f>INDEX('State '!$A$1:$C$62,MATCH($J882,'State '!$B:$B,0),3)</f>
        <v>Mexico</v>
      </c>
      <c r="N882" s="185"/>
      <c r="O882" s="192">
        <v>35</v>
      </c>
      <c r="P882" s="192">
        <v>45</v>
      </c>
      <c r="Q882" s="192">
        <v>212</v>
      </c>
      <c r="R882" s="191">
        <v>24</v>
      </c>
      <c r="S882" s="185" t="s">
        <v>135</v>
      </c>
      <c r="T882" s="185" t="s">
        <v>390</v>
      </c>
      <c r="U882" s="185" t="s">
        <v>1735</v>
      </c>
      <c r="V882" s="185"/>
      <c r="W882" s="184"/>
      <c r="X882" s="184"/>
      <c r="Y882" s="184"/>
      <c r="Z882" s="96"/>
      <c r="AA882" s="96"/>
      <c r="AB882" s="96"/>
    </row>
    <row r="883" spans="1:263" x14ac:dyDescent="0.2">
      <c r="A883" s="185">
        <v>39990</v>
      </c>
      <c r="B883" s="198" t="s">
        <v>1711</v>
      </c>
      <c r="C883" s="198" t="s">
        <v>233</v>
      </c>
      <c r="D883" s="198" t="s">
        <v>141</v>
      </c>
      <c r="E883" s="198" t="s">
        <v>144</v>
      </c>
      <c r="F883" s="199">
        <v>35735</v>
      </c>
      <c r="G883" s="200">
        <v>1997</v>
      </c>
      <c r="H883" s="185" t="s">
        <v>1712</v>
      </c>
      <c r="I883" s="185" t="str">
        <f t="shared" si="42"/>
        <v>TN</v>
      </c>
      <c r="J883" s="185" t="str">
        <f t="shared" si="41"/>
        <v>VA</v>
      </c>
      <c r="K883" s="185" t="str">
        <f t="shared" si="43"/>
        <v>Midwest, Northeast</v>
      </c>
      <c r="L883" s="185" t="str">
        <f>INDEX('State '!$A$1:$C$62,MATCH($I883,'State '!$B:$B,0),3)</f>
        <v>Midwest</v>
      </c>
      <c r="M883" s="185" t="str">
        <f>INDEX('State '!$A$1:$C$62,MATCH($J883,'State '!$B:$B,0),3)</f>
        <v>Northeast</v>
      </c>
      <c r="N883" s="185"/>
      <c r="O883" s="192">
        <v>5.17</v>
      </c>
      <c r="P883" s="192">
        <v>6</v>
      </c>
      <c r="Q883" s="192">
        <v>24</v>
      </c>
      <c r="R883" s="191" t="s">
        <v>1713</v>
      </c>
      <c r="S883" s="185" t="s">
        <v>135</v>
      </c>
      <c r="T883" s="185" t="s">
        <v>390</v>
      </c>
      <c r="U883" s="185" t="s">
        <v>1714</v>
      </c>
      <c r="V883" s="185"/>
      <c r="W883" s="184"/>
      <c r="X883" s="184"/>
      <c r="Y883" s="184"/>
      <c r="Z883" s="96"/>
      <c r="AA883" s="96"/>
      <c r="AB883" s="96"/>
    </row>
    <row r="884" spans="1:263" x14ac:dyDescent="0.2">
      <c r="A884" s="185">
        <v>39990</v>
      </c>
      <c r="B884" s="198" t="s">
        <v>1736</v>
      </c>
      <c r="C884" s="198" t="s">
        <v>241</v>
      </c>
      <c r="D884" s="198" t="s">
        <v>137</v>
      </c>
      <c r="E884" s="198" t="s">
        <v>144</v>
      </c>
      <c r="F884" s="199">
        <v>35751</v>
      </c>
      <c r="G884" s="200">
        <v>1997</v>
      </c>
      <c r="H884" s="185" t="s">
        <v>0</v>
      </c>
      <c r="I884" s="185" t="str">
        <f t="shared" si="42"/>
        <v>LA</v>
      </c>
      <c r="J884" s="185" t="str">
        <f t="shared" si="41"/>
        <v>LA</v>
      </c>
      <c r="K884" s="185" t="str">
        <f t="shared" si="43"/>
        <v>South Central</v>
      </c>
      <c r="L884" s="185" t="str">
        <f>INDEX('State '!$A$1:$C$62,MATCH($I884,'State '!$B:$B,0),3)</f>
        <v>South Central</v>
      </c>
      <c r="M884" s="185" t="str">
        <f>INDEX('State '!$A$1:$C$62,MATCH($J884,'State '!$B:$B,0),3)</f>
        <v>South Central</v>
      </c>
      <c r="N884" s="185"/>
      <c r="O884" s="192">
        <v>20.5</v>
      </c>
      <c r="P884" s="192">
        <v>16</v>
      </c>
      <c r="Q884" s="192">
        <v>735</v>
      </c>
      <c r="R884" s="191">
        <v>30</v>
      </c>
      <c r="S884" s="185" t="s">
        <v>135</v>
      </c>
      <c r="T884" s="185" t="s">
        <v>390</v>
      </c>
      <c r="U884" s="185" t="s">
        <v>1737</v>
      </c>
      <c r="V884" s="185"/>
      <c r="W884" s="184"/>
      <c r="X884" s="184"/>
      <c r="Y884" s="184"/>
      <c r="Z884" s="96"/>
      <c r="AA884" s="96"/>
      <c r="AB884" s="96"/>
    </row>
    <row r="885" spans="1:263" x14ac:dyDescent="0.2">
      <c r="A885" s="185">
        <v>39990</v>
      </c>
      <c r="B885" s="198" t="s">
        <v>1760</v>
      </c>
      <c r="C885" s="198" t="s">
        <v>280</v>
      </c>
      <c r="D885" s="198" t="s">
        <v>134</v>
      </c>
      <c r="E885" s="198" t="s">
        <v>144</v>
      </c>
      <c r="F885" s="199">
        <v>35779</v>
      </c>
      <c r="G885" s="200">
        <v>1997</v>
      </c>
      <c r="H885" s="185" t="s">
        <v>29</v>
      </c>
      <c r="I885" s="185" t="str">
        <f t="shared" si="42"/>
        <v>WY</v>
      </c>
      <c r="J885" s="185" t="str">
        <f t="shared" si="41"/>
        <v>WY</v>
      </c>
      <c r="K885" s="185" t="str">
        <f t="shared" si="43"/>
        <v>Mountain</v>
      </c>
      <c r="L885" s="185" t="str">
        <f>INDEX('State '!$A$1:$C$62,MATCH($I885,'State '!$B:$B,0),3)</f>
        <v>Mountain</v>
      </c>
      <c r="M885" s="185" t="str">
        <f>INDEX('State '!$A$1:$C$62,MATCH($J885,'State '!$B:$B,0),3)</f>
        <v>Mountain</v>
      </c>
      <c r="N885" s="185"/>
      <c r="O885" s="192">
        <v>2.6</v>
      </c>
      <c r="P885" s="192">
        <v>71</v>
      </c>
      <c r="Q885" s="192">
        <v>45</v>
      </c>
      <c r="R885" s="191"/>
      <c r="S885" s="185" t="s">
        <v>135</v>
      </c>
      <c r="T885" s="185" t="s">
        <v>390</v>
      </c>
      <c r="U885" s="185" t="s">
        <v>1761</v>
      </c>
      <c r="V885" s="185"/>
      <c r="W885" s="184"/>
      <c r="X885" s="184"/>
      <c r="Y885" s="184"/>
      <c r="Z885" s="96"/>
      <c r="AA885" s="96"/>
      <c r="AB885" s="96"/>
    </row>
    <row r="886" spans="1:263" x14ac:dyDescent="0.2">
      <c r="A886" s="185">
        <v>39990</v>
      </c>
      <c r="B886" s="198" t="s">
        <v>1716</v>
      </c>
      <c r="C886" s="198" t="s">
        <v>384</v>
      </c>
      <c r="D886" s="198" t="s">
        <v>141</v>
      </c>
      <c r="E886" s="198" t="s">
        <v>144</v>
      </c>
      <c r="F886" s="199">
        <v>35735</v>
      </c>
      <c r="G886" s="200">
        <v>1997</v>
      </c>
      <c r="H886" s="185" t="s">
        <v>1532</v>
      </c>
      <c r="I886" s="185" t="str">
        <f t="shared" si="42"/>
        <v>SK</v>
      </c>
      <c r="J886" s="185" t="str">
        <f t="shared" si="41"/>
        <v>ND</v>
      </c>
      <c r="K886" s="185" t="str">
        <f t="shared" si="43"/>
        <v>Canada, Mountain</v>
      </c>
      <c r="L886" s="185" t="str">
        <f>INDEX('State '!$A$1:$C$62,MATCH($I886,'State '!$B:$B,0),3)</f>
        <v>Canada</v>
      </c>
      <c r="M886" s="185" t="str">
        <f>INDEX('State '!$A$1:$C$62,MATCH($J886,'State '!$B:$B,0),3)</f>
        <v>Mountain</v>
      </c>
      <c r="N886" s="185"/>
      <c r="O886" s="192">
        <v>1.3</v>
      </c>
      <c r="P886" s="192">
        <v>1.2</v>
      </c>
      <c r="Q886" s="192">
        <v>3.3</v>
      </c>
      <c r="R886" s="191">
        <v>8</v>
      </c>
      <c r="S886" s="185" t="s">
        <v>135</v>
      </c>
      <c r="T886" s="185" t="s">
        <v>390</v>
      </c>
      <c r="U886" s="185" t="s">
        <v>1717</v>
      </c>
      <c r="V886" s="185"/>
      <c r="W886" s="184"/>
      <c r="X886" s="184"/>
      <c r="Y886" s="184"/>
      <c r="Z886" s="96"/>
      <c r="AA886" s="96"/>
      <c r="AB886" s="96"/>
    </row>
    <row r="887" spans="1:263" s="20" customFormat="1" ht="25.5" x14ac:dyDescent="0.2">
      <c r="A887" s="185">
        <v>39990</v>
      </c>
      <c r="B887" s="198" t="s">
        <v>1706</v>
      </c>
      <c r="C887" s="198" t="s">
        <v>204</v>
      </c>
      <c r="D887" s="198" t="s">
        <v>142</v>
      </c>
      <c r="E887" s="198" t="s">
        <v>144</v>
      </c>
      <c r="F887" s="199">
        <v>35643</v>
      </c>
      <c r="G887" s="200">
        <v>1997</v>
      </c>
      <c r="H887" s="185" t="s">
        <v>1707</v>
      </c>
      <c r="I887" s="185" t="str">
        <f t="shared" si="42"/>
        <v>WY</v>
      </c>
      <c r="J887" s="185" t="str">
        <f t="shared" si="41"/>
        <v>MO</v>
      </c>
      <c r="K887" s="185" t="str">
        <f t="shared" si="43"/>
        <v>Mountain, South Central, Midwest</v>
      </c>
      <c r="L887" s="185" t="str">
        <f>INDEX('State '!$A$1:$C$62,MATCH($I887,'State '!$B:$B,0),3)</f>
        <v>Mountain</v>
      </c>
      <c r="M887" s="185" t="str">
        <f>INDEX('State '!$A$1:$C$62,MATCH($J887,'State '!$B:$B,0),3)</f>
        <v>Midwest</v>
      </c>
      <c r="N887" s="185" t="s">
        <v>2550</v>
      </c>
      <c r="O887" s="192">
        <v>159</v>
      </c>
      <c r="P887" s="192">
        <v>850</v>
      </c>
      <c r="Q887" s="192">
        <v>255</v>
      </c>
      <c r="R887" s="191" t="s">
        <v>1708</v>
      </c>
      <c r="S887" s="185" t="s">
        <v>135</v>
      </c>
      <c r="T887" s="185" t="s">
        <v>390</v>
      </c>
      <c r="U887" s="185" t="s">
        <v>1709</v>
      </c>
      <c r="V887" s="185"/>
      <c r="W887" s="184"/>
      <c r="X887" s="184"/>
      <c r="Y887" s="184"/>
      <c r="AC887" s="96"/>
      <c r="AD887" s="96"/>
      <c r="AE887" s="96"/>
      <c r="AF887" s="96"/>
      <c r="AG887" s="96"/>
      <c r="AH887" s="96"/>
      <c r="AI887" s="96"/>
      <c r="AJ887" s="96"/>
      <c r="AK887" s="96"/>
      <c r="AL887" s="96"/>
      <c r="AM887" s="96"/>
      <c r="AN887" s="96"/>
      <c r="AO887" s="96"/>
      <c r="AP887" s="96"/>
      <c r="AQ887" s="96"/>
      <c r="AR887" s="96"/>
      <c r="AS887" s="96"/>
      <c r="AT887" s="96"/>
      <c r="AU887" s="96"/>
      <c r="AV887" s="96"/>
      <c r="AW887" s="96"/>
      <c r="AX887" s="96"/>
      <c r="AY887" s="96"/>
      <c r="AZ887" s="96"/>
      <c r="BA887" s="96"/>
      <c r="BB887" s="96"/>
      <c r="BC887" s="96"/>
      <c r="BD887" s="96"/>
      <c r="BE887" s="96"/>
      <c r="BF887" s="96"/>
      <c r="BG887" s="96"/>
      <c r="BH887" s="96"/>
      <c r="BI887" s="96"/>
      <c r="BJ887" s="96"/>
      <c r="BK887" s="96"/>
      <c r="BL887" s="96"/>
      <c r="BM887" s="96"/>
      <c r="BN887" s="96"/>
      <c r="BO887" s="96"/>
      <c r="BP887" s="96"/>
      <c r="BQ887" s="96"/>
      <c r="BR887" s="96"/>
      <c r="BS887" s="96"/>
      <c r="BT887" s="96"/>
      <c r="BU887" s="96"/>
      <c r="BV887" s="96"/>
      <c r="BW887" s="96"/>
      <c r="BX887" s="96"/>
      <c r="BY887" s="96"/>
      <c r="BZ887" s="96"/>
      <c r="CA887" s="96"/>
      <c r="CB887" s="96"/>
      <c r="CC887" s="96"/>
      <c r="CD887" s="96"/>
      <c r="CE887" s="96"/>
      <c r="CF887" s="96"/>
      <c r="CG887" s="96"/>
      <c r="CH887" s="96"/>
      <c r="CI887" s="96"/>
      <c r="CJ887" s="96"/>
      <c r="CK887" s="96"/>
      <c r="CL887" s="96"/>
      <c r="CM887" s="96"/>
      <c r="CN887" s="96"/>
      <c r="CO887" s="96"/>
      <c r="CP887" s="96"/>
      <c r="CQ887" s="96"/>
      <c r="CR887" s="96"/>
      <c r="CS887" s="96"/>
      <c r="CT887" s="96"/>
      <c r="CU887" s="96"/>
      <c r="CV887" s="96"/>
      <c r="CW887" s="96"/>
      <c r="CX887" s="96"/>
      <c r="CY887" s="96"/>
      <c r="CZ887" s="96"/>
      <c r="DA887" s="96"/>
      <c r="DB887" s="96"/>
      <c r="DC887" s="96"/>
      <c r="DD887" s="96"/>
      <c r="DE887" s="96"/>
      <c r="DF887" s="96"/>
      <c r="DG887" s="96"/>
      <c r="DH887" s="96"/>
      <c r="DI887" s="96"/>
      <c r="DJ887" s="96"/>
      <c r="DK887" s="96"/>
      <c r="DL887" s="96"/>
      <c r="DM887" s="96"/>
      <c r="DN887" s="96"/>
      <c r="DO887" s="96"/>
      <c r="DP887" s="96"/>
      <c r="DQ887" s="96"/>
      <c r="DR887" s="96"/>
      <c r="DS887" s="96"/>
      <c r="DT887" s="96"/>
      <c r="DU887" s="96"/>
      <c r="DV887" s="96"/>
      <c r="DW887" s="96"/>
      <c r="DX887" s="96"/>
      <c r="DY887" s="96"/>
      <c r="DZ887" s="96"/>
      <c r="EA887" s="96"/>
      <c r="EB887" s="96"/>
      <c r="EC887" s="96"/>
      <c r="ED887" s="96"/>
      <c r="EE887" s="96"/>
      <c r="EF887" s="96"/>
      <c r="EG887" s="96"/>
      <c r="EH887" s="96"/>
      <c r="EI887" s="96"/>
      <c r="EJ887" s="96"/>
      <c r="EK887" s="96"/>
      <c r="EL887" s="96"/>
      <c r="EM887" s="96"/>
      <c r="EN887" s="96"/>
      <c r="EO887" s="96"/>
      <c r="EP887" s="96"/>
      <c r="EQ887" s="96"/>
      <c r="ER887" s="96"/>
      <c r="ES887" s="96"/>
      <c r="ET887" s="96"/>
      <c r="EU887" s="96"/>
      <c r="EV887" s="96"/>
      <c r="EW887" s="96"/>
      <c r="EX887" s="96"/>
      <c r="EY887" s="96"/>
      <c r="EZ887" s="96"/>
      <c r="FA887" s="96"/>
      <c r="FB887" s="96"/>
      <c r="FC887" s="96"/>
      <c r="FD887" s="96"/>
      <c r="FE887" s="96"/>
      <c r="FF887" s="96"/>
      <c r="FG887" s="96"/>
      <c r="FH887" s="96"/>
      <c r="FI887" s="96"/>
      <c r="FJ887" s="96"/>
      <c r="FK887" s="96"/>
      <c r="FL887" s="96"/>
      <c r="FM887" s="96"/>
      <c r="FN887" s="96"/>
      <c r="FO887" s="96"/>
      <c r="FP887" s="96"/>
      <c r="FQ887" s="96"/>
      <c r="FR887" s="96"/>
      <c r="FS887" s="96"/>
      <c r="FT887" s="96"/>
      <c r="FU887" s="96"/>
      <c r="FV887" s="96"/>
      <c r="FW887" s="96"/>
      <c r="FX887" s="96"/>
      <c r="FY887" s="96"/>
      <c r="FZ887" s="96"/>
      <c r="GA887" s="96"/>
      <c r="GB887" s="96"/>
      <c r="GC887" s="96"/>
      <c r="GD887" s="96"/>
      <c r="GE887" s="96"/>
      <c r="GF887" s="96"/>
      <c r="GG887" s="96"/>
      <c r="GH887" s="96"/>
      <c r="GI887" s="96"/>
      <c r="GJ887" s="96"/>
      <c r="GK887" s="96"/>
      <c r="GL887" s="96"/>
      <c r="GM887" s="96"/>
      <c r="GN887" s="96"/>
      <c r="GO887" s="96"/>
      <c r="GP887" s="96"/>
      <c r="GQ887" s="96"/>
      <c r="GR887" s="96"/>
      <c r="GS887" s="96"/>
      <c r="GT887" s="96"/>
      <c r="GU887" s="96"/>
      <c r="GV887" s="96"/>
      <c r="GW887" s="96"/>
      <c r="GX887" s="96"/>
      <c r="GY887" s="96"/>
      <c r="GZ887" s="96"/>
      <c r="HA887" s="96"/>
      <c r="HB887" s="96"/>
      <c r="HC887" s="96"/>
      <c r="HD887" s="96"/>
      <c r="HE887" s="96"/>
      <c r="HF887" s="96"/>
      <c r="HG887" s="96"/>
      <c r="HH887" s="96"/>
      <c r="HI887" s="96"/>
      <c r="HJ887" s="96"/>
      <c r="HK887" s="96"/>
      <c r="HL887" s="96"/>
      <c r="HM887" s="96"/>
      <c r="HN887" s="96"/>
      <c r="HO887" s="96"/>
      <c r="HP887" s="96"/>
      <c r="HQ887" s="96"/>
      <c r="HR887" s="96"/>
      <c r="HS887" s="96"/>
      <c r="HT887" s="96"/>
      <c r="HU887" s="96"/>
      <c r="HV887" s="96"/>
      <c r="HW887" s="96"/>
      <c r="HX887" s="96"/>
      <c r="HY887" s="96"/>
      <c r="HZ887" s="96"/>
      <c r="IA887" s="96"/>
      <c r="IB887" s="96"/>
      <c r="IC887" s="96"/>
      <c r="ID887" s="96"/>
      <c r="IE887" s="96"/>
      <c r="IF887" s="96"/>
      <c r="IG887" s="96"/>
      <c r="IH887" s="96"/>
      <c r="II887" s="96"/>
      <c r="IJ887" s="96"/>
      <c r="IK887" s="96"/>
      <c r="IL887" s="96"/>
      <c r="IM887" s="96"/>
      <c r="IN887" s="96"/>
      <c r="IO887" s="96"/>
      <c r="IP887" s="96"/>
      <c r="IQ887" s="96"/>
      <c r="IR887" s="96"/>
      <c r="IS887" s="96"/>
      <c r="IT887" s="96"/>
      <c r="IU887" s="96"/>
      <c r="IV887" s="96"/>
      <c r="IW887" s="96"/>
      <c r="IX887" s="96"/>
      <c r="IY887" s="96"/>
      <c r="IZ887" s="96"/>
      <c r="JA887" s="96"/>
      <c r="JB887" s="96"/>
      <c r="JC887" s="96"/>
    </row>
    <row r="888" spans="1:263" x14ac:dyDescent="0.2">
      <c r="A888" s="185">
        <v>39990</v>
      </c>
      <c r="B888" s="198" t="s">
        <v>1762</v>
      </c>
      <c r="C888" s="198" t="s">
        <v>353</v>
      </c>
      <c r="D888" s="198" t="s">
        <v>141</v>
      </c>
      <c r="E888" s="198" t="s">
        <v>144</v>
      </c>
      <c r="F888" s="199">
        <v>35735</v>
      </c>
      <c r="G888" s="200">
        <v>1997</v>
      </c>
      <c r="H888" s="185" t="s">
        <v>17</v>
      </c>
      <c r="I888" s="185" t="str">
        <f t="shared" si="42"/>
        <v>AL</v>
      </c>
      <c r="J888" s="185" t="str">
        <f t="shared" si="41"/>
        <v>AL</v>
      </c>
      <c r="K888" s="185" t="str">
        <f t="shared" si="43"/>
        <v>South Central</v>
      </c>
      <c r="L888" s="185" t="str">
        <f>INDEX('State '!$A$1:$C$62,MATCH($I888,'State '!$B:$B,0),3)</f>
        <v>South Central</v>
      </c>
      <c r="M888" s="185" t="str">
        <f>INDEX('State '!$A$1:$C$62,MATCH($J888,'State '!$B:$B,0),3)</f>
        <v>South Central</v>
      </c>
      <c r="N888" s="185"/>
      <c r="O888" s="192">
        <v>1.8</v>
      </c>
      <c r="P888" s="192"/>
      <c r="Q888" s="192">
        <v>8.3000000000000007</v>
      </c>
      <c r="R888" s="191"/>
      <c r="S888" s="185" t="s">
        <v>135</v>
      </c>
      <c r="T888" s="185" t="s">
        <v>390</v>
      </c>
      <c r="U888" s="185" t="s">
        <v>1763</v>
      </c>
      <c r="V888" s="185"/>
      <c r="W888" s="184"/>
      <c r="X888" s="184"/>
      <c r="Y888" s="184"/>
      <c r="Z888" s="96"/>
      <c r="AA888" s="96"/>
      <c r="AB888" s="96"/>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c r="BU888" s="20"/>
      <c r="BV888" s="20"/>
      <c r="BW888" s="20"/>
      <c r="BX888" s="20"/>
      <c r="BY888" s="20"/>
      <c r="BZ888" s="20"/>
      <c r="CA888" s="20"/>
      <c r="CB888" s="20"/>
      <c r="CC888" s="20"/>
      <c r="CD888" s="20"/>
      <c r="CE888" s="20"/>
      <c r="CF888" s="20"/>
      <c r="CG888" s="20"/>
      <c r="CH888" s="20"/>
      <c r="CI888" s="20"/>
      <c r="CJ888" s="20"/>
      <c r="CK888" s="20"/>
      <c r="CL888" s="20"/>
      <c r="CM888" s="20"/>
      <c r="CN888" s="20"/>
      <c r="CO888" s="20"/>
      <c r="CP888" s="20"/>
      <c r="CQ888" s="20"/>
      <c r="CR888" s="20"/>
      <c r="CS888" s="20"/>
      <c r="CT888" s="20"/>
      <c r="CU888" s="20"/>
      <c r="CV888" s="20"/>
      <c r="CW888" s="20"/>
      <c r="CX888" s="20"/>
      <c r="CY888" s="20"/>
      <c r="CZ888" s="20"/>
      <c r="DA888" s="20"/>
      <c r="DB888" s="20"/>
      <c r="DC888" s="20"/>
      <c r="DD888" s="20"/>
      <c r="DE888" s="20"/>
      <c r="DF888" s="20"/>
      <c r="DG888" s="20"/>
      <c r="DH888" s="20"/>
      <c r="DI888" s="20"/>
      <c r="DJ888" s="20"/>
      <c r="DK888" s="20"/>
      <c r="DL888" s="20"/>
      <c r="DM888" s="20"/>
      <c r="DN888" s="20"/>
      <c r="DO888" s="20"/>
      <c r="DP888" s="20"/>
      <c r="DQ888" s="20"/>
      <c r="DR888" s="20"/>
      <c r="DS888" s="20"/>
      <c r="DT888" s="20"/>
      <c r="DU888" s="20"/>
      <c r="DV888" s="20"/>
      <c r="DW888" s="20"/>
      <c r="DX888" s="20"/>
      <c r="DY888" s="20"/>
      <c r="DZ888" s="20"/>
      <c r="EA888" s="20"/>
      <c r="EB888" s="20"/>
      <c r="EC888" s="20"/>
      <c r="ED888" s="20"/>
      <c r="EE888" s="20"/>
      <c r="EF888" s="20"/>
      <c r="EG888" s="20"/>
      <c r="EH888" s="20"/>
      <c r="EI888" s="20"/>
      <c r="EJ888" s="20"/>
      <c r="EK888" s="20"/>
      <c r="EL888" s="20"/>
      <c r="EM888" s="20"/>
      <c r="EN888" s="20"/>
      <c r="EO888" s="20"/>
      <c r="EP888" s="20"/>
      <c r="EQ888" s="20"/>
      <c r="ER888" s="20"/>
      <c r="ES888" s="20"/>
      <c r="ET888" s="20"/>
      <c r="EU888" s="20"/>
      <c r="EV888" s="20"/>
      <c r="EW888" s="20"/>
      <c r="EX888" s="20"/>
      <c r="EY888" s="20"/>
      <c r="EZ888" s="20"/>
      <c r="FA888" s="20"/>
      <c r="FB888" s="20"/>
      <c r="FC888" s="20"/>
      <c r="FD888" s="20"/>
      <c r="FE888" s="20"/>
      <c r="FF888" s="20"/>
      <c r="FG888" s="20"/>
      <c r="FH888" s="20"/>
      <c r="FI888" s="20"/>
      <c r="FJ888" s="20"/>
      <c r="FK888" s="20"/>
      <c r="FL888" s="20"/>
      <c r="FM888" s="20"/>
      <c r="FN888" s="20"/>
      <c r="FO888" s="20"/>
      <c r="FP888" s="20"/>
      <c r="FQ888" s="20"/>
      <c r="FR888" s="20"/>
      <c r="FS888" s="20"/>
      <c r="FT888" s="20"/>
      <c r="FU888" s="20"/>
      <c r="FV888" s="20"/>
      <c r="FW888" s="20"/>
      <c r="FX888" s="20"/>
      <c r="FY888" s="20"/>
      <c r="FZ888" s="20"/>
      <c r="GA888" s="20"/>
      <c r="GB888" s="20"/>
      <c r="GC888" s="20"/>
      <c r="GD888" s="20"/>
      <c r="GE888" s="20"/>
      <c r="GF888" s="20"/>
      <c r="GG888" s="20"/>
      <c r="GH888" s="20"/>
      <c r="GI888" s="20"/>
      <c r="GJ888" s="20"/>
      <c r="GK888" s="20"/>
      <c r="GL888" s="20"/>
      <c r="GM888" s="20"/>
      <c r="GN888" s="20"/>
      <c r="GO888" s="20"/>
      <c r="GP888" s="20"/>
      <c r="GQ888" s="20"/>
      <c r="GR888" s="20"/>
      <c r="GS888" s="20"/>
      <c r="GT888" s="20"/>
      <c r="GU888" s="20"/>
      <c r="GV888" s="20"/>
      <c r="GW888" s="20"/>
      <c r="GX888" s="20"/>
      <c r="GY888" s="20"/>
      <c r="GZ888" s="20"/>
      <c r="HA888" s="20"/>
      <c r="HB888" s="20"/>
      <c r="HC888" s="20"/>
      <c r="HD888" s="20"/>
      <c r="HE888" s="20"/>
      <c r="HF888" s="20"/>
      <c r="HG888" s="20"/>
      <c r="HH888" s="20"/>
      <c r="HI888" s="20"/>
      <c r="HJ888" s="20"/>
      <c r="HK888" s="20"/>
      <c r="HL888" s="20"/>
      <c r="HM888" s="20"/>
      <c r="HN888" s="20"/>
      <c r="HO888" s="20"/>
      <c r="HP888" s="20"/>
      <c r="HQ888" s="20"/>
      <c r="HR888" s="20"/>
      <c r="HS888" s="20"/>
      <c r="HT888" s="20"/>
      <c r="HU888" s="20"/>
      <c r="HV888" s="20"/>
      <c r="HW888" s="20"/>
      <c r="HX888" s="20"/>
      <c r="HY888" s="20"/>
      <c r="HZ888" s="20"/>
      <c r="IA888" s="20"/>
      <c r="IB888" s="20"/>
      <c r="IC888" s="20"/>
      <c r="ID888" s="20"/>
      <c r="IE888" s="20"/>
      <c r="IF888" s="20"/>
      <c r="IG888" s="20"/>
      <c r="IH888" s="20"/>
      <c r="II888" s="20"/>
      <c r="IJ888" s="20"/>
      <c r="IK888" s="20"/>
      <c r="IL888" s="20"/>
      <c r="IM888" s="20"/>
      <c r="IN888" s="20"/>
      <c r="IO888" s="20"/>
      <c r="IP888" s="20"/>
      <c r="IQ888" s="20"/>
      <c r="IR888" s="20"/>
      <c r="IS888" s="20"/>
      <c r="IT888" s="20"/>
      <c r="IU888" s="20"/>
      <c r="IV888" s="20"/>
      <c r="IW888" s="20"/>
      <c r="IX888" s="20"/>
      <c r="IY888" s="20"/>
      <c r="IZ888" s="20"/>
      <c r="JA888" s="20"/>
      <c r="JB888" s="20"/>
      <c r="JC888" s="20"/>
    </row>
    <row r="889" spans="1:263" s="20" customFormat="1" x14ac:dyDescent="0.2">
      <c r="A889" s="185">
        <v>39990</v>
      </c>
      <c r="B889" s="198" t="s">
        <v>1764</v>
      </c>
      <c r="C889" s="198" t="s">
        <v>386</v>
      </c>
      <c r="D889" s="198" t="s">
        <v>137</v>
      </c>
      <c r="E889" s="198" t="s">
        <v>144</v>
      </c>
      <c r="F889" s="199">
        <v>35735</v>
      </c>
      <c r="G889" s="200">
        <v>1997</v>
      </c>
      <c r="H889" s="185" t="s">
        <v>1137</v>
      </c>
      <c r="I889" s="185" t="str">
        <f t="shared" si="42"/>
        <v>GM</v>
      </c>
      <c r="J889" s="185" t="str">
        <f t="shared" si="41"/>
        <v>LA</v>
      </c>
      <c r="K889" s="185" t="str">
        <f t="shared" si="43"/>
        <v>Gulf of Mexico, South Central</v>
      </c>
      <c r="L889" s="185" t="str">
        <f>INDEX('State '!$A$1:$C$62,MATCH($I889,'State '!$B:$B,0),3)</f>
        <v>Gulf of Mexico</v>
      </c>
      <c r="M889" s="185" t="str">
        <f>INDEX('State '!$A$1:$C$62,MATCH($J889,'State '!$B:$B,0),3)</f>
        <v>South Central</v>
      </c>
      <c r="N889" s="185"/>
      <c r="O889" s="192">
        <v>121</v>
      </c>
      <c r="P889" s="192">
        <v>87</v>
      </c>
      <c r="Q889" s="192">
        <v>600</v>
      </c>
      <c r="R889" s="191">
        <v>30</v>
      </c>
      <c r="S889" s="185" t="s">
        <v>135</v>
      </c>
      <c r="T889" s="185" t="s">
        <v>390</v>
      </c>
      <c r="U889" s="185" t="s">
        <v>1765</v>
      </c>
      <c r="V889" s="185"/>
      <c r="W889" s="184"/>
      <c r="X889" s="184"/>
      <c r="Y889" s="184"/>
      <c r="AC889" s="96"/>
      <c r="AD889" s="96"/>
      <c r="AE889" s="96"/>
      <c r="AF889" s="96"/>
      <c r="AG889" s="96"/>
      <c r="AH889" s="96"/>
      <c r="AI889" s="96"/>
      <c r="AJ889" s="96"/>
      <c r="AK889" s="96"/>
      <c r="AL889" s="96"/>
      <c r="AM889" s="96"/>
      <c r="AN889" s="96"/>
      <c r="AO889" s="96"/>
      <c r="AP889" s="96"/>
      <c r="AQ889" s="96"/>
      <c r="AR889" s="96"/>
      <c r="AS889" s="96"/>
      <c r="AT889" s="96"/>
      <c r="AU889" s="96"/>
      <c r="AV889" s="96"/>
      <c r="AW889" s="96"/>
      <c r="AX889" s="96"/>
      <c r="AY889" s="96"/>
      <c r="AZ889" s="96"/>
      <c r="BA889" s="96"/>
      <c r="BB889" s="96"/>
      <c r="BC889" s="96"/>
      <c r="BD889" s="96"/>
      <c r="BE889" s="96"/>
      <c r="BF889" s="96"/>
      <c r="BG889" s="96"/>
      <c r="BH889" s="96"/>
      <c r="BI889" s="96"/>
      <c r="BJ889" s="96"/>
      <c r="BK889" s="96"/>
      <c r="BL889" s="96"/>
      <c r="BM889" s="96"/>
      <c r="BN889" s="96"/>
      <c r="BO889" s="96"/>
      <c r="BP889" s="96"/>
      <c r="BQ889" s="96"/>
      <c r="BR889" s="96"/>
      <c r="BS889" s="96"/>
      <c r="BT889" s="96"/>
      <c r="BU889" s="96"/>
      <c r="BV889" s="96"/>
      <c r="BW889" s="96"/>
      <c r="BX889" s="96"/>
      <c r="BY889" s="96"/>
      <c r="BZ889" s="96"/>
      <c r="CA889" s="96"/>
      <c r="CB889" s="96"/>
      <c r="CC889" s="96"/>
      <c r="CD889" s="96"/>
      <c r="CE889" s="96"/>
      <c r="CF889" s="96"/>
      <c r="CG889" s="96"/>
      <c r="CH889" s="96"/>
      <c r="CI889" s="96"/>
      <c r="CJ889" s="96"/>
      <c r="CK889" s="96"/>
      <c r="CL889" s="96"/>
      <c r="CM889" s="96"/>
      <c r="CN889" s="96"/>
      <c r="CO889" s="96"/>
      <c r="CP889" s="96"/>
      <c r="CQ889" s="96"/>
      <c r="CR889" s="96"/>
      <c r="CS889" s="96"/>
      <c r="CT889" s="96"/>
      <c r="CU889" s="96"/>
      <c r="CV889" s="96"/>
      <c r="CW889" s="96"/>
      <c r="CX889" s="96"/>
      <c r="CY889" s="96"/>
      <c r="CZ889" s="96"/>
      <c r="DA889" s="96"/>
      <c r="DB889" s="96"/>
      <c r="DC889" s="96"/>
      <c r="DD889" s="96"/>
      <c r="DE889" s="96"/>
      <c r="DF889" s="96"/>
      <c r="DG889" s="96"/>
      <c r="DH889" s="96"/>
      <c r="DI889" s="96"/>
      <c r="DJ889" s="96"/>
      <c r="DK889" s="96"/>
      <c r="DL889" s="96"/>
      <c r="DM889" s="96"/>
      <c r="DN889" s="96"/>
      <c r="DO889" s="96"/>
      <c r="DP889" s="96"/>
      <c r="DQ889" s="96"/>
      <c r="DR889" s="96"/>
      <c r="DS889" s="96"/>
      <c r="DT889" s="96"/>
      <c r="DU889" s="96"/>
      <c r="DV889" s="96"/>
      <c r="DW889" s="96"/>
      <c r="DX889" s="96"/>
      <c r="DY889" s="96"/>
      <c r="DZ889" s="96"/>
      <c r="EA889" s="96"/>
      <c r="EB889" s="96"/>
      <c r="EC889" s="96"/>
      <c r="ED889" s="96"/>
      <c r="EE889" s="96"/>
      <c r="EF889" s="96"/>
      <c r="EG889" s="96"/>
      <c r="EH889" s="96"/>
      <c r="EI889" s="96"/>
      <c r="EJ889" s="96"/>
      <c r="EK889" s="96"/>
      <c r="EL889" s="96"/>
      <c r="EM889" s="96"/>
      <c r="EN889" s="96"/>
      <c r="EO889" s="96"/>
      <c r="EP889" s="96"/>
      <c r="EQ889" s="96"/>
      <c r="ER889" s="96"/>
      <c r="ES889" s="96"/>
      <c r="ET889" s="96"/>
      <c r="EU889" s="96"/>
      <c r="EV889" s="96"/>
      <c r="EW889" s="96"/>
      <c r="EX889" s="96"/>
      <c r="EY889" s="96"/>
      <c r="EZ889" s="96"/>
      <c r="FA889" s="96"/>
      <c r="FB889" s="96"/>
      <c r="FC889" s="96"/>
      <c r="FD889" s="96"/>
      <c r="FE889" s="96"/>
      <c r="FF889" s="96"/>
      <c r="FG889" s="96"/>
      <c r="FH889" s="96"/>
      <c r="FI889" s="96"/>
      <c r="FJ889" s="96"/>
      <c r="FK889" s="96"/>
      <c r="FL889" s="96"/>
      <c r="FM889" s="96"/>
      <c r="FN889" s="96"/>
      <c r="FO889" s="96"/>
      <c r="FP889" s="96"/>
      <c r="FQ889" s="96"/>
      <c r="FR889" s="96"/>
      <c r="FS889" s="96"/>
      <c r="FT889" s="96"/>
      <c r="FU889" s="96"/>
      <c r="FV889" s="96"/>
      <c r="FW889" s="96"/>
      <c r="FX889" s="96"/>
      <c r="FY889" s="96"/>
      <c r="FZ889" s="96"/>
      <c r="GA889" s="96"/>
      <c r="GB889" s="96"/>
      <c r="GC889" s="96"/>
      <c r="GD889" s="96"/>
      <c r="GE889" s="96"/>
      <c r="GF889" s="96"/>
      <c r="GG889" s="96"/>
      <c r="GH889" s="96"/>
      <c r="GI889" s="96"/>
      <c r="GJ889" s="96"/>
      <c r="GK889" s="96"/>
      <c r="GL889" s="96"/>
      <c r="GM889" s="96"/>
      <c r="GN889" s="96"/>
      <c r="GO889" s="96"/>
      <c r="GP889" s="96"/>
      <c r="GQ889" s="96"/>
      <c r="GR889" s="96"/>
      <c r="GS889" s="96"/>
      <c r="GT889" s="96"/>
      <c r="GU889" s="96"/>
      <c r="GV889" s="96"/>
      <c r="GW889" s="96"/>
      <c r="GX889" s="96"/>
      <c r="GY889" s="96"/>
      <c r="GZ889" s="96"/>
      <c r="HA889" s="96"/>
      <c r="HB889" s="96"/>
      <c r="HC889" s="96"/>
      <c r="HD889" s="96"/>
      <c r="HE889" s="96"/>
      <c r="HF889" s="96"/>
      <c r="HG889" s="96"/>
      <c r="HH889" s="96"/>
      <c r="HI889" s="96"/>
      <c r="HJ889" s="96"/>
      <c r="HK889" s="96"/>
      <c r="HL889" s="96"/>
      <c r="HM889" s="96"/>
      <c r="HN889" s="96"/>
      <c r="HO889" s="96"/>
      <c r="HP889" s="96"/>
      <c r="HQ889" s="96"/>
      <c r="HR889" s="96"/>
      <c r="HS889" s="96"/>
      <c r="HT889" s="96"/>
      <c r="HU889" s="96"/>
      <c r="HV889" s="96"/>
      <c r="HW889" s="96"/>
      <c r="HX889" s="96"/>
      <c r="HY889" s="96"/>
      <c r="HZ889" s="96"/>
      <c r="IA889" s="96"/>
      <c r="IB889" s="96"/>
      <c r="IC889" s="96"/>
      <c r="ID889" s="96"/>
      <c r="IE889" s="96"/>
      <c r="IF889" s="96"/>
      <c r="IG889" s="96"/>
      <c r="IH889" s="96"/>
      <c r="II889" s="96"/>
      <c r="IJ889" s="96"/>
      <c r="IK889" s="96"/>
      <c r="IL889" s="96"/>
      <c r="IM889" s="96"/>
      <c r="IN889" s="96"/>
      <c r="IO889" s="96"/>
      <c r="IP889" s="96"/>
      <c r="IQ889" s="96"/>
      <c r="IR889" s="96"/>
      <c r="IS889" s="96"/>
      <c r="IT889" s="96"/>
      <c r="IU889" s="96"/>
      <c r="IV889" s="96"/>
      <c r="IW889" s="96"/>
      <c r="IX889" s="96"/>
      <c r="IY889" s="96"/>
      <c r="IZ889" s="96"/>
      <c r="JA889" s="96"/>
      <c r="JB889" s="96"/>
      <c r="JC889" s="96"/>
    </row>
    <row r="890" spans="1:263" x14ac:dyDescent="0.2">
      <c r="A890" s="185">
        <v>39990</v>
      </c>
      <c r="B890" s="198" t="s">
        <v>1728</v>
      </c>
      <c r="C890" s="198" t="s">
        <v>202</v>
      </c>
      <c r="D890" s="198" t="s">
        <v>137</v>
      </c>
      <c r="E890" s="198" t="s">
        <v>144</v>
      </c>
      <c r="F890" s="199">
        <v>35735</v>
      </c>
      <c r="G890" s="200">
        <v>1997</v>
      </c>
      <c r="H890" s="185" t="s">
        <v>1381</v>
      </c>
      <c r="I890" s="185" t="str">
        <f t="shared" si="42"/>
        <v>NY</v>
      </c>
      <c r="J890" s="185" t="str">
        <f t="shared" si="41"/>
        <v>PA</v>
      </c>
      <c r="K890" s="185" t="str">
        <f t="shared" si="43"/>
        <v>Northeast</v>
      </c>
      <c r="L890" s="185" t="str">
        <f>INDEX('State '!$A$1:$C$62,MATCH($I890,'State '!$B:$B,0),3)</f>
        <v>Northeast</v>
      </c>
      <c r="M890" s="185" t="str">
        <f>INDEX('State '!$A$1:$C$62,MATCH($J890,'State '!$B:$B,0),3)</f>
        <v>Northeast</v>
      </c>
      <c r="N890" s="185"/>
      <c r="O890" s="192">
        <v>5.5</v>
      </c>
      <c r="P890" s="192">
        <v>139</v>
      </c>
      <c r="Q890" s="192">
        <v>25</v>
      </c>
      <c r="R890" s="191"/>
      <c r="S890" s="185" t="s">
        <v>135</v>
      </c>
      <c r="T890" s="185" t="s">
        <v>390</v>
      </c>
      <c r="U890" s="185" t="s">
        <v>1729</v>
      </c>
      <c r="V890" s="185"/>
      <c r="W890" s="184"/>
      <c r="X890" s="184"/>
      <c r="Y890" s="184"/>
      <c r="Z890" s="96"/>
      <c r="AA890" s="96"/>
      <c r="AB890" s="96"/>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20"/>
      <c r="BW890" s="20"/>
      <c r="BX890" s="20"/>
      <c r="BY890" s="20"/>
      <c r="BZ890" s="20"/>
      <c r="CA890" s="20"/>
      <c r="CB890" s="20"/>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c r="EU890" s="20"/>
      <c r="EV890" s="20"/>
      <c r="EW890" s="20"/>
      <c r="EX890" s="20"/>
      <c r="EY890" s="20"/>
      <c r="EZ890" s="20"/>
      <c r="FA890" s="20"/>
      <c r="FB890" s="20"/>
      <c r="FC890" s="20"/>
      <c r="FD890" s="20"/>
      <c r="FE890" s="20"/>
      <c r="FF890" s="20"/>
      <c r="FG890" s="20"/>
      <c r="FH890" s="20"/>
      <c r="FI890" s="20"/>
      <c r="FJ890" s="20"/>
      <c r="FK890" s="20"/>
      <c r="FL890" s="20"/>
      <c r="FM890" s="20"/>
      <c r="FN890" s="20"/>
      <c r="FO890" s="20"/>
      <c r="FP890" s="20"/>
      <c r="FQ890" s="20"/>
      <c r="FR890" s="20"/>
      <c r="FS890" s="20"/>
      <c r="FT890" s="20"/>
      <c r="FU890" s="20"/>
      <c r="FV890" s="20"/>
      <c r="FW890" s="20"/>
      <c r="FX890" s="20"/>
      <c r="FY890" s="20"/>
      <c r="FZ890" s="20"/>
      <c r="GA890" s="20"/>
      <c r="GB890" s="20"/>
      <c r="GC890" s="20"/>
      <c r="GD890" s="20"/>
      <c r="GE890" s="20"/>
      <c r="GF890" s="20"/>
      <c r="GG890" s="20"/>
      <c r="GH890" s="20"/>
      <c r="GI890" s="20"/>
      <c r="GJ890" s="20"/>
      <c r="GK890" s="20"/>
      <c r="GL890" s="20"/>
      <c r="GM890" s="20"/>
      <c r="GN890" s="20"/>
      <c r="GO890" s="20"/>
      <c r="GP890" s="20"/>
      <c r="GQ890" s="20"/>
      <c r="GR890" s="20"/>
      <c r="GS890" s="20"/>
      <c r="GT890" s="20"/>
      <c r="GU890" s="20"/>
      <c r="GV890" s="20"/>
      <c r="GW890" s="20"/>
      <c r="GX890" s="20"/>
      <c r="GY890" s="20"/>
      <c r="GZ890" s="20"/>
      <c r="HA890" s="20"/>
      <c r="HB890" s="20"/>
      <c r="HC890" s="20"/>
      <c r="HD890" s="20"/>
      <c r="HE890" s="20"/>
      <c r="HF890" s="20"/>
      <c r="HG890" s="20"/>
      <c r="HH890" s="20"/>
      <c r="HI890" s="20"/>
      <c r="HJ890" s="20"/>
      <c r="HK890" s="20"/>
      <c r="HL890" s="20"/>
      <c r="HM890" s="20"/>
      <c r="HN890" s="20"/>
      <c r="HO890" s="20"/>
      <c r="HP890" s="20"/>
      <c r="HQ890" s="20"/>
      <c r="HR890" s="20"/>
      <c r="HS890" s="20"/>
      <c r="HT890" s="20"/>
      <c r="HU890" s="20"/>
      <c r="HV890" s="20"/>
      <c r="HW890" s="20"/>
      <c r="HX890" s="20"/>
      <c r="HY890" s="20"/>
      <c r="HZ890" s="20"/>
      <c r="IA890" s="20"/>
      <c r="IB890" s="20"/>
      <c r="IC890" s="20"/>
      <c r="ID890" s="20"/>
      <c r="IE890" s="20"/>
      <c r="IF890" s="20"/>
      <c r="IG890" s="20"/>
      <c r="IH890" s="20"/>
      <c r="II890" s="20"/>
      <c r="IJ890" s="20"/>
      <c r="IK890" s="20"/>
      <c r="IL890" s="20"/>
      <c r="IM890" s="20"/>
      <c r="IN890" s="20"/>
      <c r="IO890" s="20"/>
      <c r="IP890" s="20"/>
      <c r="IQ890" s="20"/>
      <c r="IR890" s="20"/>
      <c r="IS890" s="20"/>
      <c r="IT890" s="20"/>
      <c r="IU890" s="20"/>
      <c r="IV890" s="20"/>
      <c r="IW890" s="20"/>
      <c r="IX890" s="20"/>
      <c r="IY890" s="20"/>
      <c r="IZ890" s="20"/>
      <c r="JA890" s="20"/>
      <c r="JB890" s="20"/>
      <c r="JC890" s="20"/>
    </row>
    <row r="891" spans="1:263" s="20" customFormat="1" ht="25.5" x14ac:dyDescent="0.2">
      <c r="A891" s="185">
        <v>39990</v>
      </c>
      <c r="B891" s="198" t="s">
        <v>1738</v>
      </c>
      <c r="C891" s="198" t="s">
        <v>262</v>
      </c>
      <c r="D891" s="198" t="s">
        <v>141</v>
      </c>
      <c r="E891" s="198" t="s">
        <v>144</v>
      </c>
      <c r="F891" s="199">
        <v>35735</v>
      </c>
      <c r="G891" s="200">
        <v>1997</v>
      </c>
      <c r="H891" s="185" t="s">
        <v>1739</v>
      </c>
      <c r="I891" s="185" t="str">
        <f t="shared" si="42"/>
        <v>KS</v>
      </c>
      <c r="J891" s="185" t="str">
        <f t="shared" si="41"/>
        <v>WI</v>
      </c>
      <c r="K891" s="185" t="str">
        <f t="shared" si="43"/>
        <v>South Central, Mountain, Midwest</v>
      </c>
      <c r="L891" s="185" t="str">
        <f>INDEX('State '!$A$1:$C$62,MATCH($I891,'State '!$B:$B,0),3)</f>
        <v>South Central</v>
      </c>
      <c r="M891" s="185" t="str">
        <f>INDEX('State '!$A$1:$C$62,MATCH($J891,'State '!$B:$B,0),3)</f>
        <v>Midwest</v>
      </c>
      <c r="N891" s="185" t="s">
        <v>2548</v>
      </c>
      <c r="O891" s="192">
        <v>102</v>
      </c>
      <c r="P891" s="192">
        <v>39</v>
      </c>
      <c r="Q891" s="192">
        <v>244</v>
      </c>
      <c r="R891" s="191"/>
      <c r="S891" s="185" t="s">
        <v>135</v>
      </c>
      <c r="T891" s="185" t="s">
        <v>390</v>
      </c>
      <c r="U891" s="185" t="s">
        <v>1648</v>
      </c>
      <c r="V891" s="185"/>
      <c r="W891" s="184"/>
      <c r="X891" s="184"/>
      <c r="Y891" s="184"/>
      <c r="AC891" s="96"/>
      <c r="AD891" s="96"/>
      <c r="AE891" s="96"/>
      <c r="AF891" s="96"/>
      <c r="AG891" s="96"/>
      <c r="AH891" s="96"/>
      <c r="AI891" s="96"/>
      <c r="AJ891" s="96"/>
      <c r="AK891" s="96"/>
      <c r="AL891" s="96"/>
      <c r="AM891" s="96"/>
      <c r="AN891" s="96"/>
      <c r="AO891" s="96"/>
      <c r="AP891" s="96"/>
      <c r="AQ891" s="96"/>
      <c r="AR891" s="96"/>
      <c r="AS891" s="96"/>
      <c r="AT891" s="96"/>
      <c r="AU891" s="96"/>
      <c r="AV891" s="96"/>
      <c r="AW891" s="96"/>
      <c r="AX891" s="96"/>
      <c r="AY891" s="96"/>
      <c r="AZ891" s="96"/>
      <c r="BA891" s="96"/>
      <c r="BB891" s="96"/>
      <c r="BC891" s="96"/>
      <c r="BD891" s="96"/>
      <c r="BE891" s="96"/>
      <c r="BF891" s="96"/>
      <c r="BG891" s="96"/>
      <c r="BH891" s="96"/>
      <c r="BI891" s="96"/>
      <c r="BJ891" s="96"/>
      <c r="BK891" s="96"/>
      <c r="BL891" s="96"/>
      <c r="BM891" s="96"/>
      <c r="BN891" s="96"/>
      <c r="BO891" s="96"/>
      <c r="BP891" s="96"/>
      <c r="BQ891" s="96"/>
      <c r="BR891" s="96"/>
      <c r="BS891" s="96"/>
      <c r="BT891" s="96"/>
      <c r="BU891" s="96"/>
      <c r="BV891" s="96"/>
      <c r="BW891" s="96"/>
      <c r="BX891" s="96"/>
      <c r="BY891" s="96"/>
      <c r="BZ891" s="96"/>
      <c r="CA891" s="96"/>
      <c r="CB891" s="96"/>
      <c r="CC891" s="96"/>
      <c r="CD891" s="96"/>
      <c r="CE891" s="96"/>
      <c r="CF891" s="96"/>
      <c r="CG891" s="96"/>
      <c r="CH891" s="96"/>
      <c r="CI891" s="96"/>
      <c r="CJ891" s="96"/>
      <c r="CK891" s="96"/>
      <c r="CL891" s="96"/>
      <c r="CM891" s="96"/>
      <c r="CN891" s="96"/>
      <c r="CO891" s="96"/>
      <c r="CP891" s="96"/>
      <c r="CQ891" s="96"/>
      <c r="CR891" s="96"/>
      <c r="CS891" s="96"/>
      <c r="CT891" s="96"/>
      <c r="CU891" s="96"/>
      <c r="CV891" s="96"/>
      <c r="CW891" s="96"/>
      <c r="CX891" s="96"/>
      <c r="CY891" s="96"/>
      <c r="CZ891" s="96"/>
      <c r="DA891" s="96"/>
      <c r="DB891" s="96"/>
      <c r="DC891" s="96"/>
      <c r="DD891" s="96"/>
      <c r="DE891" s="96"/>
      <c r="DF891" s="96"/>
      <c r="DG891" s="96"/>
      <c r="DH891" s="96"/>
      <c r="DI891" s="96"/>
      <c r="DJ891" s="96"/>
      <c r="DK891" s="96"/>
      <c r="DL891" s="96"/>
      <c r="DM891" s="96"/>
      <c r="DN891" s="96"/>
      <c r="DO891" s="96"/>
      <c r="DP891" s="96"/>
      <c r="DQ891" s="96"/>
      <c r="DR891" s="96"/>
      <c r="DS891" s="96"/>
      <c r="DT891" s="96"/>
      <c r="DU891" s="96"/>
      <c r="DV891" s="96"/>
      <c r="DW891" s="96"/>
      <c r="DX891" s="96"/>
      <c r="DY891" s="96"/>
      <c r="DZ891" s="96"/>
      <c r="EA891" s="96"/>
      <c r="EB891" s="96"/>
      <c r="EC891" s="96"/>
      <c r="ED891" s="96"/>
      <c r="EE891" s="96"/>
      <c r="EF891" s="96"/>
      <c r="EG891" s="96"/>
      <c r="EH891" s="96"/>
      <c r="EI891" s="96"/>
      <c r="EJ891" s="96"/>
      <c r="EK891" s="96"/>
      <c r="EL891" s="96"/>
      <c r="EM891" s="96"/>
      <c r="EN891" s="96"/>
      <c r="EO891" s="96"/>
      <c r="EP891" s="96"/>
      <c r="EQ891" s="96"/>
      <c r="ER891" s="96"/>
      <c r="ES891" s="96"/>
      <c r="ET891" s="96"/>
      <c r="EU891" s="96"/>
      <c r="EV891" s="96"/>
      <c r="EW891" s="96"/>
      <c r="EX891" s="96"/>
      <c r="EY891" s="96"/>
      <c r="EZ891" s="96"/>
      <c r="FA891" s="96"/>
      <c r="FB891" s="96"/>
      <c r="FC891" s="96"/>
      <c r="FD891" s="96"/>
      <c r="FE891" s="96"/>
      <c r="FF891" s="96"/>
      <c r="FG891" s="96"/>
      <c r="FH891" s="96"/>
      <c r="FI891" s="96"/>
      <c r="FJ891" s="96"/>
      <c r="FK891" s="96"/>
      <c r="FL891" s="96"/>
      <c r="FM891" s="96"/>
      <c r="FN891" s="96"/>
      <c r="FO891" s="96"/>
      <c r="FP891" s="96"/>
      <c r="FQ891" s="96"/>
      <c r="FR891" s="96"/>
      <c r="FS891" s="96"/>
      <c r="FT891" s="96"/>
      <c r="FU891" s="96"/>
      <c r="FV891" s="96"/>
      <c r="FW891" s="96"/>
      <c r="FX891" s="96"/>
      <c r="FY891" s="96"/>
      <c r="FZ891" s="96"/>
      <c r="GA891" s="96"/>
      <c r="GB891" s="96"/>
      <c r="GC891" s="96"/>
      <c r="GD891" s="96"/>
      <c r="GE891" s="96"/>
      <c r="GF891" s="96"/>
      <c r="GG891" s="96"/>
      <c r="GH891" s="96"/>
      <c r="GI891" s="96"/>
      <c r="GJ891" s="96"/>
      <c r="GK891" s="96"/>
      <c r="GL891" s="96"/>
      <c r="GM891" s="96"/>
      <c r="GN891" s="96"/>
      <c r="GO891" s="96"/>
      <c r="GP891" s="96"/>
      <c r="GQ891" s="96"/>
      <c r="GR891" s="96"/>
      <c r="GS891" s="96"/>
      <c r="GT891" s="96"/>
      <c r="GU891" s="96"/>
      <c r="GV891" s="96"/>
      <c r="GW891" s="96"/>
      <c r="GX891" s="96"/>
      <c r="GY891" s="96"/>
      <c r="GZ891" s="96"/>
      <c r="HA891" s="96"/>
      <c r="HB891" s="96"/>
      <c r="HC891" s="96"/>
      <c r="HD891" s="96"/>
      <c r="HE891" s="96"/>
      <c r="HF891" s="96"/>
      <c r="HG891" s="96"/>
      <c r="HH891" s="96"/>
      <c r="HI891" s="96"/>
      <c r="HJ891" s="96"/>
      <c r="HK891" s="96"/>
      <c r="HL891" s="96"/>
      <c r="HM891" s="96"/>
      <c r="HN891" s="96"/>
      <c r="HO891" s="96"/>
      <c r="HP891" s="96"/>
      <c r="HQ891" s="96"/>
      <c r="HR891" s="96"/>
      <c r="HS891" s="96"/>
      <c r="HT891" s="96"/>
      <c r="HU891" s="96"/>
      <c r="HV891" s="96"/>
      <c r="HW891" s="96"/>
      <c r="HX891" s="96"/>
      <c r="HY891" s="96"/>
      <c r="HZ891" s="96"/>
      <c r="IA891" s="96"/>
      <c r="IB891" s="96"/>
      <c r="IC891" s="96"/>
      <c r="ID891" s="96"/>
      <c r="IE891" s="96"/>
      <c r="IF891" s="96"/>
      <c r="IG891" s="96"/>
      <c r="IH891" s="96"/>
      <c r="II891" s="96"/>
      <c r="IJ891" s="96"/>
      <c r="IK891" s="96"/>
      <c r="IL891" s="96"/>
      <c r="IM891" s="96"/>
      <c r="IN891" s="96"/>
      <c r="IO891" s="96"/>
      <c r="IP891" s="96"/>
      <c r="IQ891" s="96"/>
      <c r="IR891" s="96"/>
      <c r="IS891" s="96"/>
      <c r="IT891" s="96"/>
      <c r="IU891" s="96"/>
      <c r="IV891" s="96"/>
      <c r="IW891" s="96"/>
      <c r="IX891" s="96"/>
      <c r="IY891" s="96"/>
      <c r="IZ891" s="96"/>
      <c r="JA891" s="96"/>
      <c r="JB891" s="96"/>
      <c r="JC891" s="96"/>
    </row>
    <row r="892" spans="1:263" s="20" customFormat="1" x14ac:dyDescent="0.2">
      <c r="A892" s="185">
        <v>39990</v>
      </c>
      <c r="B892" s="198" t="s">
        <v>1773</v>
      </c>
      <c r="C892" s="198" t="s">
        <v>230</v>
      </c>
      <c r="D892" s="198" t="s">
        <v>141</v>
      </c>
      <c r="E892" s="198" t="s">
        <v>144</v>
      </c>
      <c r="F892" s="199">
        <v>35779</v>
      </c>
      <c r="G892" s="191">
        <v>1997</v>
      </c>
      <c r="H892" s="185" t="s">
        <v>845</v>
      </c>
      <c r="I892" s="185" t="str">
        <f t="shared" si="42"/>
        <v>NV</v>
      </c>
      <c r="J892" s="185" t="str">
        <f t="shared" ref="J892:J939" si="44">RIGHT($H892,2)</f>
        <v>CA</v>
      </c>
      <c r="K892" s="185" t="str">
        <f t="shared" si="43"/>
        <v>Mountain, Pacific</v>
      </c>
      <c r="L892" s="185" t="str">
        <f>INDEX('State '!$A$1:$C$62,MATCH($I892,'State '!$B:$B,0),3)</f>
        <v>Mountain</v>
      </c>
      <c r="M892" s="185" t="str">
        <f>INDEX('State '!$A$1:$C$62,MATCH($J892,'State '!$B:$B,0),3)</f>
        <v>Pacific</v>
      </c>
      <c r="N892" s="185"/>
      <c r="O892" s="192">
        <v>10.5</v>
      </c>
      <c r="P892" s="192">
        <v>23</v>
      </c>
      <c r="Q892" s="192">
        <v>12.78</v>
      </c>
      <c r="R892" s="191" t="s">
        <v>1211</v>
      </c>
      <c r="S892" s="185" t="s">
        <v>135</v>
      </c>
      <c r="T892" s="185" t="s">
        <v>390</v>
      </c>
      <c r="U892" s="185" t="s">
        <v>1774</v>
      </c>
      <c r="V892" s="185"/>
      <c r="W892" s="184"/>
      <c r="X892" s="184"/>
      <c r="Y892" s="184"/>
      <c r="AC892" s="96"/>
      <c r="AD892" s="96"/>
      <c r="AE892" s="96"/>
      <c r="AF892" s="96"/>
      <c r="AG892" s="96"/>
      <c r="AH892" s="96"/>
      <c r="AI892" s="96"/>
      <c r="AJ892" s="96"/>
      <c r="AK892" s="96"/>
      <c r="AL892" s="96"/>
      <c r="AM892" s="96"/>
      <c r="AN892" s="96"/>
      <c r="AO892" s="96"/>
      <c r="AP892" s="96"/>
      <c r="AQ892" s="96"/>
      <c r="AR892" s="96"/>
      <c r="AS892" s="96"/>
      <c r="AT892" s="96"/>
      <c r="AU892" s="96"/>
      <c r="AV892" s="96"/>
      <c r="AW892" s="96"/>
      <c r="AX892" s="96"/>
      <c r="AY892" s="96"/>
      <c r="AZ892" s="96"/>
      <c r="BA892" s="96"/>
      <c r="BB892" s="96"/>
      <c r="BC892" s="96"/>
      <c r="BD892" s="96"/>
      <c r="BE892" s="96"/>
      <c r="BF892" s="96"/>
      <c r="BG892" s="96"/>
      <c r="BH892" s="96"/>
      <c r="BI892" s="96"/>
      <c r="BJ892" s="96"/>
      <c r="BK892" s="96"/>
      <c r="BL892" s="96"/>
      <c r="BM892" s="96"/>
      <c r="BN892" s="96"/>
      <c r="BO892" s="96"/>
      <c r="BP892" s="96"/>
      <c r="BQ892" s="96"/>
      <c r="BR892" s="96"/>
      <c r="BS892" s="96"/>
      <c r="BT892" s="96"/>
      <c r="BU892" s="96"/>
      <c r="BV892" s="96"/>
      <c r="BW892" s="96"/>
      <c r="BX892" s="96"/>
      <c r="BY892" s="96"/>
      <c r="BZ892" s="96"/>
      <c r="CA892" s="96"/>
      <c r="CB892" s="96"/>
      <c r="CC892" s="96"/>
      <c r="CD892" s="96"/>
      <c r="CE892" s="96"/>
      <c r="CF892" s="96"/>
      <c r="CG892" s="96"/>
      <c r="CH892" s="96"/>
      <c r="CI892" s="96"/>
      <c r="CJ892" s="96"/>
      <c r="CK892" s="96"/>
      <c r="CL892" s="96"/>
      <c r="CM892" s="96"/>
      <c r="CN892" s="96"/>
      <c r="CO892" s="96"/>
      <c r="CP892" s="96"/>
      <c r="CQ892" s="96"/>
      <c r="CR892" s="96"/>
      <c r="CS892" s="96"/>
      <c r="CT892" s="96"/>
      <c r="CU892" s="96"/>
      <c r="CV892" s="96"/>
      <c r="CW892" s="96"/>
      <c r="CX892" s="96"/>
      <c r="CY892" s="96"/>
      <c r="CZ892" s="96"/>
      <c r="DA892" s="96"/>
      <c r="DB892" s="96"/>
      <c r="DC892" s="96"/>
      <c r="DD892" s="96"/>
      <c r="DE892" s="96"/>
      <c r="DF892" s="96"/>
      <c r="DG892" s="96"/>
      <c r="DH892" s="96"/>
      <c r="DI892" s="96"/>
      <c r="DJ892" s="96"/>
      <c r="DK892" s="96"/>
      <c r="DL892" s="96"/>
      <c r="DM892" s="96"/>
      <c r="DN892" s="96"/>
      <c r="DO892" s="96"/>
      <c r="DP892" s="96"/>
      <c r="DQ892" s="96"/>
      <c r="DR892" s="96"/>
      <c r="DS892" s="96"/>
      <c r="DT892" s="96"/>
      <c r="DU892" s="96"/>
      <c r="DV892" s="96"/>
      <c r="DW892" s="96"/>
      <c r="DX892" s="96"/>
      <c r="DY892" s="96"/>
      <c r="DZ892" s="96"/>
      <c r="EA892" s="96"/>
      <c r="EB892" s="96"/>
      <c r="EC892" s="96"/>
      <c r="ED892" s="96"/>
      <c r="EE892" s="96"/>
      <c r="EF892" s="96"/>
      <c r="EG892" s="96"/>
      <c r="EH892" s="96"/>
      <c r="EI892" s="96"/>
      <c r="EJ892" s="96"/>
      <c r="EK892" s="96"/>
      <c r="EL892" s="96"/>
      <c r="EM892" s="96"/>
      <c r="EN892" s="96"/>
      <c r="EO892" s="96"/>
      <c r="EP892" s="96"/>
      <c r="EQ892" s="96"/>
      <c r="ER892" s="96"/>
      <c r="ES892" s="96"/>
      <c r="ET892" s="96"/>
      <c r="EU892" s="96"/>
      <c r="EV892" s="96"/>
      <c r="EW892" s="96"/>
      <c r="EX892" s="96"/>
      <c r="EY892" s="96"/>
      <c r="EZ892" s="96"/>
      <c r="FA892" s="96"/>
      <c r="FB892" s="96"/>
      <c r="FC892" s="96"/>
      <c r="FD892" s="96"/>
      <c r="FE892" s="96"/>
      <c r="FF892" s="96"/>
      <c r="FG892" s="96"/>
      <c r="FH892" s="96"/>
      <c r="FI892" s="96"/>
      <c r="FJ892" s="96"/>
      <c r="FK892" s="96"/>
      <c r="FL892" s="96"/>
      <c r="FM892" s="96"/>
      <c r="FN892" s="96"/>
      <c r="FO892" s="96"/>
      <c r="FP892" s="96"/>
      <c r="FQ892" s="96"/>
      <c r="FR892" s="96"/>
      <c r="FS892" s="96"/>
      <c r="FT892" s="96"/>
      <c r="FU892" s="96"/>
      <c r="FV892" s="96"/>
      <c r="FW892" s="96"/>
      <c r="FX892" s="96"/>
      <c r="FY892" s="96"/>
      <c r="FZ892" s="96"/>
      <c r="GA892" s="96"/>
      <c r="GB892" s="96"/>
      <c r="GC892" s="96"/>
      <c r="GD892" s="96"/>
      <c r="GE892" s="96"/>
      <c r="GF892" s="96"/>
      <c r="GG892" s="96"/>
      <c r="GH892" s="96"/>
      <c r="GI892" s="96"/>
      <c r="GJ892" s="96"/>
      <c r="GK892" s="96"/>
      <c r="GL892" s="96"/>
      <c r="GM892" s="96"/>
      <c r="GN892" s="96"/>
      <c r="GO892" s="96"/>
      <c r="GP892" s="96"/>
      <c r="GQ892" s="96"/>
      <c r="GR892" s="96"/>
      <c r="GS892" s="96"/>
      <c r="GT892" s="96"/>
      <c r="GU892" s="96"/>
      <c r="GV892" s="96"/>
      <c r="GW892" s="96"/>
      <c r="GX892" s="96"/>
      <c r="GY892" s="96"/>
      <c r="GZ892" s="96"/>
      <c r="HA892" s="96"/>
      <c r="HB892" s="96"/>
      <c r="HC892" s="96"/>
      <c r="HD892" s="96"/>
      <c r="HE892" s="96"/>
      <c r="HF892" s="96"/>
      <c r="HG892" s="96"/>
      <c r="HH892" s="96"/>
      <c r="HI892" s="96"/>
      <c r="HJ892" s="96"/>
      <c r="HK892" s="96"/>
      <c r="HL892" s="96"/>
      <c r="HM892" s="96"/>
      <c r="HN892" s="96"/>
      <c r="HO892" s="96"/>
      <c r="HP892" s="96"/>
      <c r="HQ892" s="96"/>
      <c r="HR892" s="96"/>
      <c r="HS892" s="96"/>
      <c r="HT892" s="96"/>
      <c r="HU892" s="96"/>
      <c r="HV892" s="96"/>
      <c r="HW892" s="96"/>
      <c r="HX892" s="96"/>
      <c r="HY892" s="96"/>
      <c r="HZ892" s="96"/>
      <c r="IA892" s="96"/>
      <c r="IB892" s="96"/>
      <c r="IC892" s="96"/>
      <c r="ID892" s="96"/>
      <c r="IE892" s="96"/>
      <c r="IF892" s="96"/>
      <c r="IG892" s="96"/>
      <c r="IH892" s="96"/>
      <c r="II892" s="96"/>
      <c r="IJ892" s="96"/>
      <c r="IK892" s="96"/>
      <c r="IL892" s="96"/>
      <c r="IM892" s="96"/>
      <c r="IN892" s="96"/>
      <c r="IO892" s="96"/>
      <c r="IP892" s="96"/>
      <c r="IQ892" s="96"/>
      <c r="IR892" s="96"/>
      <c r="IS892" s="96"/>
      <c r="IT892" s="96"/>
      <c r="IU892" s="96"/>
      <c r="IV892" s="96"/>
      <c r="IW892" s="96"/>
      <c r="IX892" s="96"/>
      <c r="IY892" s="96"/>
      <c r="IZ892" s="96"/>
      <c r="JA892" s="96"/>
      <c r="JB892" s="96"/>
      <c r="JC892" s="96"/>
    </row>
    <row r="893" spans="1:263" s="20" customFormat="1" x14ac:dyDescent="0.2">
      <c r="A893" s="185">
        <v>39990</v>
      </c>
      <c r="B893" s="198" t="s">
        <v>1768</v>
      </c>
      <c r="C893" s="198" t="s">
        <v>354</v>
      </c>
      <c r="D893" s="198" t="s">
        <v>141</v>
      </c>
      <c r="E893" s="198" t="s">
        <v>144</v>
      </c>
      <c r="F893" s="199">
        <v>35612</v>
      </c>
      <c r="G893" s="191">
        <v>1997</v>
      </c>
      <c r="H893" s="185" t="s">
        <v>1496</v>
      </c>
      <c r="I893" s="185" t="str">
        <f t="shared" si="42"/>
        <v>CA</v>
      </c>
      <c r="J893" s="185" t="str">
        <f t="shared" si="44"/>
        <v>MX</v>
      </c>
      <c r="K893" s="185" t="str">
        <f t="shared" si="43"/>
        <v>Pacific, Mexico</v>
      </c>
      <c r="L893" s="185" t="str">
        <f>INDEX('State '!$A$1:$C$62,MATCH($I893,'State '!$B:$B,0),3)</f>
        <v>Pacific</v>
      </c>
      <c r="M893" s="185" t="str">
        <f>INDEX('State '!$A$1:$C$62,MATCH($J893,'State '!$B:$B,0),3)</f>
        <v>Mexico</v>
      </c>
      <c r="N893" s="185"/>
      <c r="O893" s="192">
        <v>0.25</v>
      </c>
      <c r="P893" s="192">
        <v>1</v>
      </c>
      <c r="Q893" s="192">
        <v>25</v>
      </c>
      <c r="R893" s="191">
        <v>16</v>
      </c>
      <c r="S893" s="185" t="s">
        <v>135</v>
      </c>
      <c r="T893" s="185" t="s">
        <v>390</v>
      </c>
      <c r="U893" s="185" t="s">
        <v>391</v>
      </c>
      <c r="V893" s="185"/>
      <c r="W893" s="184"/>
      <c r="X893" s="184"/>
      <c r="Y893" s="184"/>
      <c r="AC893" s="96"/>
      <c r="AD893" s="96"/>
      <c r="AE893" s="96"/>
      <c r="AF893" s="96"/>
      <c r="AG893" s="96"/>
      <c r="AH893" s="96"/>
      <c r="AI893" s="96"/>
      <c r="AJ893" s="96"/>
      <c r="AK893" s="96"/>
      <c r="AL893" s="96"/>
      <c r="AM893" s="96"/>
      <c r="AN893" s="96"/>
      <c r="AO893" s="96"/>
      <c r="AP893" s="96"/>
      <c r="AQ893" s="96"/>
      <c r="AR893" s="96"/>
      <c r="AS893" s="96"/>
      <c r="AT893" s="96"/>
      <c r="AU893" s="96"/>
      <c r="AV893" s="96"/>
      <c r="AW893" s="96"/>
      <c r="AX893" s="96"/>
      <c r="AY893" s="96"/>
      <c r="AZ893" s="96"/>
      <c r="BA893" s="96"/>
      <c r="BB893" s="96"/>
      <c r="BC893" s="96"/>
      <c r="BD893" s="96"/>
      <c r="BE893" s="96"/>
      <c r="BF893" s="96"/>
      <c r="BG893" s="96"/>
      <c r="BH893" s="96"/>
      <c r="BI893" s="96"/>
      <c r="BJ893" s="96"/>
      <c r="BK893" s="96"/>
      <c r="BL893" s="96"/>
      <c r="BM893" s="96"/>
      <c r="BN893" s="96"/>
      <c r="BO893" s="96"/>
      <c r="BP893" s="96"/>
      <c r="BQ893" s="96"/>
      <c r="BR893" s="96"/>
      <c r="BS893" s="96"/>
      <c r="BT893" s="96"/>
      <c r="BU893" s="96"/>
      <c r="BV893" s="96"/>
      <c r="BW893" s="96"/>
      <c r="BX893" s="96"/>
      <c r="BY893" s="96"/>
      <c r="BZ893" s="96"/>
      <c r="CA893" s="96"/>
      <c r="CB893" s="96"/>
      <c r="CC893" s="96"/>
      <c r="CD893" s="96"/>
      <c r="CE893" s="96"/>
      <c r="CF893" s="96"/>
      <c r="CG893" s="96"/>
      <c r="CH893" s="96"/>
      <c r="CI893" s="96"/>
      <c r="CJ893" s="96"/>
      <c r="CK893" s="96"/>
      <c r="CL893" s="96"/>
      <c r="CM893" s="96"/>
      <c r="CN893" s="96"/>
      <c r="CO893" s="96"/>
      <c r="CP893" s="96"/>
      <c r="CQ893" s="96"/>
      <c r="CR893" s="96"/>
      <c r="CS893" s="96"/>
      <c r="CT893" s="96"/>
      <c r="CU893" s="96"/>
      <c r="CV893" s="96"/>
      <c r="CW893" s="96"/>
      <c r="CX893" s="96"/>
      <c r="CY893" s="96"/>
      <c r="CZ893" s="96"/>
      <c r="DA893" s="96"/>
      <c r="DB893" s="96"/>
      <c r="DC893" s="96"/>
      <c r="DD893" s="96"/>
      <c r="DE893" s="96"/>
      <c r="DF893" s="96"/>
      <c r="DG893" s="96"/>
      <c r="DH893" s="96"/>
      <c r="DI893" s="96"/>
      <c r="DJ893" s="96"/>
      <c r="DK893" s="96"/>
      <c r="DL893" s="96"/>
      <c r="DM893" s="96"/>
      <c r="DN893" s="96"/>
      <c r="DO893" s="96"/>
      <c r="DP893" s="96"/>
      <c r="DQ893" s="96"/>
      <c r="DR893" s="96"/>
      <c r="DS893" s="96"/>
      <c r="DT893" s="96"/>
      <c r="DU893" s="96"/>
      <c r="DV893" s="96"/>
      <c r="DW893" s="96"/>
      <c r="DX893" s="96"/>
      <c r="DY893" s="96"/>
      <c r="DZ893" s="96"/>
      <c r="EA893" s="96"/>
      <c r="EB893" s="96"/>
      <c r="EC893" s="96"/>
      <c r="ED893" s="96"/>
      <c r="EE893" s="96"/>
      <c r="EF893" s="96"/>
      <c r="EG893" s="96"/>
      <c r="EH893" s="96"/>
      <c r="EI893" s="96"/>
      <c r="EJ893" s="96"/>
      <c r="EK893" s="96"/>
      <c r="EL893" s="96"/>
      <c r="EM893" s="96"/>
      <c r="EN893" s="96"/>
      <c r="EO893" s="96"/>
      <c r="EP893" s="96"/>
      <c r="EQ893" s="96"/>
      <c r="ER893" s="96"/>
      <c r="ES893" s="96"/>
      <c r="ET893" s="96"/>
      <c r="EU893" s="96"/>
      <c r="EV893" s="96"/>
      <c r="EW893" s="96"/>
      <c r="EX893" s="96"/>
      <c r="EY893" s="96"/>
      <c r="EZ893" s="96"/>
      <c r="FA893" s="96"/>
      <c r="FB893" s="96"/>
      <c r="FC893" s="96"/>
      <c r="FD893" s="96"/>
      <c r="FE893" s="96"/>
      <c r="FF893" s="96"/>
      <c r="FG893" s="96"/>
      <c r="FH893" s="96"/>
      <c r="FI893" s="96"/>
      <c r="FJ893" s="96"/>
      <c r="FK893" s="96"/>
      <c r="FL893" s="96"/>
      <c r="FM893" s="96"/>
      <c r="FN893" s="96"/>
      <c r="FO893" s="96"/>
      <c r="FP893" s="96"/>
      <c r="FQ893" s="96"/>
      <c r="FR893" s="96"/>
      <c r="FS893" s="96"/>
      <c r="FT893" s="96"/>
      <c r="FU893" s="96"/>
      <c r="FV893" s="96"/>
      <c r="FW893" s="96"/>
      <c r="FX893" s="96"/>
      <c r="FY893" s="96"/>
      <c r="FZ893" s="96"/>
      <c r="GA893" s="96"/>
      <c r="GB893" s="96"/>
      <c r="GC893" s="96"/>
      <c r="GD893" s="96"/>
      <c r="GE893" s="96"/>
      <c r="GF893" s="96"/>
      <c r="GG893" s="96"/>
      <c r="GH893" s="96"/>
      <c r="GI893" s="96"/>
      <c r="GJ893" s="96"/>
      <c r="GK893" s="96"/>
      <c r="GL893" s="96"/>
      <c r="GM893" s="96"/>
      <c r="GN893" s="96"/>
      <c r="GO893" s="96"/>
      <c r="GP893" s="96"/>
      <c r="GQ893" s="96"/>
      <c r="GR893" s="96"/>
      <c r="GS893" s="96"/>
      <c r="GT893" s="96"/>
      <c r="GU893" s="96"/>
      <c r="GV893" s="96"/>
      <c r="GW893" s="96"/>
      <c r="GX893" s="96"/>
      <c r="GY893" s="96"/>
      <c r="GZ893" s="96"/>
      <c r="HA893" s="96"/>
      <c r="HB893" s="96"/>
      <c r="HC893" s="96"/>
      <c r="HD893" s="96"/>
      <c r="HE893" s="96"/>
      <c r="HF893" s="96"/>
      <c r="HG893" s="96"/>
      <c r="HH893" s="96"/>
      <c r="HI893" s="96"/>
      <c r="HJ893" s="96"/>
      <c r="HK893" s="96"/>
      <c r="HL893" s="96"/>
      <c r="HM893" s="96"/>
      <c r="HN893" s="96"/>
      <c r="HO893" s="96"/>
      <c r="HP893" s="96"/>
      <c r="HQ893" s="96"/>
      <c r="HR893" s="96"/>
      <c r="HS893" s="96"/>
      <c r="HT893" s="96"/>
      <c r="HU893" s="96"/>
      <c r="HV893" s="96"/>
      <c r="HW893" s="96"/>
      <c r="HX893" s="96"/>
      <c r="HY893" s="96"/>
      <c r="HZ893" s="96"/>
      <c r="IA893" s="96"/>
      <c r="IB893" s="96"/>
      <c r="IC893" s="96"/>
      <c r="ID893" s="96"/>
      <c r="IE893" s="96"/>
      <c r="IF893" s="96"/>
      <c r="IG893" s="96"/>
      <c r="IH893" s="96"/>
      <c r="II893" s="96"/>
      <c r="IJ893" s="96"/>
      <c r="IK893" s="96"/>
      <c r="IL893" s="96"/>
      <c r="IM893" s="96"/>
      <c r="IN893" s="96"/>
      <c r="IO893" s="96"/>
      <c r="IP893" s="96"/>
      <c r="IQ893" s="96"/>
      <c r="IR893" s="96"/>
      <c r="IS893" s="96"/>
      <c r="IT893" s="96"/>
      <c r="IU893" s="96"/>
      <c r="IV893" s="96"/>
      <c r="IW893" s="96"/>
      <c r="IX893" s="96"/>
      <c r="IY893" s="96"/>
      <c r="IZ893" s="96"/>
      <c r="JA893" s="96"/>
      <c r="JB893" s="96"/>
      <c r="JC893" s="96"/>
    </row>
    <row r="894" spans="1:263" s="20" customFormat="1" x14ac:dyDescent="0.2">
      <c r="A894" s="185">
        <v>39990</v>
      </c>
      <c r="B894" s="198" t="s">
        <v>1751</v>
      </c>
      <c r="C894" s="198" t="s">
        <v>216</v>
      </c>
      <c r="D894" s="198" t="s">
        <v>141</v>
      </c>
      <c r="E894" s="198" t="s">
        <v>144</v>
      </c>
      <c r="F894" s="199">
        <v>35735</v>
      </c>
      <c r="G894" s="191">
        <v>1997</v>
      </c>
      <c r="H894" s="185" t="s">
        <v>1752</v>
      </c>
      <c r="I894" s="185" t="str">
        <f t="shared" si="42"/>
        <v>GA</v>
      </c>
      <c r="J894" s="185" t="str">
        <f t="shared" si="44"/>
        <v>SC</v>
      </c>
      <c r="K894" s="185" t="str">
        <f t="shared" si="43"/>
        <v>Southeast</v>
      </c>
      <c r="L894" s="185" t="str">
        <f>INDEX('State '!$A$1:$C$62,MATCH($I894,'State '!$B:$B,0),3)</f>
        <v>Southeast</v>
      </c>
      <c r="M894" s="185" t="str">
        <f>INDEX('State '!$A$1:$C$62,MATCH($J894,'State '!$B:$B,0),3)</f>
        <v>Southeast</v>
      </c>
      <c r="N894" s="185"/>
      <c r="O894" s="192">
        <v>36</v>
      </c>
      <c r="P894" s="192">
        <v>27</v>
      </c>
      <c r="Q894" s="192">
        <v>45.88</v>
      </c>
      <c r="R894" s="191" t="s">
        <v>1753</v>
      </c>
      <c r="S894" s="185" t="s">
        <v>135</v>
      </c>
      <c r="T894" s="185" t="s">
        <v>390</v>
      </c>
      <c r="U894" s="185" t="s">
        <v>1754</v>
      </c>
      <c r="V894" s="185"/>
      <c r="W894" s="184"/>
      <c r="X894" s="184"/>
      <c r="Y894" s="184"/>
      <c r="AC894" s="96"/>
      <c r="AD894" s="96"/>
      <c r="AE894" s="96"/>
      <c r="AF894" s="96"/>
      <c r="AG894" s="96"/>
      <c r="AH894" s="96"/>
      <c r="AI894" s="96"/>
      <c r="AJ894" s="96"/>
      <c r="AK894" s="96"/>
      <c r="AL894" s="96"/>
      <c r="AM894" s="96"/>
      <c r="AN894" s="96"/>
      <c r="AO894" s="96"/>
      <c r="AP894" s="96"/>
      <c r="AQ894" s="96"/>
      <c r="AR894" s="96"/>
      <c r="AS894" s="96"/>
      <c r="AT894" s="96"/>
      <c r="AU894" s="96"/>
      <c r="AV894" s="96"/>
      <c r="AW894" s="96"/>
      <c r="AX894" s="96"/>
      <c r="AY894" s="96"/>
      <c r="AZ894" s="96"/>
      <c r="BA894" s="96"/>
      <c r="BB894" s="96"/>
      <c r="BC894" s="96"/>
      <c r="BD894" s="96"/>
      <c r="BE894" s="96"/>
      <c r="BF894" s="96"/>
      <c r="BG894" s="96"/>
      <c r="BH894" s="96"/>
      <c r="BI894" s="96"/>
      <c r="BJ894" s="96"/>
      <c r="BK894" s="96"/>
      <c r="BL894" s="96"/>
      <c r="BM894" s="96"/>
      <c r="BN894" s="96"/>
      <c r="BO894" s="96"/>
      <c r="BP894" s="96"/>
      <c r="BQ894" s="96"/>
      <c r="BR894" s="96"/>
      <c r="BS894" s="96"/>
      <c r="BT894" s="96"/>
      <c r="BU894" s="96"/>
      <c r="BV894" s="96"/>
      <c r="BW894" s="96"/>
      <c r="BX894" s="96"/>
      <c r="BY894" s="96"/>
      <c r="BZ894" s="96"/>
      <c r="CA894" s="96"/>
      <c r="CB894" s="96"/>
      <c r="CC894" s="96"/>
      <c r="CD894" s="96"/>
      <c r="CE894" s="96"/>
      <c r="CF894" s="96"/>
      <c r="CG894" s="96"/>
      <c r="CH894" s="96"/>
      <c r="CI894" s="96"/>
      <c r="CJ894" s="96"/>
      <c r="CK894" s="96"/>
      <c r="CL894" s="96"/>
      <c r="CM894" s="96"/>
      <c r="CN894" s="96"/>
      <c r="CO894" s="96"/>
      <c r="CP894" s="96"/>
      <c r="CQ894" s="96"/>
      <c r="CR894" s="96"/>
      <c r="CS894" s="96"/>
      <c r="CT894" s="96"/>
      <c r="CU894" s="96"/>
      <c r="CV894" s="96"/>
      <c r="CW894" s="96"/>
      <c r="CX894" s="96"/>
      <c r="CY894" s="96"/>
      <c r="CZ894" s="96"/>
      <c r="DA894" s="96"/>
      <c r="DB894" s="96"/>
      <c r="DC894" s="96"/>
      <c r="DD894" s="96"/>
      <c r="DE894" s="96"/>
      <c r="DF894" s="96"/>
      <c r="DG894" s="96"/>
      <c r="DH894" s="96"/>
      <c r="DI894" s="96"/>
      <c r="DJ894" s="96"/>
      <c r="DK894" s="96"/>
      <c r="DL894" s="96"/>
      <c r="DM894" s="96"/>
      <c r="DN894" s="96"/>
      <c r="DO894" s="96"/>
      <c r="DP894" s="96"/>
      <c r="DQ894" s="96"/>
      <c r="DR894" s="96"/>
      <c r="DS894" s="96"/>
      <c r="DT894" s="96"/>
      <c r="DU894" s="96"/>
      <c r="DV894" s="96"/>
      <c r="DW894" s="96"/>
      <c r="DX894" s="96"/>
      <c r="DY894" s="96"/>
      <c r="DZ894" s="96"/>
      <c r="EA894" s="96"/>
      <c r="EB894" s="96"/>
      <c r="EC894" s="96"/>
      <c r="ED894" s="96"/>
      <c r="EE894" s="96"/>
      <c r="EF894" s="96"/>
      <c r="EG894" s="96"/>
      <c r="EH894" s="96"/>
      <c r="EI894" s="96"/>
      <c r="EJ894" s="96"/>
      <c r="EK894" s="96"/>
      <c r="EL894" s="96"/>
      <c r="EM894" s="96"/>
      <c r="EN894" s="96"/>
      <c r="EO894" s="96"/>
      <c r="EP894" s="96"/>
      <c r="EQ894" s="96"/>
      <c r="ER894" s="96"/>
      <c r="ES894" s="96"/>
      <c r="ET894" s="96"/>
      <c r="EU894" s="96"/>
      <c r="EV894" s="96"/>
      <c r="EW894" s="96"/>
      <c r="EX894" s="96"/>
      <c r="EY894" s="96"/>
      <c r="EZ894" s="96"/>
      <c r="FA894" s="96"/>
      <c r="FB894" s="96"/>
      <c r="FC894" s="96"/>
      <c r="FD894" s="96"/>
      <c r="FE894" s="96"/>
      <c r="FF894" s="96"/>
      <c r="FG894" s="96"/>
      <c r="FH894" s="96"/>
      <c r="FI894" s="96"/>
      <c r="FJ894" s="96"/>
      <c r="FK894" s="96"/>
      <c r="FL894" s="96"/>
      <c r="FM894" s="96"/>
      <c r="FN894" s="96"/>
      <c r="FO894" s="96"/>
      <c r="FP894" s="96"/>
      <c r="FQ894" s="96"/>
      <c r="FR894" s="96"/>
      <c r="FS894" s="96"/>
      <c r="FT894" s="96"/>
      <c r="FU894" s="96"/>
      <c r="FV894" s="96"/>
      <c r="FW894" s="96"/>
      <c r="FX894" s="96"/>
      <c r="FY894" s="96"/>
      <c r="FZ894" s="96"/>
      <c r="GA894" s="96"/>
      <c r="GB894" s="96"/>
      <c r="GC894" s="96"/>
      <c r="GD894" s="96"/>
      <c r="GE894" s="96"/>
      <c r="GF894" s="96"/>
      <c r="GG894" s="96"/>
      <c r="GH894" s="96"/>
      <c r="GI894" s="96"/>
      <c r="GJ894" s="96"/>
      <c r="GK894" s="96"/>
      <c r="GL894" s="96"/>
      <c r="GM894" s="96"/>
      <c r="GN894" s="96"/>
      <c r="GO894" s="96"/>
      <c r="GP894" s="96"/>
      <c r="GQ894" s="96"/>
      <c r="GR894" s="96"/>
      <c r="GS894" s="96"/>
      <c r="GT894" s="96"/>
      <c r="GU894" s="96"/>
      <c r="GV894" s="96"/>
      <c r="GW894" s="96"/>
      <c r="GX894" s="96"/>
      <c r="GY894" s="96"/>
      <c r="GZ894" s="96"/>
      <c r="HA894" s="96"/>
      <c r="HB894" s="96"/>
      <c r="HC894" s="96"/>
      <c r="HD894" s="96"/>
      <c r="HE894" s="96"/>
      <c r="HF894" s="96"/>
      <c r="HG894" s="96"/>
      <c r="HH894" s="96"/>
      <c r="HI894" s="96"/>
      <c r="HJ894" s="96"/>
      <c r="HK894" s="96"/>
      <c r="HL894" s="96"/>
      <c r="HM894" s="96"/>
      <c r="HN894" s="96"/>
      <c r="HO894" s="96"/>
      <c r="HP894" s="96"/>
      <c r="HQ894" s="96"/>
      <c r="HR894" s="96"/>
      <c r="HS894" s="96"/>
      <c r="HT894" s="96"/>
      <c r="HU894" s="96"/>
      <c r="HV894" s="96"/>
      <c r="HW894" s="96"/>
      <c r="HX894" s="96"/>
      <c r="HY894" s="96"/>
      <c r="HZ894" s="96"/>
      <c r="IA894" s="96"/>
      <c r="IB894" s="96"/>
      <c r="IC894" s="96"/>
      <c r="ID894" s="96"/>
      <c r="IE894" s="96"/>
      <c r="IF894" s="96"/>
      <c r="IG894" s="96"/>
      <c r="IH894" s="96"/>
      <c r="II894" s="96"/>
      <c r="IJ894" s="96"/>
      <c r="IK894" s="96"/>
      <c r="IL894" s="96"/>
      <c r="IM894" s="96"/>
      <c r="IN894" s="96"/>
      <c r="IO894" s="96"/>
      <c r="IP894" s="96"/>
      <c r="IQ894" s="96"/>
      <c r="IR894" s="96"/>
      <c r="IS894" s="96"/>
      <c r="IT894" s="96"/>
      <c r="IU894" s="96"/>
      <c r="IV894" s="96"/>
      <c r="IW894" s="96"/>
      <c r="IX894" s="96"/>
      <c r="IY894" s="96"/>
      <c r="IZ894" s="96"/>
      <c r="JA894" s="96"/>
      <c r="JB894" s="96"/>
      <c r="JC894" s="96"/>
    </row>
    <row r="895" spans="1:263" s="20" customFormat="1" x14ac:dyDescent="0.2">
      <c r="A895" s="185">
        <v>39990</v>
      </c>
      <c r="B895" s="198" t="s">
        <v>1755</v>
      </c>
      <c r="C895" s="198" t="s">
        <v>385</v>
      </c>
      <c r="D895" s="198" t="s">
        <v>141</v>
      </c>
      <c r="E895" s="198" t="s">
        <v>144</v>
      </c>
      <c r="F895" s="199">
        <v>35733</v>
      </c>
      <c r="G895" s="191">
        <v>1997</v>
      </c>
      <c r="H895" s="185" t="s">
        <v>6</v>
      </c>
      <c r="I895" s="185" t="str">
        <f t="shared" si="42"/>
        <v>TX</v>
      </c>
      <c r="J895" s="185" t="str">
        <f t="shared" si="44"/>
        <v>TX</v>
      </c>
      <c r="K895" s="185" t="str">
        <f t="shared" si="43"/>
        <v>South Central</v>
      </c>
      <c r="L895" s="185" t="str">
        <f>INDEX('State '!$A$1:$C$62,MATCH($I895,'State '!$B:$B,0),3)</f>
        <v>South Central</v>
      </c>
      <c r="M895" s="185" t="str">
        <f>INDEX('State '!$A$1:$C$62,MATCH($J895,'State '!$B:$B,0),3)</f>
        <v>South Central</v>
      </c>
      <c r="N895" s="185"/>
      <c r="O895" s="192"/>
      <c r="P895" s="192">
        <v>53</v>
      </c>
      <c r="Q895" s="192">
        <v>90</v>
      </c>
      <c r="R895" s="191" t="s">
        <v>1463</v>
      </c>
      <c r="S895" s="185" t="s">
        <v>139</v>
      </c>
      <c r="T895" s="185" t="s">
        <v>188</v>
      </c>
      <c r="U895" s="185" t="s">
        <v>391</v>
      </c>
      <c r="V895" s="185"/>
      <c r="W895" s="184"/>
      <c r="X895" s="184"/>
      <c r="Y895" s="184"/>
      <c r="AC895" s="96"/>
      <c r="AD895" s="96"/>
      <c r="AE895" s="96"/>
      <c r="AF895" s="96"/>
      <c r="AG895" s="96"/>
      <c r="AH895" s="96"/>
      <c r="AI895" s="96"/>
      <c r="AJ895" s="96"/>
      <c r="AK895" s="96"/>
      <c r="AL895" s="96"/>
      <c r="AM895" s="96"/>
      <c r="AN895" s="96"/>
      <c r="AO895" s="96"/>
      <c r="AP895" s="96"/>
      <c r="AQ895" s="96"/>
      <c r="AR895" s="96"/>
      <c r="AS895" s="96"/>
      <c r="AT895" s="96"/>
      <c r="AU895" s="96"/>
      <c r="AV895" s="96"/>
      <c r="AW895" s="96"/>
      <c r="AX895" s="96"/>
      <c r="AY895" s="96"/>
      <c r="AZ895" s="96"/>
      <c r="BA895" s="96"/>
      <c r="BB895" s="96"/>
      <c r="BC895" s="96"/>
      <c r="BD895" s="96"/>
      <c r="BE895" s="96"/>
      <c r="BF895" s="96"/>
      <c r="BG895" s="96"/>
      <c r="BH895" s="96"/>
      <c r="BI895" s="96"/>
      <c r="BJ895" s="96"/>
      <c r="BK895" s="96"/>
      <c r="BL895" s="96"/>
      <c r="BM895" s="96"/>
      <c r="BN895" s="96"/>
      <c r="BO895" s="96"/>
      <c r="BP895" s="96"/>
      <c r="BQ895" s="96"/>
      <c r="BR895" s="96"/>
      <c r="BS895" s="96"/>
      <c r="BT895" s="96"/>
      <c r="BU895" s="96"/>
      <c r="BV895" s="96"/>
      <c r="BW895" s="96"/>
      <c r="BX895" s="96"/>
      <c r="BY895" s="96"/>
      <c r="BZ895" s="96"/>
      <c r="CA895" s="96"/>
      <c r="CB895" s="96"/>
      <c r="CC895" s="96"/>
      <c r="CD895" s="96"/>
      <c r="CE895" s="96"/>
      <c r="CF895" s="96"/>
      <c r="CG895" s="96"/>
      <c r="CH895" s="96"/>
      <c r="CI895" s="96"/>
      <c r="CJ895" s="96"/>
      <c r="CK895" s="96"/>
      <c r="CL895" s="96"/>
      <c r="CM895" s="96"/>
      <c r="CN895" s="96"/>
      <c r="CO895" s="96"/>
      <c r="CP895" s="96"/>
      <c r="CQ895" s="96"/>
      <c r="CR895" s="96"/>
      <c r="CS895" s="96"/>
      <c r="CT895" s="96"/>
      <c r="CU895" s="96"/>
      <c r="CV895" s="96"/>
      <c r="CW895" s="96"/>
      <c r="CX895" s="96"/>
      <c r="CY895" s="96"/>
      <c r="CZ895" s="96"/>
      <c r="DA895" s="96"/>
      <c r="DB895" s="96"/>
      <c r="DC895" s="96"/>
      <c r="DD895" s="96"/>
      <c r="DE895" s="96"/>
      <c r="DF895" s="96"/>
      <c r="DG895" s="96"/>
      <c r="DH895" s="96"/>
      <c r="DI895" s="96"/>
      <c r="DJ895" s="96"/>
      <c r="DK895" s="96"/>
      <c r="DL895" s="96"/>
      <c r="DM895" s="96"/>
      <c r="DN895" s="96"/>
      <c r="DO895" s="96"/>
      <c r="DP895" s="96"/>
      <c r="DQ895" s="96"/>
      <c r="DR895" s="96"/>
      <c r="DS895" s="96"/>
      <c r="DT895" s="96"/>
      <c r="DU895" s="96"/>
      <c r="DV895" s="96"/>
      <c r="DW895" s="96"/>
      <c r="DX895" s="96"/>
      <c r="DY895" s="96"/>
      <c r="DZ895" s="96"/>
      <c r="EA895" s="96"/>
      <c r="EB895" s="96"/>
      <c r="EC895" s="96"/>
      <c r="ED895" s="96"/>
      <c r="EE895" s="96"/>
      <c r="EF895" s="96"/>
      <c r="EG895" s="96"/>
      <c r="EH895" s="96"/>
      <c r="EI895" s="96"/>
      <c r="EJ895" s="96"/>
      <c r="EK895" s="96"/>
      <c r="EL895" s="96"/>
      <c r="EM895" s="96"/>
      <c r="EN895" s="96"/>
      <c r="EO895" s="96"/>
      <c r="EP895" s="96"/>
      <c r="EQ895" s="96"/>
      <c r="ER895" s="96"/>
      <c r="ES895" s="96"/>
      <c r="ET895" s="96"/>
      <c r="EU895" s="96"/>
      <c r="EV895" s="96"/>
      <c r="EW895" s="96"/>
      <c r="EX895" s="96"/>
      <c r="EY895" s="96"/>
      <c r="EZ895" s="96"/>
      <c r="FA895" s="96"/>
      <c r="FB895" s="96"/>
      <c r="FC895" s="96"/>
      <c r="FD895" s="96"/>
      <c r="FE895" s="96"/>
      <c r="FF895" s="96"/>
      <c r="FG895" s="96"/>
      <c r="FH895" s="96"/>
      <c r="FI895" s="96"/>
      <c r="FJ895" s="96"/>
      <c r="FK895" s="96"/>
      <c r="FL895" s="96"/>
      <c r="FM895" s="96"/>
      <c r="FN895" s="96"/>
      <c r="FO895" s="96"/>
      <c r="FP895" s="96"/>
      <c r="FQ895" s="96"/>
      <c r="FR895" s="96"/>
      <c r="FS895" s="96"/>
      <c r="FT895" s="96"/>
      <c r="FU895" s="96"/>
      <c r="FV895" s="96"/>
      <c r="FW895" s="96"/>
      <c r="FX895" s="96"/>
      <c r="FY895" s="96"/>
      <c r="FZ895" s="96"/>
      <c r="GA895" s="96"/>
      <c r="GB895" s="96"/>
      <c r="GC895" s="96"/>
      <c r="GD895" s="96"/>
      <c r="GE895" s="96"/>
      <c r="GF895" s="96"/>
      <c r="GG895" s="96"/>
      <c r="GH895" s="96"/>
      <c r="GI895" s="96"/>
      <c r="GJ895" s="96"/>
      <c r="GK895" s="96"/>
      <c r="GL895" s="96"/>
      <c r="GM895" s="96"/>
      <c r="GN895" s="96"/>
      <c r="GO895" s="96"/>
      <c r="GP895" s="96"/>
      <c r="GQ895" s="96"/>
      <c r="GR895" s="96"/>
      <c r="GS895" s="96"/>
      <c r="GT895" s="96"/>
      <c r="GU895" s="96"/>
      <c r="GV895" s="96"/>
      <c r="GW895" s="96"/>
      <c r="GX895" s="96"/>
      <c r="GY895" s="96"/>
      <c r="GZ895" s="96"/>
      <c r="HA895" s="96"/>
      <c r="HB895" s="96"/>
      <c r="HC895" s="96"/>
      <c r="HD895" s="96"/>
      <c r="HE895" s="96"/>
      <c r="HF895" s="96"/>
      <c r="HG895" s="96"/>
      <c r="HH895" s="96"/>
      <c r="HI895" s="96"/>
      <c r="HJ895" s="96"/>
      <c r="HK895" s="96"/>
      <c r="HL895" s="96"/>
      <c r="HM895" s="96"/>
      <c r="HN895" s="96"/>
      <c r="HO895" s="96"/>
      <c r="HP895" s="96"/>
      <c r="HQ895" s="96"/>
      <c r="HR895" s="96"/>
      <c r="HS895" s="96"/>
      <c r="HT895" s="96"/>
      <c r="HU895" s="96"/>
      <c r="HV895" s="96"/>
      <c r="HW895" s="96"/>
      <c r="HX895" s="96"/>
      <c r="HY895" s="96"/>
      <c r="HZ895" s="96"/>
      <c r="IA895" s="96"/>
      <c r="IB895" s="96"/>
      <c r="IC895" s="96"/>
      <c r="ID895" s="96"/>
      <c r="IE895" s="96"/>
      <c r="IF895" s="96"/>
      <c r="IG895" s="96"/>
      <c r="IH895" s="96"/>
      <c r="II895" s="96"/>
      <c r="IJ895" s="96"/>
      <c r="IK895" s="96"/>
      <c r="IL895" s="96"/>
      <c r="IM895" s="96"/>
      <c r="IN895" s="96"/>
      <c r="IO895" s="96"/>
      <c r="IP895" s="96"/>
      <c r="IQ895" s="96"/>
      <c r="IR895" s="96"/>
      <c r="IS895" s="96"/>
      <c r="IT895" s="96"/>
      <c r="IU895" s="96"/>
      <c r="IV895" s="96"/>
      <c r="IW895" s="96"/>
      <c r="IX895" s="96"/>
      <c r="IY895" s="96"/>
      <c r="IZ895" s="96"/>
      <c r="JA895" s="96"/>
      <c r="JB895" s="96"/>
      <c r="JC895" s="96"/>
    </row>
    <row r="896" spans="1:263" x14ac:dyDescent="0.2">
      <c r="A896" s="185">
        <v>39990</v>
      </c>
      <c r="B896" s="198" t="s">
        <v>1919</v>
      </c>
      <c r="C896" s="198" t="s">
        <v>293</v>
      </c>
      <c r="D896" s="198" t="s">
        <v>141</v>
      </c>
      <c r="E896" s="198" t="s">
        <v>144</v>
      </c>
      <c r="F896" s="199">
        <v>35735</v>
      </c>
      <c r="G896" s="191">
        <v>1997</v>
      </c>
      <c r="H896" s="185" t="s">
        <v>857</v>
      </c>
      <c r="I896" s="185" t="str">
        <f t="shared" si="42"/>
        <v>ON</v>
      </c>
      <c r="J896" s="185" t="str">
        <f t="shared" si="44"/>
        <v>NY</v>
      </c>
      <c r="K896" s="185" t="str">
        <f t="shared" si="43"/>
        <v>Canada, Northeast</v>
      </c>
      <c r="L896" s="185" t="str">
        <f>INDEX('State '!$A$1:$C$62,MATCH($I896,'State '!$B:$B,0),3)</f>
        <v>Canada</v>
      </c>
      <c r="M896" s="185" t="str">
        <f>INDEX('State '!$A$1:$C$62,MATCH($J896,'State '!$B:$B,0),3)</f>
        <v>Northeast</v>
      </c>
      <c r="N896" s="185"/>
      <c r="O896" s="192"/>
      <c r="P896" s="192"/>
      <c r="Q896" s="192">
        <v>48</v>
      </c>
      <c r="R896" s="191">
        <v>20</v>
      </c>
      <c r="S896" s="185" t="s">
        <v>135</v>
      </c>
      <c r="T896" s="185" t="s">
        <v>842</v>
      </c>
      <c r="U896" s="185" t="s">
        <v>391</v>
      </c>
      <c r="V896" s="185"/>
      <c r="W896" s="184"/>
      <c r="X896" s="184"/>
      <c r="Y896" s="184"/>
      <c r="Z896" s="96"/>
      <c r="AA896" s="96"/>
      <c r="AB896" s="96"/>
    </row>
    <row r="897" spans="1:263" x14ac:dyDescent="0.2">
      <c r="A897" s="185">
        <v>39990</v>
      </c>
      <c r="B897" s="186" t="s">
        <v>1920</v>
      </c>
      <c r="C897" s="186" t="s">
        <v>293</v>
      </c>
      <c r="D897" s="186" t="s">
        <v>141</v>
      </c>
      <c r="E897" s="198" t="s">
        <v>144</v>
      </c>
      <c r="F897" s="199">
        <v>35735</v>
      </c>
      <c r="G897" s="191">
        <v>1997</v>
      </c>
      <c r="H897" s="185" t="s">
        <v>1715</v>
      </c>
      <c r="I897" s="185" t="str">
        <f t="shared" si="42"/>
        <v>QU</v>
      </c>
      <c r="J897" s="185" t="str">
        <f t="shared" si="44"/>
        <v>NY</v>
      </c>
      <c r="K897" s="185" t="str">
        <f t="shared" si="43"/>
        <v>Canada, Northeast</v>
      </c>
      <c r="L897" s="185" t="str">
        <f>INDEX('State '!$A$1:$C$62,MATCH($I897,'State '!$B:$B,0),3)</f>
        <v>Canada</v>
      </c>
      <c r="M897" s="185" t="str">
        <f>INDEX('State '!$A$1:$C$62,MATCH($J897,'State '!$B:$B,0),3)</f>
        <v>Northeast</v>
      </c>
      <c r="N897" s="185"/>
      <c r="O897" s="192"/>
      <c r="P897" s="192"/>
      <c r="Q897" s="191">
        <v>24.9</v>
      </c>
      <c r="R897" s="191">
        <v>24</v>
      </c>
      <c r="S897" s="185" t="s">
        <v>135</v>
      </c>
      <c r="T897" s="185" t="s">
        <v>842</v>
      </c>
      <c r="U897" s="185" t="s">
        <v>391</v>
      </c>
      <c r="V897" s="185"/>
      <c r="W897" s="184"/>
      <c r="X897" s="184"/>
      <c r="Y897" s="184"/>
      <c r="Z897" s="96"/>
      <c r="AA897" s="96"/>
      <c r="AB897" s="96"/>
    </row>
    <row r="898" spans="1:263" x14ac:dyDescent="0.2">
      <c r="A898" s="185">
        <v>39990</v>
      </c>
      <c r="B898" s="198" t="s">
        <v>1921</v>
      </c>
      <c r="C898" s="198" t="s">
        <v>293</v>
      </c>
      <c r="D898" s="198" t="s">
        <v>141</v>
      </c>
      <c r="E898" s="198" t="s">
        <v>144</v>
      </c>
      <c r="F898" s="199">
        <v>35735</v>
      </c>
      <c r="G898" s="191">
        <v>1997</v>
      </c>
      <c r="H898" s="185" t="s">
        <v>1715</v>
      </c>
      <c r="I898" s="185" t="str">
        <f t="shared" si="42"/>
        <v>QU</v>
      </c>
      <c r="J898" s="185" t="str">
        <f t="shared" si="44"/>
        <v>NY</v>
      </c>
      <c r="K898" s="185" t="str">
        <f t="shared" si="43"/>
        <v>Canada, Northeast</v>
      </c>
      <c r="L898" s="185" t="str">
        <f>INDEX('State '!$A$1:$C$62,MATCH($I898,'State '!$B:$B,0),3)</f>
        <v>Canada</v>
      </c>
      <c r="M898" s="185" t="str">
        <f>INDEX('State '!$A$1:$C$62,MATCH($J898,'State '!$B:$B,0),3)</f>
        <v>Northeast</v>
      </c>
      <c r="N898" s="185"/>
      <c r="O898" s="192"/>
      <c r="P898" s="192"/>
      <c r="Q898" s="192">
        <v>39.1</v>
      </c>
      <c r="R898" s="191">
        <v>24</v>
      </c>
      <c r="S898" s="185" t="s">
        <v>135</v>
      </c>
      <c r="T898" s="185" t="s">
        <v>842</v>
      </c>
      <c r="U898" s="185" t="s">
        <v>391</v>
      </c>
      <c r="V898" s="185"/>
      <c r="W898" s="184"/>
      <c r="X898" s="184"/>
      <c r="Y898" s="184"/>
      <c r="Z898" s="96"/>
      <c r="AA898" s="96"/>
      <c r="AB898" s="96"/>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c r="BU898" s="20"/>
      <c r="BV898" s="20"/>
      <c r="BW898" s="20"/>
      <c r="BX898" s="20"/>
      <c r="BY898" s="20"/>
      <c r="BZ898" s="20"/>
      <c r="CA898" s="20"/>
      <c r="CB898" s="20"/>
      <c r="CC898" s="20"/>
      <c r="CD898" s="20"/>
      <c r="CE898" s="20"/>
      <c r="CF898" s="20"/>
      <c r="CG898" s="20"/>
      <c r="CH898" s="20"/>
      <c r="CI898" s="20"/>
      <c r="CJ898" s="20"/>
      <c r="CK898" s="20"/>
      <c r="CL898" s="20"/>
      <c r="CM898" s="20"/>
      <c r="CN898" s="20"/>
      <c r="CO898" s="20"/>
      <c r="CP898" s="20"/>
      <c r="CQ898" s="20"/>
      <c r="CR898" s="20"/>
      <c r="CS898" s="20"/>
      <c r="CT898" s="20"/>
      <c r="CU898" s="20"/>
      <c r="CV898" s="20"/>
      <c r="CW898" s="20"/>
      <c r="CX898" s="20"/>
      <c r="CY898" s="20"/>
      <c r="CZ898" s="20"/>
      <c r="DA898" s="20"/>
      <c r="DB898" s="20"/>
      <c r="DC898" s="20"/>
      <c r="DD898" s="20"/>
      <c r="DE898" s="20"/>
      <c r="DF898" s="20"/>
      <c r="DG898" s="20"/>
      <c r="DH898" s="20"/>
      <c r="DI898" s="20"/>
      <c r="DJ898" s="20"/>
      <c r="DK898" s="20"/>
      <c r="DL898" s="20"/>
      <c r="DM898" s="20"/>
      <c r="DN898" s="20"/>
      <c r="DO898" s="20"/>
      <c r="DP898" s="20"/>
      <c r="DQ898" s="20"/>
      <c r="DR898" s="20"/>
      <c r="DS898" s="20"/>
      <c r="DT898" s="20"/>
      <c r="DU898" s="20"/>
      <c r="DV898" s="20"/>
      <c r="DW898" s="20"/>
      <c r="DX898" s="20"/>
      <c r="DY898" s="20"/>
      <c r="DZ898" s="20"/>
      <c r="EA898" s="20"/>
      <c r="EB898" s="20"/>
      <c r="EC898" s="20"/>
      <c r="ED898" s="20"/>
      <c r="EE898" s="20"/>
      <c r="EF898" s="20"/>
      <c r="EG898" s="20"/>
      <c r="EH898" s="20"/>
      <c r="EI898" s="20"/>
      <c r="EJ898" s="20"/>
      <c r="EK898" s="20"/>
      <c r="EL898" s="20"/>
      <c r="EM898" s="20"/>
      <c r="EN898" s="20"/>
      <c r="EO898" s="20"/>
      <c r="EP898" s="20"/>
      <c r="EQ898" s="20"/>
      <c r="ER898" s="20"/>
      <c r="ES898" s="20"/>
      <c r="ET898" s="20"/>
      <c r="EU898" s="20"/>
      <c r="EV898" s="20"/>
      <c r="EW898" s="20"/>
      <c r="EX898" s="20"/>
      <c r="EY898" s="20"/>
      <c r="EZ898" s="20"/>
      <c r="FA898" s="20"/>
      <c r="FB898" s="20"/>
      <c r="FC898" s="20"/>
      <c r="FD898" s="20"/>
      <c r="FE898" s="20"/>
      <c r="FF898" s="20"/>
      <c r="FG898" s="20"/>
      <c r="FH898" s="20"/>
      <c r="FI898" s="20"/>
      <c r="FJ898" s="20"/>
      <c r="FK898" s="20"/>
      <c r="FL898" s="20"/>
      <c r="FM898" s="20"/>
      <c r="FN898" s="20"/>
      <c r="FO898" s="20"/>
      <c r="FP898" s="20"/>
      <c r="FQ898" s="20"/>
      <c r="FR898" s="20"/>
      <c r="FS898" s="20"/>
      <c r="FT898" s="20"/>
      <c r="FU898" s="20"/>
      <c r="FV898" s="20"/>
      <c r="FW898" s="20"/>
      <c r="FX898" s="20"/>
      <c r="FY898" s="20"/>
      <c r="FZ898" s="20"/>
      <c r="GA898" s="20"/>
      <c r="GB898" s="20"/>
      <c r="GC898" s="20"/>
      <c r="GD898" s="20"/>
      <c r="GE898" s="20"/>
      <c r="GF898" s="20"/>
      <c r="GG898" s="20"/>
      <c r="GH898" s="20"/>
      <c r="GI898" s="20"/>
      <c r="GJ898" s="20"/>
      <c r="GK898" s="20"/>
      <c r="GL898" s="20"/>
      <c r="GM898" s="20"/>
      <c r="GN898" s="20"/>
      <c r="GO898" s="20"/>
      <c r="GP898" s="20"/>
      <c r="GQ898" s="20"/>
      <c r="GR898" s="20"/>
      <c r="GS898" s="20"/>
      <c r="GT898" s="20"/>
      <c r="GU898" s="20"/>
      <c r="GV898" s="20"/>
      <c r="GW898" s="20"/>
      <c r="GX898" s="20"/>
      <c r="GY898" s="20"/>
      <c r="GZ898" s="20"/>
      <c r="HA898" s="20"/>
      <c r="HB898" s="20"/>
      <c r="HC898" s="20"/>
      <c r="HD898" s="20"/>
      <c r="HE898" s="20"/>
      <c r="HF898" s="20"/>
      <c r="HG898" s="20"/>
      <c r="HH898" s="20"/>
      <c r="HI898" s="20"/>
      <c r="HJ898" s="20"/>
      <c r="HK898" s="20"/>
      <c r="HL898" s="20"/>
      <c r="HM898" s="20"/>
      <c r="HN898" s="20"/>
      <c r="HO898" s="20"/>
      <c r="HP898" s="20"/>
      <c r="HQ898" s="20"/>
      <c r="HR898" s="20"/>
      <c r="HS898" s="20"/>
      <c r="HT898" s="20"/>
      <c r="HU898" s="20"/>
      <c r="HV898" s="20"/>
      <c r="HW898" s="20"/>
      <c r="HX898" s="20"/>
      <c r="HY898" s="20"/>
      <c r="HZ898" s="20"/>
      <c r="IA898" s="20"/>
      <c r="IB898" s="20"/>
      <c r="IC898" s="20"/>
      <c r="ID898" s="20"/>
      <c r="IE898" s="20"/>
      <c r="IF898" s="20"/>
      <c r="IG898" s="20"/>
      <c r="IH898" s="20"/>
      <c r="II898" s="20"/>
      <c r="IJ898" s="20"/>
      <c r="IK898" s="20"/>
      <c r="IL898" s="20"/>
      <c r="IM898" s="20"/>
      <c r="IN898" s="20"/>
      <c r="IO898" s="20"/>
      <c r="IP898" s="20"/>
      <c r="IQ898" s="20"/>
      <c r="IR898" s="20"/>
      <c r="IS898" s="20"/>
      <c r="IT898" s="20"/>
      <c r="IU898" s="20"/>
      <c r="IV898" s="20"/>
      <c r="IW898" s="20"/>
      <c r="IX898" s="20"/>
      <c r="IY898" s="20"/>
      <c r="IZ898" s="20"/>
      <c r="JA898" s="20"/>
      <c r="JB898" s="20"/>
      <c r="JC898" s="20"/>
    </row>
    <row r="899" spans="1:263" s="20" customFormat="1" x14ac:dyDescent="0.2">
      <c r="A899" s="185">
        <v>39990</v>
      </c>
      <c r="B899" s="198" t="s">
        <v>1922</v>
      </c>
      <c r="C899" s="198" t="s">
        <v>293</v>
      </c>
      <c r="D899" s="198" t="s">
        <v>141</v>
      </c>
      <c r="E899" s="198" t="s">
        <v>144</v>
      </c>
      <c r="F899" s="199">
        <v>35735</v>
      </c>
      <c r="G899" s="191">
        <v>1997</v>
      </c>
      <c r="H899" s="185" t="s">
        <v>1710</v>
      </c>
      <c r="I899" s="185" t="str">
        <f t="shared" ref="I899:I939" si="45">LEFT($H899,2)</f>
        <v>SK</v>
      </c>
      <c r="J899" s="185" t="str">
        <f t="shared" si="44"/>
        <v>MN</v>
      </c>
      <c r="K899" s="185" t="str">
        <f t="shared" ref="K899:K962" si="46">IF($L899=$M899,L899,CONCATENATE($L899,", ",IF(ISBLANK(N899),"",CONCATENATE(N899,", ")),$M899))</f>
        <v>Canada, Midwest</v>
      </c>
      <c r="L899" s="185" t="str">
        <f>INDEX('State '!$A$1:$C$62,MATCH($I899,'State '!$B:$B,0),3)</f>
        <v>Canada</v>
      </c>
      <c r="M899" s="185" t="str">
        <f>INDEX('State '!$A$1:$C$62,MATCH($J899,'State '!$B:$B,0),3)</f>
        <v>Midwest</v>
      </c>
      <c r="N899" s="185"/>
      <c r="O899" s="192"/>
      <c r="P899" s="192"/>
      <c r="Q899" s="192">
        <v>56.4</v>
      </c>
      <c r="R899" s="191"/>
      <c r="S899" s="185" t="s">
        <v>135</v>
      </c>
      <c r="T899" s="185" t="s">
        <v>842</v>
      </c>
      <c r="U899" s="185" t="s">
        <v>391</v>
      </c>
      <c r="V899" s="185"/>
      <c r="W899" s="184"/>
      <c r="X899" s="184"/>
      <c r="Y899" s="184"/>
    </row>
    <row r="900" spans="1:263" x14ac:dyDescent="0.2">
      <c r="A900" s="185">
        <v>39990</v>
      </c>
      <c r="B900" s="198" t="s">
        <v>1718</v>
      </c>
      <c r="C900" s="198" t="s">
        <v>200</v>
      </c>
      <c r="D900" s="198" t="s">
        <v>141</v>
      </c>
      <c r="E900" s="198" t="s">
        <v>144</v>
      </c>
      <c r="F900" s="199">
        <v>35735</v>
      </c>
      <c r="G900" s="191">
        <v>1997</v>
      </c>
      <c r="H900" s="185" t="s">
        <v>7</v>
      </c>
      <c r="I900" s="185" t="str">
        <f t="shared" si="45"/>
        <v>PA</v>
      </c>
      <c r="J900" s="185" t="str">
        <f t="shared" si="44"/>
        <v>PA</v>
      </c>
      <c r="K900" s="185" t="str">
        <f t="shared" si="46"/>
        <v>Northeast</v>
      </c>
      <c r="L900" s="185" t="str">
        <f>INDEX('State '!$A$1:$C$62,MATCH($I900,'State '!$B:$B,0),3)</f>
        <v>Northeast</v>
      </c>
      <c r="M900" s="185" t="str">
        <f>INDEX('State '!$A$1:$C$62,MATCH($J900,'State '!$B:$B,0),3)</f>
        <v>Northeast</v>
      </c>
      <c r="N900" s="185"/>
      <c r="O900" s="192">
        <v>63.1</v>
      </c>
      <c r="P900" s="192">
        <v>26</v>
      </c>
      <c r="Q900" s="192">
        <v>142</v>
      </c>
      <c r="R900" s="191" t="s">
        <v>413</v>
      </c>
      <c r="S900" s="185" t="s">
        <v>135</v>
      </c>
      <c r="T900" s="185" t="s">
        <v>390</v>
      </c>
      <c r="U900" s="185" t="s">
        <v>1719</v>
      </c>
      <c r="V900" s="185"/>
      <c r="W900" s="184"/>
      <c r="X900" s="184"/>
      <c r="Y900" s="184"/>
      <c r="Z900" s="96"/>
      <c r="AA900" s="96"/>
      <c r="AB900" s="96"/>
    </row>
    <row r="901" spans="1:263" s="20" customFormat="1" x14ac:dyDescent="0.2">
      <c r="A901" s="185">
        <v>39990</v>
      </c>
      <c r="B901" s="198" t="s">
        <v>1720</v>
      </c>
      <c r="C901" s="198" t="s">
        <v>200</v>
      </c>
      <c r="D901" s="198" t="s">
        <v>141</v>
      </c>
      <c r="E901" s="198" t="s">
        <v>144</v>
      </c>
      <c r="F901" s="199">
        <v>35779</v>
      </c>
      <c r="G901" s="191">
        <v>1997</v>
      </c>
      <c r="H901" s="185" t="s">
        <v>7</v>
      </c>
      <c r="I901" s="185" t="str">
        <f t="shared" si="45"/>
        <v>PA</v>
      </c>
      <c r="J901" s="185" t="str">
        <f t="shared" si="44"/>
        <v>PA</v>
      </c>
      <c r="K901" s="185" t="str">
        <f t="shared" si="46"/>
        <v>Northeast</v>
      </c>
      <c r="L901" s="185" t="str">
        <f>INDEX('State '!$A$1:$C$62,MATCH($I901,'State '!$B:$B,0),3)</f>
        <v>Northeast</v>
      </c>
      <c r="M901" s="185" t="str">
        <f>INDEX('State '!$A$1:$C$62,MATCH($J901,'State '!$B:$B,0),3)</f>
        <v>Northeast</v>
      </c>
      <c r="N901" s="185"/>
      <c r="O901" s="192">
        <v>12.8</v>
      </c>
      <c r="P901" s="192">
        <v>23</v>
      </c>
      <c r="Q901" s="192">
        <v>128</v>
      </c>
      <c r="R901" s="191">
        <v>20</v>
      </c>
      <c r="S901" s="185" t="s">
        <v>135</v>
      </c>
      <c r="T901" s="185" t="s">
        <v>390</v>
      </c>
      <c r="U901" s="185" t="s">
        <v>1721</v>
      </c>
      <c r="V901" s="185"/>
      <c r="W901" s="184"/>
      <c r="X901" s="184"/>
      <c r="Y901" s="184"/>
    </row>
    <row r="902" spans="1:263" x14ac:dyDescent="0.2">
      <c r="A902" s="185">
        <v>39990</v>
      </c>
      <c r="B902" s="198" t="s">
        <v>1732</v>
      </c>
      <c r="C902" s="198" t="s">
        <v>200</v>
      </c>
      <c r="D902" s="198" t="s">
        <v>141</v>
      </c>
      <c r="E902" s="198" t="s">
        <v>144</v>
      </c>
      <c r="F902" s="199">
        <v>35718</v>
      </c>
      <c r="G902" s="191">
        <v>1997</v>
      </c>
      <c r="H902" s="185" t="s">
        <v>7</v>
      </c>
      <c r="I902" s="185" t="str">
        <f t="shared" si="45"/>
        <v>PA</v>
      </c>
      <c r="J902" s="185" t="str">
        <f t="shared" si="44"/>
        <v>PA</v>
      </c>
      <c r="K902" s="185" t="str">
        <f t="shared" si="46"/>
        <v>Northeast</v>
      </c>
      <c r="L902" s="185" t="str">
        <f>INDEX('State '!$A$1:$C$62,MATCH($I902,'State '!$B:$B,0),3)</f>
        <v>Northeast</v>
      </c>
      <c r="M902" s="185" t="str">
        <f>INDEX('State '!$A$1:$C$62,MATCH($J902,'State '!$B:$B,0),3)</f>
        <v>Northeast</v>
      </c>
      <c r="N902" s="185"/>
      <c r="O902" s="192"/>
      <c r="P902" s="192">
        <v>10</v>
      </c>
      <c r="Q902" s="192">
        <v>20</v>
      </c>
      <c r="R902" s="191">
        <v>36</v>
      </c>
      <c r="S902" s="185" t="s">
        <v>135</v>
      </c>
      <c r="T902" s="185" t="s">
        <v>390</v>
      </c>
      <c r="U902" s="185" t="s">
        <v>1733</v>
      </c>
      <c r="V902" s="185"/>
      <c r="W902" s="184"/>
      <c r="X902" s="184"/>
      <c r="Y902" s="184"/>
      <c r="Z902" s="96"/>
      <c r="AA902" s="96"/>
      <c r="AB902" s="96"/>
    </row>
    <row r="903" spans="1:263" s="20" customFormat="1" x14ac:dyDescent="0.2">
      <c r="A903" s="185">
        <v>39990</v>
      </c>
      <c r="B903" s="186" t="s">
        <v>1724</v>
      </c>
      <c r="C903" s="186" t="s">
        <v>357</v>
      </c>
      <c r="D903" s="186" t="s">
        <v>141</v>
      </c>
      <c r="E903" s="187" t="s">
        <v>144</v>
      </c>
      <c r="F903" s="188">
        <v>35674</v>
      </c>
      <c r="G903" s="195">
        <v>1997</v>
      </c>
      <c r="H903" s="185" t="s">
        <v>1397</v>
      </c>
      <c r="I903" s="185" t="str">
        <f t="shared" si="45"/>
        <v>CO</v>
      </c>
      <c r="J903" s="185" t="str">
        <f t="shared" si="44"/>
        <v>NE</v>
      </c>
      <c r="K903" s="185" t="str">
        <f t="shared" si="46"/>
        <v>Mountain</v>
      </c>
      <c r="L903" s="185" t="str">
        <f>INDEX('State '!$A$1:$C$62,MATCH($I903,'State '!$B:$B,0),3)</f>
        <v>Mountain</v>
      </c>
      <c r="M903" s="185" t="str">
        <f>INDEX('State '!$A$1:$C$62,MATCH($J903,'State '!$B:$B,0),3)</f>
        <v>Mountain</v>
      </c>
      <c r="N903" s="185" t="s">
        <v>2550</v>
      </c>
      <c r="O903" s="191">
        <v>10.94</v>
      </c>
      <c r="P903" s="191">
        <v>445</v>
      </c>
      <c r="Q903" s="191">
        <v>105</v>
      </c>
      <c r="R903" s="192">
        <v>36</v>
      </c>
      <c r="S903" s="193" t="s">
        <v>135</v>
      </c>
      <c r="T903" s="190" t="s">
        <v>390</v>
      </c>
      <c r="U903" s="194" t="s">
        <v>1725</v>
      </c>
      <c r="V903" s="185"/>
      <c r="W903" s="184"/>
      <c r="X903" s="184"/>
      <c r="Y903" s="184"/>
    </row>
    <row r="904" spans="1:263" x14ac:dyDescent="0.2">
      <c r="A904" s="185">
        <v>39990</v>
      </c>
      <c r="B904" s="186" t="s">
        <v>1780</v>
      </c>
      <c r="C904" s="186" t="s">
        <v>1941</v>
      </c>
      <c r="D904" s="186" t="s">
        <v>141</v>
      </c>
      <c r="E904" s="187" t="s">
        <v>144</v>
      </c>
      <c r="F904" s="188">
        <v>35765</v>
      </c>
      <c r="G904" s="195">
        <v>1997</v>
      </c>
      <c r="H904" s="185" t="s">
        <v>16</v>
      </c>
      <c r="I904" s="185" t="str">
        <f t="shared" si="45"/>
        <v>NC</v>
      </c>
      <c r="J904" s="185" t="str">
        <f t="shared" si="44"/>
        <v>NC</v>
      </c>
      <c r="K904" s="185" t="str">
        <f t="shared" si="46"/>
        <v>Southeast</v>
      </c>
      <c r="L904" s="185" t="str">
        <f>INDEX('State '!$A$1:$C$62,MATCH($I904,'State '!$B:$B,0),3)</f>
        <v>Southeast</v>
      </c>
      <c r="M904" s="185" t="str">
        <f>INDEX('State '!$A$1:$C$62,MATCH($J904,'State '!$B:$B,0),3)</f>
        <v>Southeast</v>
      </c>
      <c r="N904" s="185"/>
      <c r="O904" s="191">
        <v>13.2</v>
      </c>
      <c r="P904" s="191">
        <v>18</v>
      </c>
      <c r="Q904" s="191">
        <v>38</v>
      </c>
      <c r="R904" s="192" t="s">
        <v>948</v>
      </c>
      <c r="S904" s="193" t="s">
        <v>135</v>
      </c>
      <c r="T904" s="190" t="s">
        <v>390</v>
      </c>
      <c r="U904" s="194" t="s">
        <v>1781</v>
      </c>
      <c r="V904" s="185"/>
      <c r="W904" s="184"/>
      <c r="X904" s="184"/>
      <c r="Y904" s="184"/>
      <c r="Z904" s="96"/>
      <c r="AA904" s="96"/>
      <c r="AB904" s="96"/>
    </row>
    <row r="905" spans="1:263" x14ac:dyDescent="0.2">
      <c r="A905" s="185">
        <v>39990</v>
      </c>
      <c r="B905" s="198" t="s">
        <v>1745</v>
      </c>
      <c r="C905" s="198" t="s">
        <v>1941</v>
      </c>
      <c r="D905" s="198" t="s">
        <v>141</v>
      </c>
      <c r="E905" s="198" t="s">
        <v>144</v>
      </c>
      <c r="F905" s="199">
        <v>36100</v>
      </c>
      <c r="G905" s="191">
        <v>1997</v>
      </c>
      <c r="H905" s="185" t="s">
        <v>7</v>
      </c>
      <c r="I905" s="185" t="str">
        <f t="shared" si="45"/>
        <v>PA</v>
      </c>
      <c r="J905" s="185" t="str">
        <f t="shared" si="44"/>
        <v>PA</v>
      </c>
      <c r="K905" s="185" t="str">
        <f t="shared" si="46"/>
        <v>Northeast</v>
      </c>
      <c r="L905" s="185" t="str">
        <f>INDEX('State '!$A$1:$C$62,MATCH($I905,'State '!$B:$B,0),3)</f>
        <v>Northeast</v>
      </c>
      <c r="M905" s="185" t="str">
        <f>INDEX('State '!$A$1:$C$62,MATCH($J905,'State '!$B:$B,0),3)</f>
        <v>Northeast</v>
      </c>
      <c r="N905" s="185"/>
      <c r="O905" s="192">
        <v>9.8000000000000007</v>
      </c>
      <c r="P905" s="192">
        <v>4.88</v>
      </c>
      <c r="Q905" s="192">
        <v>35</v>
      </c>
      <c r="R905" s="191">
        <v>36</v>
      </c>
      <c r="S905" s="185" t="s">
        <v>135</v>
      </c>
      <c r="T905" s="185" t="s">
        <v>390</v>
      </c>
      <c r="U905" s="185" t="s">
        <v>1746</v>
      </c>
      <c r="V905" s="185"/>
      <c r="W905" s="184"/>
      <c r="X905" s="184"/>
      <c r="Y905" s="184"/>
      <c r="Z905" s="96"/>
      <c r="AA905" s="96"/>
      <c r="AB905" s="96"/>
    </row>
    <row r="906" spans="1:263" x14ac:dyDescent="0.2">
      <c r="A906" s="185">
        <v>39990</v>
      </c>
      <c r="B906" s="198" t="s">
        <v>1742</v>
      </c>
      <c r="C906" s="198" t="s">
        <v>1941</v>
      </c>
      <c r="D906" s="198" t="s">
        <v>141</v>
      </c>
      <c r="E906" s="198" t="s">
        <v>144</v>
      </c>
      <c r="F906" s="199">
        <v>35735</v>
      </c>
      <c r="G906" s="191">
        <v>1997</v>
      </c>
      <c r="H906" s="185" t="s">
        <v>1743</v>
      </c>
      <c r="I906" s="185" t="str">
        <f t="shared" si="45"/>
        <v>MS</v>
      </c>
      <c r="J906" s="185" t="str">
        <f t="shared" si="44"/>
        <v>SC</v>
      </c>
      <c r="K906" s="185" t="str">
        <f t="shared" si="46"/>
        <v>South Central, Southeast</v>
      </c>
      <c r="L906" s="185" t="str">
        <f>INDEX('State '!$A$1:$C$62,MATCH($I906,'State '!$B:$B,0),3)</f>
        <v>South Central</v>
      </c>
      <c r="M906" s="185" t="str">
        <f>INDEX('State '!$A$1:$C$62,MATCH($J906,'State '!$B:$B,0),3)</f>
        <v>Southeast</v>
      </c>
      <c r="N906" s="185"/>
      <c r="O906" s="192">
        <v>85</v>
      </c>
      <c r="P906" s="192"/>
      <c r="Q906" s="192">
        <v>145</v>
      </c>
      <c r="R906" s="191">
        <v>42</v>
      </c>
      <c r="S906" s="185" t="s">
        <v>135</v>
      </c>
      <c r="T906" s="185" t="s">
        <v>390</v>
      </c>
      <c r="U906" s="185" t="s">
        <v>1744</v>
      </c>
      <c r="V906" s="185"/>
      <c r="W906" s="184"/>
      <c r="X906" s="184"/>
      <c r="Y906" s="184"/>
      <c r="Z906" s="96"/>
      <c r="AA906" s="96"/>
      <c r="AB906" s="96"/>
    </row>
    <row r="907" spans="1:263" s="20" customFormat="1" x14ac:dyDescent="0.2">
      <c r="A907" s="185">
        <v>39990</v>
      </c>
      <c r="B907" s="186" t="s">
        <v>1772</v>
      </c>
      <c r="C907" s="186" t="s">
        <v>388</v>
      </c>
      <c r="D907" s="186" t="s">
        <v>137</v>
      </c>
      <c r="E907" s="198" t="s">
        <v>144</v>
      </c>
      <c r="F907" s="199">
        <v>35521</v>
      </c>
      <c r="G907" s="191">
        <v>1997</v>
      </c>
      <c r="H907" s="185" t="s">
        <v>37</v>
      </c>
      <c r="I907" s="185" t="str">
        <f t="shared" si="45"/>
        <v>OK</v>
      </c>
      <c r="J907" s="185" t="str">
        <f t="shared" si="44"/>
        <v>OK</v>
      </c>
      <c r="K907" s="185" t="str">
        <f t="shared" si="46"/>
        <v>South Central</v>
      </c>
      <c r="L907" s="185" t="str">
        <f>INDEX('State '!$A$1:$C$62,MATCH($I907,'State '!$B:$B,0),3)</f>
        <v>South Central</v>
      </c>
      <c r="M907" s="185" t="str">
        <f>INDEX('State '!$A$1:$C$62,MATCH($J907,'State '!$B:$B,0),3)</f>
        <v>South Central</v>
      </c>
      <c r="N907" s="185"/>
      <c r="O907" s="192">
        <v>75</v>
      </c>
      <c r="P907" s="192">
        <v>130</v>
      </c>
      <c r="Q907" s="191">
        <v>255</v>
      </c>
      <c r="R907" s="191">
        <v>24</v>
      </c>
      <c r="S907" s="185" t="s">
        <v>139</v>
      </c>
      <c r="T907" s="185" t="s">
        <v>188</v>
      </c>
      <c r="U907" s="185" t="s">
        <v>391</v>
      </c>
      <c r="V907" s="185"/>
      <c r="W907" s="184"/>
      <c r="X907" s="184"/>
      <c r="Y907" s="184"/>
      <c r="AC907" s="96"/>
      <c r="AD907" s="96"/>
      <c r="AE907" s="96"/>
      <c r="AF907" s="96"/>
      <c r="AG907" s="96"/>
      <c r="AH907" s="96"/>
      <c r="AI907" s="96"/>
      <c r="AJ907" s="96"/>
      <c r="AK907" s="96"/>
      <c r="AL907" s="96"/>
      <c r="AM907" s="96"/>
      <c r="AN907" s="96"/>
      <c r="AO907" s="96"/>
      <c r="AP907" s="96"/>
      <c r="AQ907" s="96"/>
      <c r="AR907" s="96"/>
      <c r="AS907" s="96"/>
      <c r="AT907" s="96"/>
      <c r="AU907" s="96"/>
      <c r="AV907" s="96"/>
      <c r="AW907" s="96"/>
      <c r="AX907" s="96"/>
      <c r="AY907" s="96"/>
      <c r="AZ907" s="96"/>
      <c r="BA907" s="96"/>
      <c r="BB907" s="96"/>
      <c r="BC907" s="96"/>
      <c r="BD907" s="96"/>
      <c r="BE907" s="96"/>
      <c r="BF907" s="96"/>
      <c r="BG907" s="96"/>
      <c r="BH907" s="96"/>
      <c r="BI907" s="96"/>
      <c r="BJ907" s="96"/>
      <c r="BK907" s="96"/>
      <c r="BL907" s="96"/>
      <c r="BM907" s="96"/>
      <c r="BN907" s="96"/>
      <c r="BO907" s="96"/>
      <c r="BP907" s="96"/>
      <c r="BQ907" s="96"/>
      <c r="BR907" s="96"/>
      <c r="BS907" s="96"/>
      <c r="BT907" s="96"/>
      <c r="BU907" s="96"/>
      <c r="BV907" s="96"/>
      <c r="BW907" s="96"/>
      <c r="BX907" s="96"/>
      <c r="BY907" s="96"/>
      <c r="BZ907" s="96"/>
      <c r="CA907" s="96"/>
      <c r="CB907" s="96"/>
      <c r="CC907" s="96"/>
      <c r="CD907" s="96"/>
      <c r="CE907" s="96"/>
      <c r="CF907" s="96"/>
      <c r="CG907" s="96"/>
      <c r="CH907" s="96"/>
      <c r="CI907" s="96"/>
      <c r="CJ907" s="96"/>
      <c r="CK907" s="96"/>
      <c r="CL907" s="96"/>
      <c r="CM907" s="96"/>
      <c r="CN907" s="96"/>
      <c r="CO907" s="96"/>
      <c r="CP907" s="96"/>
      <c r="CQ907" s="96"/>
      <c r="CR907" s="96"/>
      <c r="CS907" s="96"/>
      <c r="CT907" s="96"/>
      <c r="CU907" s="96"/>
      <c r="CV907" s="96"/>
      <c r="CW907" s="96"/>
      <c r="CX907" s="96"/>
      <c r="CY907" s="96"/>
      <c r="CZ907" s="96"/>
      <c r="DA907" s="96"/>
      <c r="DB907" s="96"/>
      <c r="DC907" s="96"/>
      <c r="DD907" s="96"/>
      <c r="DE907" s="96"/>
      <c r="DF907" s="96"/>
      <c r="DG907" s="96"/>
      <c r="DH907" s="96"/>
      <c r="DI907" s="96"/>
      <c r="DJ907" s="96"/>
      <c r="DK907" s="96"/>
      <c r="DL907" s="96"/>
      <c r="DM907" s="96"/>
      <c r="DN907" s="96"/>
      <c r="DO907" s="96"/>
      <c r="DP907" s="96"/>
      <c r="DQ907" s="96"/>
      <c r="DR907" s="96"/>
      <c r="DS907" s="96"/>
      <c r="DT907" s="96"/>
      <c r="DU907" s="96"/>
      <c r="DV907" s="96"/>
      <c r="DW907" s="96"/>
      <c r="DX907" s="96"/>
      <c r="DY907" s="96"/>
      <c r="DZ907" s="96"/>
      <c r="EA907" s="96"/>
      <c r="EB907" s="96"/>
      <c r="EC907" s="96"/>
      <c r="ED907" s="96"/>
      <c r="EE907" s="96"/>
      <c r="EF907" s="96"/>
      <c r="EG907" s="96"/>
      <c r="EH907" s="96"/>
      <c r="EI907" s="96"/>
      <c r="EJ907" s="96"/>
      <c r="EK907" s="96"/>
      <c r="EL907" s="96"/>
      <c r="EM907" s="96"/>
      <c r="EN907" s="96"/>
      <c r="EO907" s="96"/>
      <c r="EP907" s="96"/>
      <c r="EQ907" s="96"/>
      <c r="ER907" s="96"/>
      <c r="ES907" s="96"/>
      <c r="ET907" s="96"/>
      <c r="EU907" s="96"/>
      <c r="EV907" s="96"/>
      <c r="EW907" s="96"/>
      <c r="EX907" s="96"/>
      <c r="EY907" s="96"/>
      <c r="EZ907" s="96"/>
      <c r="FA907" s="96"/>
      <c r="FB907" s="96"/>
      <c r="FC907" s="96"/>
      <c r="FD907" s="96"/>
      <c r="FE907" s="96"/>
      <c r="FF907" s="96"/>
      <c r="FG907" s="96"/>
      <c r="FH907" s="96"/>
      <c r="FI907" s="96"/>
      <c r="FJ907" s="96"/>
      <c r="FK907" s="96"/>
      <c r="FL907" s="96"/>
      <c r="FM907" s="96"/>
      <c r="FN907" s="96"/>
      <c r="FO907" s="96"/>
      <c r="FP907" s="96"/>
      <c r="FQ907" s="96"/>
      <c r="FR907" s="96"/>
      <c r="FS907" s="96"/>
      <c r="FT907" s="96"/>
      <c r="FU907" s="96"/>
      <c r="FV907" s="96"/>
      <c r="FW907" s="96"/>
      <c r="FX907" s="96"/>
      <c r="FY907" s="96"/>
      <c r="FZ907" s="96"/>
      <c r="GA907" s="96"/>
      <c r="GB907" s="96"/>
      <c r="GC907" s="96"/>
      <c r="GD907" s="96"/>
      <c r="GE907" s="96"/>
      <c r="GF907" s="96"/>
      <c r="GG907" s="96"/>
      <c r="GH907" s="96"/>
      <c r="GI907" s="96"/>
      <c r="GJ907" s="96"/>
      <c r="GK907" s="96"/>
      <c r="GL907" s="96"/>
      <c r="GM907" s="96"/>
      <c r="GN907" s="96"/>
      <c r="GO907" s="96"/>
      <c r="GP907" s="96"/>
      <c r="GQ907" s="96"/>
      <c r="GR907" s="96"/>
      <c r="GS907" s="96"/>
      <c r="GT907" s="96"/>
      <c r="GU907" s="96"/>
      <c r="GV907" s="96"/>
      <c r="GW907" s="96"/>
      <c r="GX907" s="96"/>
      <c r="GY907" s="96"/>
      <c r="GZ907" s="96"/>
      <c r="HA907" s="96"/>
      <c r="HB907" s="96"/>
      <c r="HC907" s="96"/>
      <c r="HD907" s="96"/>
      <c r="HE907" s="96"/>
      <c r="HF907" s="96"/>
      <c r="HG907" s="96"/>
      <c r="HH907" s="96"/>
      <c r="HI907" s="96"/>
      <c r="HJ907" s="96"/>
      <c r="HK907" s="96"/>
      <c r="HL907" s="96"/>
      <c r="HM907" s="96"/>
      <c r="HN907" s="96"/>
      <c r="HO907" s="96"/>
      <c r="HP907" s="96"/>
      <c r="HQ907" s="96"/>
      <c r="HR907" s="96"/>
      <c r="HS907" s="96"/>
      <c r="HT907" s="96"/>
      <c r="HU907" s="96"/>
      <c r="HV907" s="96"/>
      <c r="HW907" s="96"/>
      <c r="HX907" s="96"/>
      <c r="HY907" s="96"/>
      <c r="HZ907" s="96"/>
      <c r="IA907" s="96"/>
      <c r="IB907" s="96"/>
      <c r="IC907" s="96"/>
      <c r="ID907" s="96"/>
      <c r="IE907" s="96"/>
      <c r="IF907" s="96"/>
      <c r="IG907" s="96"/>
      <c r="IH907" s="96"/>
      <c r="II907" s="96"/>
      <c r="IJ907" s="96"/>
      <c r="IK907" s="96"/>
      <c r="IL907" s="96"/>
      <c r="IM907" s="96"/>
      <c r="IN907" s="96"/>
      <c r="IO907" s="96"/>
      <c r="IP907" s="96"/>
      <c r="IQ907" s="96"/>
      <c r="IR907" s="96"/>
      <c r="IS907" s="96"/>
      <c r="IT907" s="96"/>
      <c r="IU907" s="96"/>
      <c r="IV907" s="96"/>
      <c r="IW907" s="96"/>
      <c r="IX907" s="96"/>
      <c r="IY907" s="96"/>
      <c r="IZ907" s="96"/>
      <c r="JA907" s="96"/>
      <c r="JB907" s="96"/>
      <c r="JC907" s="96"/>
    </row>
    <row r="908" spans="1:263" s="20" customFormat="1" x14ac:dyDescent="0.2">
      <c r="A908" s="185">
        <v>39990</v>
      </c>
      <c r="B908" s="198" t="s">
        <v>1778</v>
      </c>
      <c r="C908" s="198" t="s">
        <v>268</v>
      </c>
      <c r="D908" s="198" t="s">
        <v>141</v>
      </c>
      <c r="E908" s="198" t="s">
        <v>144</v>
      </c>
      <c r="F908" s="199">
        <v>35765</v>
      </c>
      <c r="G908" s="191">
        <v>1997</v>
      </c>
      <c r="H908" s="185" t="s">
        <v>43</v>
      </c>
      <c r="I908" s="185" t="str">
        <f t="shared" si="45"/>
        <v>NM</v>
      </c>
      <c r="J908" s="185" t="str">
        <f t="shared" si="44"/>
        <v>NM</v>
      </c>
      <c r="K908" s="185" t="str">
        <f t="shared" si="46"/>
        <v>Mountain</v>
      </c>
      <c r="L908" s="185" t="str">
        <f>INDEX('State '!$A$1:$C$62,MATCH($I908,'State '!$B:$B,0),3)</f>
        <v>Mountain</v>
      </c>
      <c r="M908" s="185" t="str">
        <f>INDEX('State '!$A$1:$C$62,MATCH($J908,'State '!$B:$B,0),3)</f>
        <v>Mountain</v>
      </c>
      <c r="N908" s="185"/>
      <c r="O908" s="192">
        <v>0.03</v>
      </c>
      <c r="P908" s="192"/>
      <c r="Q908" s="192">
        <v>26</v>
      </c>
      <c r="R908" s="191"/>
      <c r="S908" s="185" t="s">
        <v>135</v>
      </c>
      <c r="T908" s="185" t="s">
        <v>390</v>
      </c>
      <c r="U908" s="185" t="s">
        <v>1779</v>
      </c>
      <c r="V908" s="185"/>
      <c r="W908" s="184"/>
      <c r="X908" s="184"/>
      <c r="Y908" s="184"/>
      <c r="AC908" s="96"/>
      <c r="AD908" s="96"/>
      <c r="AE908" s="96"/>
      <c r="AF908" s="96"/>
      <c r="AG908" s="96"/>
      <c r="AH908" s="96"/>
      <c r="AI908" s="96"/>
      <c r="AJ908" s="96"/>
      <c r="AK908" s="96"/>
      <c r="AL908" s="96"/>
      <c r="AM908" s="96"/>
      <c r="AN908" s="96"/>
      <c r="AO908" s="96"/>
      <c r="AP908" s="96"/>
      <c r="AQ908" s="96"/>
      <c r="AR908" s="96"/>
      <c r="AS908" s="96"/>
      <c r="AT908" s="96"/>
      <c r="AU908" s="96"/>
      <c r="AV908" s="96"/>
      <c r="AW908" s="96"/>
      <c r="AX908" s="96"/>
      <c r="AY908" s="96"/>
      <c r="AZ908" s="96"/>
      <c r="BA908" s="96"/>
      <c r="BB908" s="96"/>
      <c r="BC908" s="96"/>
      <c r="BD908" s="96"/>
      <c r="BE908" s="96"/>
      <c r="BF908" s="96"/>
      <c r="BG908" s="96"/>
      <c r="BH908" s="96"/>
      <c r="BI908" s="96"/>
      <c r="BJ908" s="96"/>
      <c r="BK908" s="96"/>
      <c r="BL908" s="96"/>
      <c r="BM908" s="96"/>
      <c r="BN908" s="96"/>
      <c r="BO908" s="96"/>
      <c r="BP908" s="96"/>
      <c r="BQ908" s="96"/>
      <c r="BR908" s="96"/>
      <c r="BS908" s="96"/>
      <c r="BT908" s="96"/>
      <c r="BU908" s="96"/>
      <c r="BV908" s="96"/>
      <c r="BW908" s="96"/>
      <c r="BX908" s="96"/>
      <c r="BY908" s="96"/>
      <c r="BZ908" s="96"/>
      <c r="CA908" s="96"/>
      <c r="CB908" s="96"/>
      <c r="CC908" s="96"/>
      <c r="CD908" s="96"/>
      <c r="CE908" s="96"/>
      <c r="CF908" s="96"/>
      <c r="CG908" s="96"/>
      <c r="CH908" s="96"/>
      <c r="CI908" s="96"/>
      <c r="CJ908" s="96"/>
      <c r="CK908" s="96"/>
      <c r="CL908" s="96"/>
      <c r="CM908" s="96"/>
      <c r="CN908" s="96"/>
      <c r="CO908" s="96"/>
      <c r="CP908" s="96"/>
      <c r="CQ908" s="96"/>
      <c r="CR908" s="96"/>
      <c r="CS908" s="96"/>
      <c r="CT908" s="96"/>
      <c r="CU908" s="96"/>
      <c r="CV908" s="96"/>
      <c r="CW908" s="96"/>
      <c r="CX908" s="96"/>
      <c r="CY908" s="96"/>
      <c r="CZ908" s="96"/>
      <c r="DA908" s="96"/>
      <c r="DB908" s="96"/>
      <c r="DC908" s="96"/>
      <c r="DD908" s="96"/>
      <c r="DE908" s="96"/>
      <c r="DF908" s="96"/>
      <c r="DG908" s="96"/>
      <c r="DH908" s="96"/>
      <c r="DI908" s="96"/>
      <c r="DJ908" s="96"/>
      <c r="DK908" s="96"/>
      <c r="DL908" s="96"/>
      <c r="DM908" s="96"/>
      <c r="DN908" s="96"/>
      <c r="DO908" s="96"/>
      <c r="DP908" s="96"/>
      <c r="DQ908" s="96"/>
      <c r="DR908" s="96"/>
      <c r="DS908" s="96"/>
      <c r="DT908" s="96"/>
      <c r="DU908" s="96"/>
      <c r="DV908" s="96"/>
      <c r="DW908" s="96"/>
      <c r="DX908" s="96"/>
      <c r="DY908" s="96"/>
      <c r="DZ908" s="96"/>
      <c r="EA908" s="96"/>
      <c r="EB908" s="96"/>
      <c r="EC908" s="96"/>
      <c r="ED908" s="96"/>
      <c r="EE908" s="96"/>
      <c r="EF908" s="96"/>
      <c r="EG908" s="96"/>
      <c r="EH908" s="96"/>
      <c r="EI908" s="96"/>
      <c r="EJ908" s="96"/>
      <c r="EK908" s="96"/>
      <c r="EL908" s="96"/>
      <c r="EM908" s="96"/>
      <c r="EN908" s="96"/>
      <c r="EO908" s="96"/>
      <c r="EP908" s="96"/>
      <c r="EQ908" s="96"/>
      <c r="ER908" s="96"/>
      <c r="ES908" s="96"/>
      <c r="ET908" s="96"/>
      <c r="EU908" s="96"/>
      <c r="EV908" s="96"/>
      <c r="EW908" s="96"/>
      <c r="EX908" s="96"/>
      <c r="EY908" s="96"/>
      <c r="EZ908" s="96"/>
      <c r="FA908" s="96"/>
      <c r="FB908" s="96"/>
      <c r="FC908" s="96"/>
      <c r="FD908" s="96"/>
      <c r="FE908" s="96"/>
      <c r="FF908" s="96"/>
      <c r="FG908" s="96"/>
      <c r="FH908" s="96"/>
      <c r="FI908" s="96"/>
      <c r="FJ908" s="96"/>
      <c r="FK908" s="96"/>
      <c r="FL908" s="96"/>
      <c r="FM908" s="96"/>
      <c r="FN908" s="96"/>
      <c r="FO908" s="96"/>
      <c r="FP908" s="96"/>
      <c r="FQ908" s="96"/>
      <c r="FR908" s="96"/>
      <c r="FS908" s="96"/>
      <c r="FT908" s="96"/>
      <c r="FU908" s="96"/>
      <c r="FV908" s="96"/>
      <c r="FW908" s="96"/>
      <c r="FX908" s="96"/>
      <c r="FY908" s="96"/>
      <c r="FZ908" s="96"/>
      <c r="GA908" s="96"/>
      <c r="GB908" s="96"/>
      <c r="GC908" s="96"/>
      <c r="GD908" s="96"/>
      <c r="GE908" s="96"/>
      <c r="GF908" s="96"/>
      <c r="GG908" s="96"/>
      <c r="GH908" s="96"/>
      <c r="GI908" s="96"/>
      <c r="GJ908" s="96"/>
      <c r="GK908" s="96"/>
      <c r="GL908" s="96"/>
      <c r="GM908" s="96"/>
      <c r="GN908" s="96"/>
      <c r="GO908" s="96"/>
      <c r="GP908" s="96"/>
      <c r="GQ908" s="96"/>
      <c r="GR908" s="96"/>
      <c r="GS908" s="96"/>
      <c r="GT908" s="96"/>
      <c r="GU908" s="96"/>
      <c r="GV908" s="96"/>
      <c r="GW908" s="96"/>
      <c r="GX908" s="96"/>
      <c r="GY908" s="96"/>
      <c r="GZ908" s="96"/>
      <c r="HA908" s="96"/>
      <c r="HB908" s="96"/>
      <c r="HC908" s="96"/>
      <c r="HD908" s="96"/>
      <c r="HE908" s="96"/>
      <c r="HF908" s="96"/>
      <c r="HG908" s="96"/>
      <c r="HH908" s="96"/>
      <c r="HI908" s="96"/>
      <c r="HJ908" s="96"/>
      <c r="HK908" s="96"/>
      <c r="HL908" s="96"/>
      <c r="HM908" s="96"/>
      <c r="HN908" s="96"/>
      <c r="HO908" s="96"/>
      <c r="HP908" s="96"/>
      <c r="HQ908" s="96"/>
      <c r="HR908" s="96"/>
      <c r="HS908" s="96"/>
      <c r="HT908" s="96"/>
      <c r="HU908" s="96"/>
      <c r="HV908" s="96"/>
      <c r="HW908" s="96"/>
      <c r="HX908" s="96"/>
      <c r="HY908" s="96"/>
      <c r="HZ908" s="96"/>
      <c r="IA908" s="96"/>
      <c r="IB908" s="96"/>
      <c r="IC908" s="96"/>
      <c r="ID908" s="96"/>
      <c r="IE908" s="96"/>
      <c r="IF908" s="96"/>
      <c r="IG908" s="96"/>
      <c r="IH908" s="96"/>
      <c r="II908" s="96"/>
      <c r="IJ908" s="96"/>
      <c r="IK908" s="96"/>
      <c r="IL908" s="96"/>
      <c r="IM908" s="96"/>
      <c r="IN908" s="96"/>
      <c r="IO908" s="96"/>
      <c r="IP908" s="96"/>
      <c r="IQ908" s="96"/>
      <c r="IR908" s="96"/>
      <c r="IS908" s="96"/>
      <c r="IT908" s="96"/>
      <c r="IU908" s="96"/>
      <c r="IV908" s="96"/>
      <c r="IW908" s="96"/>
      <c r="IX908" s="96"/>
      <c r="IY908" s="96"/>
      <c r="IZ908" s="96"/>
      <c r="JA908" s="96"/>
      <c r="JB908" s="96"/>
      <c r="JC908" s="96"/>
    </row>
    <row r="909" spans="1:263" s="20" customFormat="1" ht="25.5" x14ac:dyDescent="0.2">
      <c r="A909" s="185">
        <v>39990</v>
      </c>
      <c r="B909" s="198" t="s">
        <v>1769</v>
      </c>
      <c r="C909" s="198" t="s">
        <v>387</v>
      </c>
      <c r="D909" s="198" t="s">
        <v>137</v>
      </c>
      <c r="E909" s="198" t="s">
        <v>144</v>
      </c>
      <c r="F909" s="199">
        <v>35735</v>
      </c>
      <c r="G909" s="191">
        <v>1997</v>
      </c>
      <c r="H909" s="185" t="s">
        <v>47</v>
      </c>
      <c r="I909" s="185" t="str">
        <f t="shared" si="45"/>
        <v>GM</v>
      </c>
      <c r="J909" s="185" t="str">
        <f t="shared" si="44"/>
        <v>GM</v>
      </c>
      <c r="K909" s="185" t="str">
        <f t="shared" si="46"/>
        <v>Gulf of Mexico</v>
      </c>
      <c r="L909" s="185" t="str">
        <f>INDEX('State '!$A$1:$C$62,MATCH($I909,'State '!$B:$B,0),3)</f>
        <v>Gulf of Mexico</v>
      </c>
      <c r="M909" s="185" t="str">
        <f>INDEX('State '!$A$1:$C$62,MATCH($J909,'State '!$B:$B,0),3)</f>
        <v>Gulf of Mexico</v>
      </c>
      <c r="N909" s="185"/>
      <c r="O909" s="192">
        <v>39.1</v>
      </c>
      <c r="P909" s="192">
        <v>52</v>
      </c>
      <c r="Q909" s="192">
        <v>328</v>
      </c>
      <c r="R909" s="191">
        <v>24</v>
      </c>
      <c r="S909" s="185" t="s">
        <v>135</v>
      </c>
      <c r="T909" s="185" t="s">
        <v>390</v>
      </c>
      <c r="U909" s="185" t="s">
        <v>1770</v>
      </c>
      <c r="V909" s="185"/>
      <c r="W909" s="184"/>
      <c r="X909" s="184"/>
      <c r="Y909" s="184"/>
      <c r="AC909" s="96"/>
      <c r="AD909" s="96"/>
      <c r="AE909" s="96"/>
      <c r="AF909" s="96"/>
      <c r="AG909" s="96"/>
      <c r="AH909" s="96"/>
      <c r="AI909" s="96"/>
      <c r="AJ909" s="96"/>
      <c r="AK909" s="96"/>
      <c r="AL909" s="96"/>
      <c r="AM909" s="96"/>
      <c r="AN909" s="96"/>
      <c r="AO909" s="96"/>
      <c r="AP909" s="96"/>
      <c r="AQ909" s="96"/>
      <c r="AR909" s="96"/>
      <c r="AS909" s="96"/>
      <c r="AT909" s="96"/>
      <c r="AU909" s="96"/>
      <c r="AV909" s="96"/>
      <c r="AW909" s="96"/>
      <c r="AX909" s="96"/>
      <c r="AY909" s="96"/>
      <c r="AZ909" s="96"/>
      <c r="BA909" s="96"/>
      <c r="BB909" s="96"/>
      <c r="BC909" s="96"/>
      <c r="BD909" s="96"/>
      <c r="BE909" s="96"/>
      <c r="BF909" s="96"/>
      <c r="BG909" s="96"/>
      <c r="BH909" s="96"/>
      <c r="BI909" s="96"/>
      <c r="BJ909" s="96"/>
      <c r="BK909" s="96"/>
      <c r="BL909" s="96"/>
      <c r="BM909" s="96"/>
      <c r="BN909" s="96"/>
      <c r="BO909" s="96"/>
      <c r="BP909" s="96"/>
      <c r="BQ909" s="96"/>
      <c r="BR909" s="96"/>
      <c r="BS909" s="96"/>
      <c r="BT909" s="96"/>
      <c r="BU909" s="96"/>
      <c r="BV909" s="96"/>
      <c r="BW909" s="96"/>
      <c r="BX909" s="96"/>
      <c r="BY909" s="96"/>
      <c r="BZ909" s="96"/>
      <c r="CA909" s="96"/>
      <c r="CB909" s="96"/>
      <c r="CC909" s="96"/>
      <c r="CD909" s="96"/>
      <c r="CE909" s="96"/>
      <c r="CF909" s="96"/>
      <c r="CG909" s="96"/>
      <c r="CH909" s="96"/>
      <c r="CI909" s="96"/>
      <c r="CJ909" s="96"/>
      <c r="CK909" s="96"/>
      <c r="CL909" s="96"/>
      <c r="CM909" s="96"/>
      <c r="CN909" s="96"/>
      <c r="CO909" s="96"/>
      <c r="CP909" s="96"/>
      <c r="CQ909" s="96"/>
      <c r="CR909" s="96"/>
      <c r="CS909" s="96"/>
      <c r="CT909" s="96"/>
      <c r="CU909" s="96"/>
      <c r="CV909" s="96"/>
      <c r="CW909" s="96"/>
      <c r="CX909" s="96"/>
      <c r="CY909" s="96"/>
      <c r="CZ909" s="96"/>
      <c r="DA909" s="96"/>
      <c r="DB909" s="96"/>
      <c r="DC909" s="96"/>
      <c r="DD909" s="96"/>
      <c r="DE909" s="96"/>
      <c r="DF909" s="96"/>
      <c r="DG909" s="96"/>
      <c r="DH909" s="96"/>
      <c r="DI909" s="96"/>
      <c r="DJ909" s="96"/>
      <c r="DK909" s="96"/>
      <c r="DL909" s="96"/>
      <c r="DM909" s="96"/>
      <c r="DN909" s="96"/>
      <c r="DO909" s="96"/>
      <c r="DP909" s="96"/>
      <c r="DQ909" s="96"/>
      <c r="DR909" s="96"/>
      <c r="DS909" s="96"/>
      <c r="DT909" s="96"/>
      <c r="DU909" s="96"/>
      <c r="DV909" s="96"/>
      <c r="DW909" s="96"/>
      <c r="DX909" s="96"/>
      <c r="DY909" s="96"/>
      <c r="DZ909" s="96"/>
      <c r="EA909" s="96"/>
      <c r="EB909" s="96"/>
      <c r="EC909" s="96"/>
      <c r="ED909" s="96"/>
      <c r="EE909" s="96"/>
      <c r="EF909" s="96"/>
      <c r="EG909" s="96"/>
      <c r="EH909" s="96"/>
      <c r="EI909" s="96"/>
      <c r="EJ909" s="96"/>
      <c r="EK909" s="96"/>
      <c r="EL909" s="96"/>
      <c r="EM909" s="96"/>
      <c r="EN909" s="96"/>
      <c r="EO909" s="96"/>
      <c r="EP909" s="96"/>
      <c r="EQ909" s="96"/>
      <c r="ER909" s="96"/>
      <c r="ES909" s="96"/>
      <c r="ET909" s="96"/>
      <c r="EU909" s="96"/>
      <c r="EV909" s="96"/>
      <c r="EW909" s="96"/>
      <c r="EX909" s="96"/>
      <c r="EY909" s="96"/>
      <c r="EZ909" s="96"/>
      <c r="FA909" s="96"/>
      <c r="FB909" s="96"/>
      <c r="FC909" s="96"/>
      <c r="FD909" s="96"/>
      <c r="FE909" s="96"/>
      <c r="FF909" s="96"/>
      <c r="FG909" s="96"/>
      <c r="FH909" s="96"/>
      <c r="FI909" s="96"/>
      <c r="FJ909" s="96"/>
      <c r="FK909" s="96"/>
      <c r="FL909" s="96"/>
      <c r="FM909" s="96"/>
      <c r="FN909" s="96"/>
      <c r="FO909" s="96"/>
      <c r="FP909" s="96"/>
      <c r="FQ909" s="96"/>
      <c r="FR909" s="96"/>
      <c r="FS909" s="96"/>
      <c r="FT909" s="96"/>
      <c r="FU909" s="96"/>
      <c r="FV909" s="96"/>
      <c r="FW909" s="96"/>
      <c r="FX909" s="96"/>
      <c r="FY909" s="96"/>
      <c r="FZ909" s="96"/>
      <c r="GA909" s="96"/>
      <c r="GB909" s="96"/>
      <c r="GC909" s="96"/>
      <c r="GD909" s="96"/>
      <c r="GE909" s="96"/>
      <c r="GF909" s="96"/>
      <c r="GG909" s="96"/>
      <c r="GH909" s="96"/>
      <c r="GI909" s="96"/>
      <c r="GJ909" s="96"/>
      <c r="GK909" s="96"/>
      <c r="GL909" s="96"/>
      <c r="GM909" s="96"/>
      <c r="GN909" s="96"/>
      <c r="GO909" s="96"/>
      <c r="GP909" s="96"/>
      <c r="GQ909" s="96"/>
      <c r="GR909" s="96"/>
      <c r="GS909" s="96"/>
      <c r="GT909" s="96"/>
      <c r="GU909" s="96"/>
      <c r="GV909" s="96"/>
      <c r="GW909" s="96"/>
      <c r="GX909" s="96"/>
      <c r="GY909" s="96"/>
      <c r="GZ909" s="96"/>
      <c r="HA909" s="96"/>
      <c r="HB909" s="96"/>
      <c r="HC909" s="96"/>
      <c r="HD909" s="96"/>
      <c r="HE909" s="96"/>
      <c r="HF909" s="96"/>
      <c r="HG909" s="96"/>
      <c r="HH909" s="96"/>
      <c r="HI909" s="96"/>
      <c r="HJ909" s="96"/>
      <c r="HK909" s="96"/>
      <c r="HL909" s="96"/>
      <c r="HM909" s="96"/>
      <c r="HN909" s="96"/>
      <c r="HO909" s="96"/>
      <c r="HP909" s="96"/>
      <c r="HQ909" s="96"/>
      <c r="HR909" s="96"/>
      <c r="HS909" s="96"/>
      <c r="HT909" s="96"/>
      <c r="HU909" s="96"/>
      <c r="HV909" s="96"/>
      <c r="HW909" s="96"/>
      <c r="HX909" s="96"/>
      <c r="HY909" s="96"/>
      <c r="HZ909" s="96"/>
      <c r="IA909" s="96"/>
      <c r="IB909" s="96"/>
      <c r="IC909" s="96"/>
      <c r="ID909" s="96"/>
      <c r="IE909" s="96"/>
      <c r="IF909" s="96"/>
      <c r="IG909" s="96"/>
      <c r="IH909" s="96"/>
      <c r="II909" s="96"/>
      <c r="IJ909" s="96"/>
      <c r="IK909" s="96"/>
      <c r="IL909" s="96"/>
      <c r="IM909" s="96"/>
      <c r="IN909" s="96"/>
      <c r="IO909" s="96"/>
      <c r="IP909" s="96"/>
      <c r="IQ909" s="96"/>
      <c r="IR909" s="96"/>
      <c r="IS909" s="96"/>
      <c r="IT909" s="96"/>
      <c r="IU909" s="96"/>
      <c r="IV909" s="96"/>
      <c r="IW909" s="96"/>
      <c r="IX909" s="96"/>
      <c r="IY909" s="96"/>
      <c r="IZ909" s="96"/>
      <c r="JA909" s="96"/>
      <c r="JB909" s="96"/>
      <c r="JC909" s="96"/>
    </row>
    <row r="910" spans="1:263" s="20" customFormat="1" x14ac:dyDescent="0.2">
      <c r="A910" s="185">
        <v>39990</v>
      </c>
      <c r="B910" s="198" t="s">
        <v>1775</v>
      </c>
      <c r="C910" s="198" t="s">
        <v>271</v>
      </c>
      <c r="D910" s="198" t="s">
        <v>141</v>
      </c>
      <c r="E910" s="198" t="s">
        <v>144</v>
      </c>
      <c r="F910" s="199">
        <v>35735</v>
      </c>
      <c r="G910" s="191">
        <v>1997</v>
      </c>
      <c r="H910" s="185" t="s">
        <v>1776</v>
      </c>
      <c r="I910" s="185" t="str">
        <f t="shared" si="45"/>
        <v>MB</v>
      </c>
      <c r="J910" s="185" t="str">
        <f t="shared" si="44"/>
        <v>WI</v>
      </c>
      <c r="K910" s="185" t="str">
        <f t="shared" si="46"/>
        <v>Canada, Midwest</v>
      </c>
      <c r="L910" s="185" t="str">
        <f>INDEX('State '!$A$1:$C$62,MATCH($I910,'State '!$B:$B,0),3)</f>
        <v>Canada</v>
      </c>
      <c r="M910" s="185" t="str">
        <f>INDEX('State '!$A$1:$C$62,MATCH($J910,'State '!$B:$B,0),3)</f>
        <v>Midwest</v>
      </c>
      <c r="N910" s="185"/>
      <c r="O910" s="192">
        <v>27.9</v>
      </c>
      <c r="P910" s="192">
        <v>150</v>
      </c>
      <c r="Q910" s="192">
        <v>59.68</v>
      </c>
      <c r="R910" s="191">
        <v>24</v>
      </c>
      <c r="S910" s="185" t="s">
        <v>135</v>
      </c>
      <c r="T910" s="185" t="s">
        <v>390</v>
      </c>
      <c r="U910" s="185" t="s">
        <v>1777</v>
      </c>
      <c r="V910" s="185"/>
      <c r="W910" s="184"/>
      <c r="X910" s="184"/>
      <c r="Y910" s="184"/>
      <c r="AC910" s="96"/>
      <c r="AD910" s="96"/>
      <c r="AE910" s="96"/>
      <c r="AF910" s="96"/>
      <c r="AG910" s="96"/>
      <c r="AH910" s="96"/>
      <c r="AI910" s="96"/>
      <c r="AJ910" s="96"/>
      <c r="AK910" s="96"/>
      <c r="AL910" s="96"/>
      <c r="AM910" s="96"/>
      <c r="AN910" s="96"/>
      <c r="AO910" s="96"/>
      <c r="AP910" s="96"/>
      <c r="AQ910" s="96"/>
      <c r="AR910" s="96"/>
      <c r="AS910" s="96"/>
      <c r="AT910" s="96"/>
      <c r="AU910" s="96"/>
      <c r="AV910" s="96"/>
      <c r="AW910" s="96"/>
      <c r="AX910" s="96"/>
      <c r="AY910" s="96"/>
      <c r="AZ910" s="96"/>
      <c r="BA910" s="96"/>
      <c r="BB910" s="96"/>
      <c r="BC910" s="96"/>
      <c r="BD910" s="96"/>
      <c r="BE910" s="96"/>
      <c r="BF910" s="96"/>
      <c r="BG910" s="96"/>
      <c r="BH910" s="96"/>
      <c r="BI910" s="96"/>
      <c r="BJ910" s="96"/>
      <c r="BK910" s="96"/>
      <c r="BL910" s="96"/>
      <c r="BM910" s="96"/>
      <c r="BN910" s="96"/>
      <c r="BO910" s="96"/>
      <c r="BP910" s="96"/>
      <c r="BQ910" s="96"/>
      <c r="BR910" s="96"/>
      <c r="BS910" s="96"/>
      <c r="BT910" s="96"/>
      <c r="BU910" s="96"/>
      <c r="BV910" s="96"/>
      <c r="BW910" s="96"/>
      <c r="BX910" s="96"/>
      <c r="BY910" s="96"/>
      <c r="BZ910" s="96"/>
      <c r="CA910" s="96"/>
      <c r="CB910" s="96"/>
      <c r="CC910" s="96"/>
      <c r="CD910" s="96"/>
      <c r="CE910" s="96"/>
      <c r="CF910" s="96"/>
      <c r="CG910" s="96"/>
      <c r="CH910" s="96"/>
      <c r="CI910" s="96"/>
      <c r="CJ910" s="96"/>
      <c r="CK910" s="96"/>
      <c r="CL910" s="96"/>
      <c r="CM910" s="96"/>
      <c r="CN910" s="96"/>
      <c r="CO910" s="96"/>
      <c r="CP910" s="96"/>
      <c r="CQ910" s="96"/>
      <c r="CR910" s="96"/>
      <c r="CS910" s="96"/>
      <c r="CT910" s="96"/>
      <c r="CU910" s="96"/>
      <c r="CV910" s="96"/>
      <c r="CW910" s="96"/>
      <c r="CX910" s="96"/>
      <c r="CY910" s="96"/>
      <c r="CZ910" s="96"/>
      <c r="DA910" s="96"/>
      <c r="DB910" s="96"/>
      <c r="DC910" s="96"/>
      <c r="DD910" s="96"/>
      <c r="DE910" s="96"/>
      <c r="DF910" s="96"/>
      <c r="DG910" s="96"/>
      <c r="DH910" s="96"/>
      <c r="DI910" s="96"/>
      <c r="DJ910" s="96"/>
      <c r="DK910" s="96"/>
      <c r="DL910" s="96"/>
      <c r="DM910" s="96"/>
      <c r="DN910" s="96"/>
      <c r="DO910" s="96"/>
      <c r="DP910" s="96"/>
      <c r="DQ910" s="96"/>
      <c r="DR910" s="96"/>
      <c r="DS910" s="96"/>
      <c r="DT910" s="96"/>
      <c r="DU910" s="96"/>
      <c r="DV910" s="96"/>
      <c r="DW910" s="96"/>
      <c r="DX910" s="96"/>
      <c r="DY910" s="96"/>
      <c r="DZ910" s="96"/>
      <c r="EA910" s="96"/>
      <c r="EB910" s="96"/>
      <c r="EC910" s="96"/>
      <c r="ED910" s="96"/>
      <c r="EE910" s="96"/>
      <c r="EF910" s="96"/>
      <c r="EG910" s="96"/>
      <c r="EH910" s="96"/>
      <c r="EI910" s="96"/>
      <c r="EJ910" s="96"/>
      <c r="EK910" s="96"/>
      <c r="EL910" s="96"/>
      <c r="EM910" s="96"/>
      <c r="EN910" s="96"/>
      <c r="EO910" s="96"/>
      <c r="EP910" s="96"/>
      <c r="EQ910" s="96"/>
      <c r="ER910" s="96"/>
      <c r="ES910" s="96"/>
      <c r="ET910" s="96"/>
      <c r="EU910" s="96"/>
      <c r="EV910" s="96"/>
      <c r="EW910" s="96"/>
      <c r="EX910" s="96"/>
      <c r="EY910" s="96"/>
      <c r="EZ910" s="96"/>
      <c r="FA910" s="96"/>
      <c r="FB910" s="96"/>
      <c r="FC910" s="96"/>
      <c r="FD910" s="96"/>
      <c r="FE910" s="96"/>
      <c r="FF910" s="96"/>
      <c r="FG910" s="96"/>
      <c r="FH910" s="96"/>
      <c r="FI910" s="96"/>
      <c r="FJ910" s="96"/>
      <c r="FK910" s="96"/>
      <c r="FL910" s="96"/>
      <c r="FM910" s="96"/>
      <c r="FN910" s="96"/>
      <c r="FO910" s="96"/>
      <c r="FP910" s="96"/>
      <c r="FQ910" s="96"/>
      <c r="FR910" s="96"/>
      <c r="FS910" s="96"/>
      <c r="FT910" s="96"/>
      <c r="FU910" s="96"/>
      <c r="FV910" s="96"/>
      <c r="FW910" s="96"/>
      <c r="FX910" s="96"/>
      <c r="FY910" s="96"/>
      <c r="FZ910" s="96"/>
      <c r="GA910" s="96"/>
      <c r="GB910" s="96"/>
      <c r="GC910" s="96"/>
      <c r="GD910" s="96"/>
      <c r="GE910" s="96"/>
      <c r="GF910" s="96"/>
      <c r="GG910" s="96"/>
      <c r="GH910" s="96"/>
      <c r="GI910" s="96"/>
      <c r="GJ910" s="96"/>
      <c r="GK910" s="96"/>
      <c r="GL910" s="96"/>
      <c r="GM910" s="96"/>
      <c r="GN910" s="96"/>
      <c r="GO910" s="96"/>
      <c r="GP910" s="96"/>
      <c r="GQ910" s="96"/>
      <c r="GR910" s="96"/>
      <c r="GS910" s="96"/>
      <c r="GT910" s="96"/>
      <c r="GU910" s="96"/>
      <c r="GV910" s="96"/>
      <c r="GW910" s="96"/>
      <c r="GX910" s="96"/>
      <c r="GY910" s="96"/>
      <c r="GZ910" s="96"/>
      <c r="HA910" s="96"/>
      <c r="HB910" s="96"/>
      <c r="HC910" s="96"/>
      <c r="HD910" s="96"/>
      <c r="HE910" s="96"/>
      <c r="HF910" s="96"/>
      <c r="HG910" s="96"/>
      <c r="HH910" s="96"/>
      <c r="HI910" s="96"/>
      <c r="HJ910" s="96"/>
      <c r="HK910" s="96"/>
      <c r="HL910" s="96"/>
      <c r="HM910" s="96"/>
      <c r="HN910" s="96"/>
      <c r="HO910" s="96"/>
      <c r="HP910" s="96"/>
      <c r="HQ910" s="96"/>
      <c r="HR910" s="96"/>
      <c r="HS910" s="96"/>
      <c r="HT910" s="96"/>
      <c r="HU910" s="96"/>
      <c r="HV910" s="96"/>
      <c r="HW910" s="96"/>
      <c r="HX910" s="96"/>
      <c r="HY910" s="96"/>
      <c r="HZ910" s="96"/>
      <c r="IA910" s="96"/>
      <c r="IB910" s="96"/>
      <c r="IC910" s="96"/>
      <c r="ID910" s="96"/>
      <c r="IE910" s="96"/>
      <c r="IF910" s="96"/>
      <c r="IG910" s="96"/>
      <c r="IH910" s="96"/>
      <c r="II910" s="96"/>
      <c r="IJ910" s="96"/>
      <c r="IK910" s="96"/>
      <c r="IL910" s="96"/>
      <c r="IM910" s="96"/>
      <c r="IN910" s="96"/>
      <c r="IO910" s="96"/>
      <c r="IP910" s="96"/>
      <c r="IQ910" s="96"/>
      <c r="IR910" s="96"/>
      <c r="IS910" s="96"/>
      <c r="IT910" s="96"/>
      <c r="IU910" s="96"/>
      <c r="IV910" s="96"/>
      <c r="IW910" s="96"/>
      <c r="IX910" s="96"/>
      <c r="IY910" s="96"/>
      <c r="IZ910" s="96"/>
      <c r="JA910" s="96"/>
      <c r="JB910" s="96"/>
      <c r="JC910" s="96"/>
    </row>
    <row r="911" spans="1:263" s="20" customFormat="1" x14ac:dyDescent="0.2">
      <c r="A911" s="185">
        <v>39990</v>
      </c>
      <c r="B911" s="198" t="s">
        <v>1930</v>
      </c>
      <c r="C911" s="198" t="s">
        <v>249</v>
      </c>
      <c r="D911" s="198" t="s">
        <v>141</v>
      </c>
      <c r="E911" s="198" t="s">
        <v>144</v>
      </c>
      <c r="F911" s="199">
        <v>35643</v>
      </c>
      <c r="G911" s="191">
        <v>1997</v>
      </c>
      <c r="H911" s="185" t="s">
        <v>713</v>
      </c>
      <c r="I911" s="185" t="str">
        <f t="shared" si="45"/>
        <v>WY</v>
      </c>
      <c r="J911" s="185" t="str">
        <f t="shared" si="44"/>
        <v>CO</v>
      </c>
      <c r="K911" s="185" t="str">
        <f t="shared" si="46"/>
        <v>Mountain</v>
      </c>
      <c r="L911" s="185" t="str">
        <f>INDEX('State '!$A$1:$C$62,MATCH($I911,'State '!$B:$B,0),3)</f>
        <v>Mountain</v>
      </c>
      <c r="M911" s="185" t="str">
        <f>INDEX('State '!$A$1:$C$62,MATCH($J911,'State '!$B:$B,0),3)</f>
        <v>Mountain</v>
      </c>
      <c r="N911" s="185"/>
      <c r="O911" s="192">
        <v>39.9</v>
      </c>
      <c r="P911" s="192"/>
      <c r="Q911" s="192">
        <v>192</v>
      </c>
      <c r="R911" s="191">
        <v>36</v>
      </c>
      <c r="S911" s="185" t="s">
        <v>135</v>
      </c>
      <c r="T911" s="185" t="s">
        <v>390</v>
      </c>
      <c r="U911" s="185" t="s">
        <v>1723</v>
      </c>
      <c r="V911" s="185"/>
      <c r="W911" s="184"/>
      <c r="X911" s="184"/>
      <c r="Y911" s="184"/>
      <c r="AC911" s="96"/>
      <c r="AD911" s="96"/>
      <c r="AE911" s="96"/>
      <c r="AF911" s="96"/>
      <c r="AG911" s="96"/>
      <c r="AH911" s="96"/>
      <c r="AI911" s="96"/>
      <c r="AJ911" s="96"/>
      <c r="AK911" s="96"/>
      <c r="AL911" s="96"/>
      <c r="AM911" s="96"/>
      <c r="AN911" s="96"/>
      <c r="AO911" s="96"/>
      <c r="AP911" s="96"/>
      <c r="AQ911" s="96"/>
      <c r="AR911" s="96"/>
      <c r="AS911" s="96"/>
      <c r="AT911" s="96"/>
      <c r="AU911" s="96"/>
      <c r="AV911" s="96"/>
      <c r="AW911" s="96"/>
      <c r="AX911" s="96"/>
      <c r="AY911" s="96"/>
      <c r="AZ911" s="96"/>
      <c r="BA911" s="96"/>
      <c r="BB911" s="96"/>
      <c r="BC911" s="96"/>
      <c r="BD911" s="96"/>
      <c r="BE911" s="96"/>
      <c r="BF911" s="96"/>
      <c r="BG911" s="96"/>
      <c r="BH911" s="96"/>
      <c r="BI911" s="96"/>
      <c r="BJ911" s="96"/>
      <c r="BK911" s="96"/>
      <c r="BL911" s="96"/>
      <c r="BM911" s="96"/>
      <c r="BN911" s="96"/>
      <c r="BO911" s="96"/>
      <c r="BP911" s="96"/>
      <c r="BQ911" s="96"/>
      <c r="BR911" s="96"/>
      <c r="BS911" s="96"/>
      <c r="BT911" s="96"/>
      <c r="BU911" s="96"/>
      <c r="BV911" s="96"/>
      <c r="BW911" s="96"/>
      <c r="BX911" s="96"/>
      <c r="BY911" s="96"/>
      <c r="BZ911" s="96"/>
      <c r="CA911" s="96"/>
      <c r="CB911" s="96"/>
      <c r="CC911" s="96"/>
      <c r="CD911" s="96"/>
      <c r="CE911" s="96"/>
      <c r="CF911" s="96"/>
      <c r="CG911" s="96"/>
      <c r="CH911" s="96"/>
      <c r="CI911" s="96"/>
      <c r="CJ911" s="96"/>
      <c r="CK911" s="96"/>
      <c r="CL911" s="96"/>
      <c r="CM911" s="96"/>
      <c r="CN911" s="96"/>
      <c r="CO911" s="96"/>
      <c r="CP911" s="96"/>
      <c r="CQ911" s="96"/>
      <c r="CR911" s="96"/>
      <c r="CS911" s="96"/>
      <c r="CT911" s="96"/>
      <c r="CU911" s="96"/>
      <c r="CV911" s="96"/>
      <c r="CW911" s="96"/>
      <c r="CX911" s="96"/>
      <c r="CY911" s="96"/>
      <c r="CZ911" s="96"/>
      <c r="DA911" s="96"/>
      <c r="DB911" s="96"/>
      <c r="DC911" s="96"/>
      <c r="DD911" s="96"/>
      <c r="DE911" s="96"/>
      <c r="DF911" s="96"/>
      <c r="DG911" s="96"/>
      <c r="DH911" s="96"/>
      <c r="DI911" s="96"/>
      <c r="DJ911" s="96"/>
      <c r="DK911" s="96"/>
      <c r="DL911" s="96"/>
      <c r="DM911" s="96"/>
      <c r="DN911" s="96"/>
      <c r="DO911" s="96"/>
      <c r="DP911" s="96"/>
      <c r="DQ911" s="96"/>
      <c r="DR911" s="96"/>
      <c r="DS911" s="96"/>
      <c r="DT911" s="96"/>
      <c r="DU911" s="96"/>
      <c r="DV911" s="96"/>
      <c r="DW911" s="96"/>
      <c r="DX911" s="96"/>
      <c r="DY911" s="96"/>
      <c r="DZ911" s="96"/>
      <c r="EA911" s="96"/>
      <c r="EB911" s="96"/>
      <c r="EC911" s="96"/>
      <c r="ED911" s="96"/>
      <c r="EE911" s="96"/>
      <c r="EF911" s="96"/>
      <c r="EG911" s="96"/>
      <c r="EH911" s="96"/>
      <c r="EI911" s="96"/>
      <c r="EJ911" s="96"/>
      <c r="EK911" s="96"/>
      <c r="EL911" s="96"/>
      <c r="EM911" s="96"/>
      <c r="EN911" s="96"/>
      <c r="EO911" s="96"/>
      <c r="EP911" s="96"/>
      <c r="EQ911" s="96"/>
      <c r="ER911" s="96"/>
      <c r="ES911" s="96"/>
      <c r="ET911" s="96"/>
      <c r="EU911" s="96"/>
      <c r="EV911" s="96"/>
      <c r="EW911" s="96"/>
      <c r="EX911" s="96"/>
      <c r="EY911" s="96"/>
      <c r="EZ911" s="96"/>
      <c r="FA911" s="96"/>
      <c r="FB911" s="96"/>
      <c r="FC911" s="96"/>
      <c r="FD911" s="96"/>
      <c r="FE911" s="96"/>
      <c r="FF911" s="96"/>
      <c r="FG911" s="96"/>
      <c r="FH911" s="96"/>
      <c r="FI911" s="96"/>
      <c r="FJ911" s="96"/>
      <c r="FK911" s="96"/>
      <c r="FL911" s="96"/>
      <c r="FM911" s="96"/>
      <c r="FN911" s="96"/>
      <c r="FO911" s="96"/>
      <c r="FP911" s="96"/>
      <c r="FQ911" s="96"/>
      <c r="FR911" s="96"/>
      <c r="FS911" s="96"/>
      <c r="FT911" s="96"/>
      <c r="FU911" s="96"/>
      <c r="FV911" s="96"/>
      <c r="FW911" s="96"/>
      <c r="FX911" s="96"/>
      <c r="FY911" s="96"/>
      <c r="FZ911" s="96"/>
      <c r="GA911" s="96"/>
      <c r="GB911" s="96"/>
      <c r="GC911" s="96"/>
      <c r="GD911" s="96"/>
      <c r="GE911" s="96"/>
      <c r="GF911" s="96"/>
      <c r="GG911" s="96"/>
      <c r="GH911" s="96"/>
      <c r="GI911" s="96"/>
      <c r="GJ911" s="96"/>
      <c r="GK911" s="96"/>
      <c r="GL911" s="96"/>
      <c r="GM911" s="96"/>
      <c r="GN911" s="96"/>
      <c r="GO911" s="96"/>
      <c r="GP911" s="96"/>
      <c r="GQ911" s="96"/>
      <c r="GR911" s="96"/>
      <c r="GS911" s="96"/>
      <c r="GT911" s="96"/>
      <c r="GU911" s="96"/>
      <c r="GV911" s="96"/>
      <c r="GW911" s="96"/>
      <c r="GX911" s="96"/>
      <c r="GY911" s="96"/>
      <c r="GZ911" s="96"/>
      <c r="HA911" s="96"/>
      <c r="HB911" s="96"/>
      <c r="HC911" s="96"/>
      <c r="HD911" s="96"/>
      <c r="HE911" s="96"/>
      <c r="HF911" s="96"/>
      <c r="HG911" s="96"/>
      <c r="HH911" s="96"/>
      <c r="HI911" s="96"/>
      <c r="HJ911" s="96"/>
      <c r="HK911" s="96"/>
      <c r="HL911" s="96"/>
      <c r="HM911" s="96"/>
      <c r="HN911" s="96"/>
      <c r="HO911" s="96"/>
      <c r="HP911" s="96"/>
      <c r="HQ911" s="96"/>
      <c r="HR911" s="96"/>
      <c r="HS911" s="96"/>
      <c r="HT911" s="96"/>
      <c r="HU911" s="96"/>
      <c r="HV911" s="96"/>
      <c r="HW911" s="96"/>
      <c r="HX911" s="96"/>
      <c r="HY911" s="96"/>
      <c r="HZ911" s="96"/>
      <c r="IA911" s="96"/>
      <c r="IB911" s="96"/>
      <c r="IC911" s="96"/>
      <c r="ID911" s="96"/>
      <c r="IE911" s="96"/>
      <c r="IF911" s="96"/>
      <c r="IG911" s="96"/>
      <c r="IH911" s="96"/>
      <c r="II911" s="96"/>
      <c r="IJ911" s="96"/>
      <c r="IK911" s="96"/>
      <c r="IL911" s="96"/>
      <c r="IM911" s="96"/>
      <c r="IN911" s="96"/>
      <c r="IO911" s="96"/>
      <c r="IP911" s="96"/>
      <c r="IQ911" s="96"/>
      <c r="IR911" s="96"/>
      <c r="IS911" s="96"/>
      <c r="IT911" s="96"/>
      <c r="IU911" s="96"/>
      <c r="IV911" s="96"/>
      <c r="IW911" s="96"/>
      <c r="IX911" s="96"/>
      <c r="IY911" s="96"/>
      <c r="IZ911" s="96"/>
      <c r="JA911" s="96"/>
      <c r="JB911" s="96"/>
      <c r="JC911" s="96"/>
    </row>
    <row r="912" spans="1:263" s="20" customFormat="1" x14ac:dyDescent="0.2">
      <c r="A912" s="185">
        <v>39990</v>
      </c>
      <c r="B912" s="198" t="s">
        <v>1701</v>
      </c>
      <c r="C912" s="198" t="s">
        <v>366</v>
      </c>
      <c r="D912" s="198" t="s">
        <v>141</v>
      </c>
      <c r="E912" s="198" t="s">
        <v>144</v>
      </c>
      <c r="F912" s="199">
        <v>35735</v>
      </c>
      <c r="G912" s="191">
        <v>1997</v>
      </c>
      <c r="H912" s="185" t="s">
        <v>1202</v>
      </c>
      <c r="I912" s="185" t="str">
        <f t="shared" si="45"/>
        <v>KS</v>
      </c>
      <c r="J912" s="185" t="str">
        <f t="shared" si="44"/>
        <v>MO</v>
      </c>
      <c r="K912" s="185" t="str">
        <f t="shared" si="46"/>
        <v>South Central, Midwest</v>
      </c>
      <c r="L912" s="185" t="str">
        <f>INDEX('State '!$A$1:$C$62,MATCH($I912,'State '!$B:$B,0),3)</f>
        <v>South Central</v>
      </c>
      <c r="M912" s="185" t="str">
        <f>INDEX('State '!$A$1:$C$62,MATCH($J912,'State '!$B:$B,0),3)</f>
        <v>Midwest</v>
      </c>
      <c r="N912" s="185"/>
      <c r="O912" s="192">
        <v>6.1</v>
      </c>
      <c r="P912" s="192">
        <v>12.5</v>
      </c>
      <c r="Q912" s="192">
        <v>21.3</v>
      </c>
      <c r="R912" s="191">
        <v>20</v>
      </c>
      <c r="S912" s="185" t="s">
        <v>135</v>
      </c>
      <c r="T912" s="185" t="s">
        <v>390</v>
      </c>
      <c r="U912" s="185" t="s">
        <v>1702</v>
      </c>
      <c r="V912" s="185"/>
      <c r="W912" s="184"/>
      <c r="X912" s="184"/>
      <c r="Y912" s="184"/>
      <c r="AC912" s="96"/>
      <c r="AD912" s="96"/>
      <c r="AE912" s="96"/>
      <c r="AF912" s="96"/>
      <c r="AG912" s="96"/>
      <c r="AH912" s="96"/>
      <c r="AI912" s="96"/>
      <c r="AJ912" s="96"/>
      <c r="AK912" s="96"/>
      <c r="AL912" s="96"/>
      <c r="AM912" s="96"/>
      <c r="AN912" s="96"/>
      <c r="AO912" s="96"/>
      <c r="AP912" s="96"/>
      <c r="AQ912" s="96"/>
      <c r="AR912" s="96"/>
      <c r="AS912" s="96"/>
      <c r="AT912" s="96"/>
      <c r="AU912" s="96"/>
      <c r="AV912" s="96"/>
      <c r="AW912" s="96"/>
      <c r="AX912" s="96"/>
      <c r="AY912" s="96"/>
      <c r="AZ912" s="96"/>
      <c r="BA912" s="96"/>
      <c r="BB912" s="96"/>
      <c r="BC912" s="96"/>
      <c r="BD912" s="96"/>
      <c r="BE912" s="96"/>
      <c r="BF912" s="96"/>
      <c r="BG912" s="96"/>
      <c r="BH912" s="96"/>
      <c r="BI912" s="96"/>
      <c r="BJ912" s="96"/>
      <c r="BK912" s="96"/>
      <c r="BL912" s="96"/>
      <c r="BM912" s="96"/>
      <c r="BN912" s="96"/>
      <c r="BO912" s="96"/>
      <c r="BP912" s="96"/>
      <c r="BQ912" s="96"/>
      <c r="BR912" s="96"/>
      <c r="BS912" s="96"/>
      <c r="BT912" s="96"/>
      <c r="BU912" s="96"/>
      <c r="BV912" s="96"/>
      <c r="BW912" s="96"/>
      <c r="BX912" s="96"/>
      <c r="BY912" s="96"/>
      <c r="BZ912" s="96"/>
      <c r="CA912" s="96"/>
      <c r="CB912" s="96"/>
      <c r="CC912" s="96"/>
      <c r="CD912" s="96"/>
      <c r="CE912" s="96"/>
      <c r="CF912" s="96"/>
      <c r="CG912" s="96"/>
      <c r="CH912" s="96"/>
      <c r="CI912" s="96"/>
      <c r="CJ912" s="96"/>
      <c r="CK912" s="96"/>
      <c r="CL912" s="96"/>
      <c r="CM912" s="96"/>
      <c r="CN912" s="96"/>
      <c r="CO912" s="96"/>
      <c r="CP912" s="96"/>
      <c r="CQ912" s="96"/>
      <c r="CR912" s="96"/>
      <c r="CS912" s="96"/>
      <c r="CT912" s="96"/>
      <c r="CU912" s="96"/>
      <c r="CV912" s="96"/>
      <c r="CW912" s="96"/>
      <c r="CX912" s="96"/>
      <c r="CY912" s="96"/>
      <c r="CZ912" s="96"/>
      <c r="DA912" s="96"/>
      <c r="DB912" s="96"/>
      <c r="DC912" s="96"/>
      <c r="DD912" s="96"/>
      <c r="DE912" s="96"/>
      <c r="DF912" s="96"/>
      <c r="DG912" s="96"/>
      <c r="DH912" s="96"/>
      <c r="DI912" s="96"/>
      <c r="DJ912" s="96"/>
      <c r="DK912" s="96"/>
      <c r="DL912" s="96"/>
      <c r="DM912" s="96"/>
      <c r="DN912" s="96"/>
      <c r="DO912" s="96"/>
      <c r="DP912" s="96"/>
      <c r="DQ912" s="96"/>
      <c r="DR912" s="96"/>
      <c r="DS912" s="96"/>
      <c r="DT912" s="96"/>
      <c r="DU912" s="96"/>
      <c r="DV912" s="96"/>
      <c r="DW912" s="96"/>
      <c r="DX912" s="96"/>
      <c r="DY912" s="96"/>
      <c r="DZ912" s="96"/>
      <c r="EA912" s="96"/>
      <c r="EB912" s="96"/>
      <c r="EC912" s="96"/>
      <c r="ED912" s="96"/>
      <c r="EE912" s="96"/>
      <c r="EF912" s="96"/>
      <c r="EG912" s="96"/>
      <c r="EH912" s="96"/>
      <c r="EI912" s="96"/>
      <c r="EJ912" s="96"/>
      <c r="EK912" s="96"/>
      <c r="EL912" s="96"/>
      <c r="EM912" s="96"/>
      <c r="EN912" s="96"/>
      <c r="EO912" s="96"/>
      <c r="EP912" s="96"/>
      <c r="EQ912" s="96"/>
      <c r="ER912" s="96"/>
      <c r="ES912" s="96"/>
      <c r="ET912" s="96"/>
      <c r="EU912" s="96"/>
      <c r="EV912" s="96"/>
      <c r="EW912" s="96"/>
      <c r="EX912" s="96"/>
      <c r="EY912" s="96"/>
      <c r="EZ912" s="96"/>
      <c r="FA912" s="96"/>
      <c r="FB912" s="96"/>
      <c r="FC912" s="96"/>
      <c r="FD912" s="96"/>
      <c r="FE912" s="96"/>
      <c r="FF912" s="96"/>
      <c r="FG912" s="96"/>
      <c r="FH912" s="96"/>
      <c r="FI912" s="96"/>
      <c r="FJ912" s="96"/>
      <c r="FK912" s="96"/>
      <c r="FL912" s="96"/>
      <c r="FM912" s="96"/>
      <c r="FN912" s="96"/>
      <c r="FO912" s="96"/>
      <c r="FP912" s="96"/>
      <c r="FQ912" s="96"/>
      <c r="FR912" s="96"/>
      <c r="FS912" s="96"/>
      <c r="FT912" s="96"/>
      <c r="FU912" s="96"/>
      <c r="FV912" s="96"/>
      <c r="FW912" s="96"/>
      <c r="FX912" s="96"/>
      <c r="FY912" s="96"/>
      <c r="FZ912" s="96"/>
      <c r="GA912" s="96"/>
      <c r="GB912" s="96"/>
      <c r="GC912" s="96"/>
      <c r="GD912" s="96"/>
      <c r="GE912" s="96"/>
      <c r="GF912" s="96"/>
      <c r="GG912" s="96"/>
      <c r="GH912" s="96"/>
      <c r="GI912" s="96"/>
      <c r="GJ912" s="96"/>
      <c r="GK912" s="96"/>
      <c r="GL912" s="96"/>
      <c r="GM912" s="96"/>
      <c r="GN912" s="96"/>
      <c r="GO912" s="96"/>
      <c r="GP912" s="96"/>
      <c r="GQ912" s="96"/>
      <c r="GR912" s="96"/>
      <c r="GS912" s="96"/>
      <c r="GT912" s="96"/>
      <c r="GU912" s="96"/>
      <c r="GV912" s="96"/>
      <c r="GW912" s="96"/>
      <c r="GX912" s="96"/>
      <c r="GY912" s="96"/>
      <c r="GZ912" s="96"/>
      <c r="HA912" s="96"/>
      <c r="HB912" s="96"/>
      <c r="HC912" s="96"/>
      <c r="HD912" s="96"/>
      <c r="HE912" s="96"/>
      <c r="HF912" s="96"/>
      <c r="HG912" s="96"/>
      <c r="HH912" s="96"/>
      <c r="HI912" s="96"/>
      <c r="HJ912" s="96"/>
      <c r="HK912" s="96"/>
      <c r="HL912" s="96"/>
      <c r="HM912" s="96"/>
      <c r="HN912" s="96"/>
      <c r="HO912" s="96"/>
      <c r="HP912" s="96"/>
      <c r="HQ912" s="96"/>
      <c r="HR912" s="96"/>
      <c r="HS912" s="96"/>
      <c r="HT912" s="96"/>
      <c r="HU912" s="96"/>
      <c r="HV912" s="96"/>
      <c r="HW912" s="96"/>
      <c r="HX912" s="96"/>
      <c r="HY912" s="96"/>
      <c r="HZ912" s="96"/>
      <c r="IA912" s="96"/>
      <c r="IB912" s="96"/>
      <c r="IC912" s="96"/>
      <c r="ID912" s="96"/>
      <c r="IE912" s="96"/>
      <c r="IF912" s="96"/>
      <c r="IG912" s="96"/>
      <c r="IH912" s="96"/>
      <c r="II912" s="96"/>
      <c r="IJ912" s="96"/>
      <c r="IK912" s="96"/>
      <c r="IL912" s="96"/>
      <c r="IM912" s="96"/>
      <c r="IN912" s="96"/>
      <c r="IO912" s="96"/>
      <c r="IP912" s="96"/>
      <c r="IQ912" s="96"/>
      <c r="IR912" s="96"/>
      <c r="IS912" s="96"/>
      <c r="IT912" s="96"/>
      <c r="IU912" s="96"/>
      <c r="IV912" s="96"/>
      <c r="IW912" s="96"/>
      <c r="IX912" s="96"/>
      <c r="IY912" s="96"/>
      <c r="IZ912" s="96"/>
      <c r="JA912" s="96"/>
      <c r="JB912" s="96"/>
      <c r="JC912" s="96"/>
    </row>
    <row r="913" spans="1:263" s="20" customFormat="1" x14ac:dyDescent="0.2">
      <c r="A913" s="185">
        <v>39990</v>
      </c>
      <c r="B913" s="198" t="s">
        <v>1703</v>
      </c>
      <c r="C913" s="198" t="s">
        <v>366</v>
      </c>
      <c r="D913" s="198" t="s">
        <v>141</v>
      </c>
      <c r="E913" s="198" t="s">
        <v>144</v>
      </c>
      <c r="F913" s="199">
        <v>35779</v>
      </c>
      <c r="G913" s="191">
        <v>1997</v>
      </c>
      <c r="H913" s="185" t="s">
        <v>1704</v>
      </c>
      <c r="I913" s="185" t="str">
        <f t="shared" si="45"/>
        <v>WY</v>
      </c>
      <c r="J913" s="185" t="str">
        <f t="shared" si="44"/>
        <v>KS</v>
      </c>
      <c r="K913" s="185" t="str">
        <f t="shared" si="46"/>
        <v>Mountain, South Central</v>
      </c>
      <c r="L913" s="185" t="str">
        <f>INDEX('State '!$A$1:$C$62,MATCH($I913,'State '!$B:$B,0),3)</f>
        <v>Mountain</v>
      </c>
      <c r="M913" s="185" t="str">
        <f>INDEX('State '!$A$1:$C$62,MATCH($J913,'State '!$B:$B,0),3)</f>
        <v>South Central</v>
      </c>
      <c r="N913" s="185"/>
      <c r="O913" s="192">
        <v>9.1999999999999993</v>
      </c>
      <c r="P913" s="192"/>
      <c r="Q913" s="192">
        <v>30</v>
      </c>
      <c r="R913" s="191">
        <v>20</v>
      </c>
      <c r="S913" s="185" t="s">
        <v>135</v>
      </c>
      <c r="T913" s="185" t="s">
        <v>390</v>
      </c>
      <c r="U913" s="185" t="s">
        <v>1705</v>
      </c>
      <c r="V913" s="185"/>
      <c r="W913" s="184"/>
      <c r="X913" s="184"/>
      <c r="Y913" s="184"/>
    </row>
    <row r="914" spans="1:263" x14ac:dyDescent="0.2">
      <c r="A914" s="185">
        <v>39990</v>
      </c>
      <c r="B914" s="198" t="s">
        <v>1801</v>
      </c>
      <c r="C914" s="198" t="s">
        <v>1791</v>
      </c>
      <c r="D914" s="198" t="s">
        <v>137</v>
      </c>
      <c r="E914" s="198" t="s">
        <v>144</v>
      </c>
      <c r="F914" s="199">
        <v>35370</v>
      </c>
      <c r="G914" s="200">
        <v>1996</v>
      </c>
      <c r="H914" s="185" t="s">
        <v>1508</v>
      </c>
      <c r="I914" s="185" t="str">
        <f t="shared" si="45"/>
        <v>MI</v>
      </c>
      <c r="J914" s="185" t="str">
        <f t="shared" si="44"/>
        <v>ON</v>
      </c>
      <c r="K914" s="185" t="str">
        <f t="shared" si="46"/>
        <v>Midwest, Canada</v>
      </c>
      <c r="L914" s="185" t="str">
        <f>INDEX('State '!$A$1:$C$62,MATCH($I914,'State '!$B:$B,0),3)</f>
        <v>Midwest</v>
      </c>
      <c r="M914" s="185" t="str">
        <f>INDEX('State '!$A$1:$C$62,MATCH($J914,'State '!$B:$B,0),3)</f>
        <v>Canada</v>
      </c>
      <c r="N914" s="185"/>
      <c r="O914" s="192">
        <v>15.3</v>
      </c>
      <c r="P914" s="192">
        <v>12</v>
      </c>
      <c r="Q914" s="192">
        <v>150</v>
      </c>
      <c r="R914" s="191">
        <v>24</v>
      </c>
      <c r="S914" s="185" t="s">
        <v>135</v>
      </c>
      <c r="T914" s="185" t="s">
        <v>390</v>
      </c>
      <c r="U914" s="185" t="s">
        <v>1802</v>
      </c>
      <c r="V914" s="185"/>
      <c r="W914" s="184"/>
      <c r="X914" s="184"/>
      <c r="Y914" s="184"/>
      <c r="Z914" s="96"/>
      <c r="AA914" s="96"/>
      <c r="AB914" s="96"/>
    </row>
    <row r="915" spans="1:263" x14ac:dyDescent="0.2">
      <c r="A915" s="185">
        <v>39990</v>
      </c>
      <c r="B915" s="198" t="s">
        <v>1803</v>
      </c>
      <c r="C915" s="198" t="s">
        <v>1804</v>
      </c>
      <c r="D915" s="198" t="s">
        <v>137</v>
      </c>
      <c r="E915" s="198" t="s">
        <v>144</v>
      </c>
      <c r="F915" s="199">
        <v>35370</v>
      </c>
      <c r="G915" s="200">
        <v>1996</v>
      </c>
      <c r="H915" s="185" t="s">
        <v>1137</v>
      </c>
      <c r="I915" s="185" t="str">
        <f t="shared" si="45"/>
        <v>GM</v>
      </c>
      <c r="J915" s="185" t="str">
        <f t="shared" si="44"/>
        <v>LA</v>
      </c>
      <c r="K915" s="185" t="str">
        <f t="shared" si="46"/>
        <v>Gulf of Mexico, South Central</v>
      </c>
      <c r="L915" s="185" t="str">
        <f>INDEX('State '!$A$1:$C$62,MATCH($I915,'State '!$B:$B,0),3)</f>
        <v>Gulf of Mexico</v>
      </c>
      <c r="M915" s="185" t="str">
        <f>INDEX('State '!$A$1:$C$62,MATCH($J915,'State '!$B:$B,0),3)</f>
        <v>South Central</v>
      </c>
      <c r="N915" s="185"/>
      <c r="O915" s="192">
        <v>60</v>
      </c>
      <c r="P915" s="192">
        <v>81</v>
      </c>
      <c r="Q915" s="192">
        <v>300</v>
      </c>
      <c r="R915" s="191">
        <v>30</v>
      </c>
      <c r="S915" s="185" t="s">
        <v>135</v>
      </c>
      <c r="T915" s="185" t="s">
        <v>390</v>
      </c>
      <c r="U915" s="185" t="s">
        <v>391</v>
      </c>
      <c r="V915" s="185"/>
      <c r="W915" s="184"/>
      <c r="X915" s="184"/>
      <c r="Y915" s="184"/>
      <c r="Z915" s="96"/>
      <c r="AA915" s="96"/>
      <c r="AB915" s="96"/>
    </row>
    <row r="916" spans="1:263" x14ac:dyDescent="0.2">
      <c r="A916" s="185">
        <v>39990</v>
      </c>
      <c r="B916" s="198" t="s">
        <v>1809</v>
      </c>
      <c r="C916" s="198" t="s">
        <v>263</v>
      </c>
      <c r="D916" s="198" t="s">
        <v>141</v>
      </c>
      <c r="E916" s="198" t="s">
        <v>144</v>
      </c>
      <c r="F916" s="199">
        <v>35370</v>
      </c>
      <c r="G916" s="200">
        <v>1996</v>
      </c>
      <c r="H916" s="185" t="s">
        <v>33</v>
      </c>
      <c r="I916" s="185" t="str">
        <f t="shared" si="45"/>
        <v>WV</v>
      </c>
      <c r="J916" s="185" t="str">
        <f t="shared" si="44"/>
        <v>WV</v>
      </c>
      <c r="K916" s="185" t="str">
        <f t="shared" si="46"/>
        <v>Northeast</v>
      </c>
      <c r="L916" s="185" t="str">
        <f>INDEX('State '!$A$1:$C$62,MATCH($I916,'State '!$B:$B,0),3)</f>
        <v>Northeast</v>
      </c>
      <c r="M916" s="185" t="str">
        <f>INDEX('State '!$A$1:$C$62,MATCH($J916,'State '!$B:$B,0),3)</f>
        <v>Northeast</v>
      </c>
      <c r="N916" s="185"/>
      <c r="O916" s="192">
        <v>14.86</v>
      </c>
      <c r="P916" s="192">
        <v>17.5</v>
      </c>
      <c r="Q916" s="192">
        <v>28.2</v>
      </c>
      <c r="R916" s="191">
        <v>20</v>
      </c>
      <c r="S916" s="185" t="s">
        <v>135</v>
      </c>
      <c r="T916" s="185" t="s">
        <v>390</v>
      </c>
      <c r="U916" s="185" t="s">
        <v>1810</v>
      </c>
      <c r="V916" s="185"/>
      <c r="W916" s="184"/>
      <c r="X916" s="184"/>
      <c r="Y916" s="184"/>
      <c r="Z916" s="96"/>
      <c r="AA916" s="96"/>
      <c r="AB916" s="96"/>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c r="BU916" s="20"/>
      <c r="BV916" s="20"/>
      <c r="BW916" s="20"/>
      <c r="BX916" s="20"/>
      <c r="BY916" s="20"/>
      <c r="BZ916" s="20"/>
      <c r="CA916" s="20"/>
      <c r="CB916" s="20"/>
      <c r="CC916" s="20"/>
      <c r="CD916" s="20"/>
      <c r="CE916" s="20"/>
      <c r="CF916" s="20"/>
      <c r="CG916" s="20"/>
      <c r="CH916" s="20"/>
      <c r="CI916" s="20"/>
      <c r="CJ916" s="20"/>
      <c r="CK916" s="20"/>
      <c r="CL916" s="20"/>
      <c r="CM916" s="20"/>
      <c r="CN916" s="20"/>
      <c r="CO916" s="20"/>
      <c r="CP916" s="20"/>
      <c r="CQ916" s="20"/>
      <c r="CR916" s="20"/>
      <c r="CS916" s="20"/>
      <c r="CT916" s="20"/>
      <c r="CU916" s="20"/>
      <c r="CV916" s="20"/>
      <c r="CW916" s="20"/>
      <c r="CX916" s="20"/>
      <c r="CY916" s="20"/>
      <c r="CZ916" s="20"/>
      <c r="DA916" s="20"/>
      <c r="DB916" s="20"/>
      <c r="DC916" s="20"/>
      <c r="DD916" s="20"/>
      <c r="DE916" s="20"/>
      <c r="DF916" s="20"/>
      <c r="DG916" s="20"/>
      <c r="DH916" s="20"/>
      <c r="DI916" s="20"/>
      <c r="DJ916" s="20"/>
      <c r="DK916" s="20"/>
      <c r="DL916" s="20"/>
      <c r="DM916" s="20"/>
      <c r="DN916" s="20"/>
      <c r="DO916" s="20"/>
      <c r="DP916" s="20"/>
      <c r="DQ916" s="20"/>
      <c r="DR916" s="20"/>
      <c r="DS916" s="20"/>
      <c r="DT916" s="20"/>
      <c r="DU916" s="20"/>
      <c r="DV916" s="20"/>
      <c r="DW916" s="20"/>
      <c r="DX916" s="20"/>
      <c r="DY916" s="20"/>
      <c r="DZ916" s="20"/>
      <c r="EA916" s="20"/>
      <c r="EB916" s="20"/>
      <c r="EC916" s="20"/>
      <c r="ED916" s="20"/>
      <c r="EE916" s="20"/>
      <c r="EF916" s="20"/>
      <c r="EG916" s="20"/>
      <c r="EH916" s="20"/>
      <c r="EI916" s="20"/>
      <c r="EJ916" s="20"/>
      <c r="EK916" s="20"/>
      <c r="EL916" s="20"/>
      <c r="EM916" s="20"/>
      <c r="EN916" s="20"/>
      <c r="EO916" s="20"/>
      <c r="EP916" s="20"/>
      <c r="EQ916" s="20"/>
      <c r="ER916" s="20"/>
      <c r="ES916" s="20"/>
      <c r="ET916" s="20"/>
      <c r="EU916" s="20"/>
      <c r="EV916" s="20"/>
      <c r="EW916" s="20"/>
      <c r="EX916" s="20"/>
      <c r="EY916" s="20"/>
      <c r="EZ916" s="20"/>
      <c r="FA916" s="20"/>
      <c r="FB916" s="20"/>
      <c r="FC916" s="20"/>
      <c r="FD916" s="20"/>
      <c r="FE916" s="20"/>
      <c r="FF916" s="20"/>
      <c r="FG916" s="20"/>
      <c r="FH916" s="20"/>
      <c r="FI916" s="20"/>
      <c r="FJ916" s="20"/>
      <c r="FK916" s="20"/>
      <c r="FL916" s="20"/>
      <c r="FM916" s="20"/>
      <c r="FN916" s="20"/>
      <c r="FO916" s="20"/>
      <c r="FP916" s="20"/>
      <c r="FQ916" s="20"/>
      <c r="FR916" s="20"/>
      <c r="FS916" s="20"/>
      <c r="FT916" s="20"/>
      <c r="FU916" s="20"/>
      <c r="FV916" s="20"/>
      <c r="FW916" s="20"/>
      <c r="FX916" s="20"/>
      <c r="FY916" s="20"/>
      <c r="FZ916" s="20"/>
      <c r="GA916" s="20"/>
      <c r="GB916" s="20"/>
      <c r="GC916" s="20"/>
      <c r="GD916" s="20"/>
      <c r="GE916" s="20"/>
      <c r="GF916" s="20"/>
      <c r="GG916" s="20"/>
      <c r="GH916" s="20"/>
      <c r="GI916" s="20"/>
      <c r="GJ916" s="20"/>
      <c r="GK916" s="20"/>
      <c r="GL916" s="20"/>
      <c r="GM916" s="20"/>
      <c r="GN916" s="20"/>
      <c r="GO916" s="20"/>
      <c r="GP916" s="20"/>
      <c r="GQ916" s="20"/>
      <c r="GR916" s="20"/>
      <c r="GS916" s="20"/>
      <c r="GT916" s="20"/>
      <c r="GU916" s="20"/>
      <c r="GV916" s="20"/>
      <c r="GW916" s="20"/>
      <c r="GX916" s="20"/>
      <c r="GY916" s="20"/>
      <c r="GZ916" s="20"/>
      <c r="HA916" s="20"/>
      <c r="HB916" s="20"/>
      <c r="HC916" s="20"/>
      <c r="HD916" s="20"/>
      <c r="HE916" s="20"/>
      <c r="HF916" s="20"/>
      <c r="HG916" s="20"/>
      <c r="HH916" s="20"/>
      <c r="HI916" s="20"/>
      <c r="HJ916" s="20"/>
      <c r="HK916" s="20"/>
      <c r="HL916" s="20"/>
      <c r="HM916" s="20"/>
      <c r="HN916" s="20"/>
      <c r="HO916" s="20"/>
      <c r="HP916" s="20"/>
      <c r="HQ916" s="20"/>
      <c r="HR916" s="20"/>
      <c r="HS916" s="20"/>
      <c r="HT916" s="20"/>
      <c r="HU916" s="20"/>
      <c r="HV916" s="20"/>
      <c r="HW916" s="20"/>
      <c r="HX916" s="20"/>
      <c r="HY916" s="20"/>
      <c r="HZ916" s="20"/>
      <c r="IA916" s="20"/>
      <c r="IB916" s="20"/>
      <c r="IC916" s="20"/>
      <c r="ID916" s="20"/>
      <c r="IE916" s="20"/>
      <c r="IF916" s="20"/>
      <c r="IG916" s="20"/>
      <c r="IH916" s="20"/>
      <c r="II916" s="20"/>
      <c r="IJ916" s="20"/>
      <c r="IK916" s="20"/>
      <c r="IL916" s="20"/>
      <c r="IM916" s="20"/>
      <c r="IN916" s="20"/>
      <c r="IO916" s="20"/>
      <c r="IP916" s="20"/>
      <c r="IQ916" s="20"/>
      <c r="IR916" s="20"/>
      <c r="IS916" s="20"/>
      <c r="IT916" s="20"/>
      <c r="IU916" s="20"/>
      <c r="IV916" s="20"/>
      <c r="IW916" s="20"/>
      <c r="IX916" s="20"/>
      <c r="IY916" s="20"/>
      <c r="IZ916" s="20"/>
      <c r="JA916" s="20"/>
      <c r="JB916" s="20"/>
      <c r="JC916" s="20"/>
    </row>
    <row r="917" spans="1:263" s="20" customFormat="1" x14ac:dyDescent="0.2">
      <c r="A917" s="185">
        <v>39990</v>
      </c>
      <c r="B917" s="198" t="s">
        <v>1805</v>
      </c>
      <c r="C917" s="198" t="s">
        <v>260</v>
      </c>
      <c r="D917" s="198" t="s">
        <v>141</v>
      </c>
      <c r="E917" s="198" t="s">
        <v>144</v>
      </c>
      <c r="F917" s="199">
        <v>35338</v>
      </c>
      <c r="G917" s="200">
        <v>1996</v>
      </c>
      <c r="H917" s="185" t="s">
        <v>25</v>
      </c>
      <c r="I917" s="185" t="str">
        <f t="shared" si="45"/>
        <v>CO</v>
      </c>
      <c r="J917" s="185" t="str">
        <f t="shared" si="44"/>
        <v>CO</v>
      </c>
      <c r="K917" s="185" t="str">
        <f t="shared" si="46"/>
        <v>Mountain</v>
      </c>
      <c r="L917" s="185" t="str">
        <f>INDEX('State '!$A$1:$C$62,MATCH($I917,'State '!$B:$B,0),3)</f>
        <v>Mountain</v>
      </c>
      <c r="M917" s="185" t="str">
        <f>INDEX('State '!$A$1:$C$62,MATCH($J917,'State '!$B:$B,0),3)</f>
        <v>Mountain</v>
      </c>
      <c r="N917" s="185"/>
      <c r="O917" s="192">
        <v>9.3000000000000007</v>
      </c>
      <c r="P917" s="192">
        <v>37</v>
      </c>
      <c r="Q917" s="192">
        <v>37</v>
      </c>
      <c r="R917" s="191"/>
      <c r="S917" s="185" t="s">
        <v>135</v>
      </c>
      <c r="T917" s="185" t="s">
        <v>390</v>
      </c>
      <c r="U917" s="185" t="s">
        <v>1806</v>
      </c>
      <c r="V917" s="185"/>
      <c r="W917" s="204"/>
      <c r="X917" s="190"/>
      <c r="Y917" s="186"/>
    </row>
    <row r="918" spans="1:263" s="20" customFormat="1" x14ac:dyDescent="0.2">
      <c r="A918" s="185">
        <v>39990</v>
      </c>
      <c r="B918" s="198" t="s">
        <v>1807</v>
      </c>
      <c r="C918" s="198" t="s">
        <v>260</v>
      </c>
      <c r="D918" s="198" t="s">
        <v>134</v>
      </c>
      <c r="E918" s="198" t="s">
        <v>144</v>
      </c>
      <c r="F918" s="199">
        <v>35338</v>
      </c>
      <c r="G918" s="200">
        <v>1996</v>
      </c>
      <c r="H918" s="185" t="s">
        <v>6</v>
      </c>
      <c r="I918" s="185" t="str">
        <f t="shared" si="45"/>
        <v>TX</v>
      </c>
      <c r="J918" s="185" t="str">
        <f t="shared" si="44"/>
        <v>TX</v>
      </c>
      <c r="K918" s="185" t="str">
        <f t="shared" si="46"/>
        <v>South Central</v>
      </c>
      <c r="L918" s="185" t="str">
        <f>INDEX('State '!$A$1:$C$62,MATCH($I918,'State '!$B:$B,0),3)</f>
        <v>South Central</v>
      </c>
      <c r="M918" s="185" t="str">
        <f>INDEX('State '!$A$1:$C$62,MATCH($J918,'State '!$B:$B,0),3)</f>
        <v>South Central</v>
      </c>
      <c r="N918" s="185"/>
      <c r="O918" s="192"/>
      <c r="P918" s="192"/>
      <c r="Q918" s="192">
        <v>100</v>
      </c>
      <c r="R918" s="191"/>
      <c r="S918" s="185" t="s">
        <v>139</v>
      </c>
      <c r="T918" s="185" t="s">
        <v>188</v>
      </c>
      <c r="U918" s="185" t="s">
        <v>391</v>
      </c>
      <c r="V918" s="185"/>
      <c r="W918" s="204"/>
      <c r="X918" s="190"/>
      <c r="Y918" s="187"/>
    </row>
    <row r="919" spans="1:263" s="20" customFormat="1" x14ac:dyDescent="0.2">
      <c r="A919" s="185">
        <v>39990</v>
      </c>
      <c r="B919" s="198" t="s">
        <v>1808</v>
      </c>
      <c r="C919" s="198" t="s">
        <v>260</v>
      </c>
      <c r="D919" s="198" t="s">
        <v>141</v>
      </c>
      <c r="E919" s="198" t="s">
        <v>144</v>
      </c>
      <c r="F919" s="199">
        <v>35414</v>
      </c>
      <c r="G919" s="200">
        <v>1996</v>
      </c>
      <c r="H919" s="185" t="s">
        <v>29</v>
      </c>
      <c r="I919" s="185" t="str">
        <f t="shared" si="45"/>
        <v>WY</v>
      </c>
      <c r="J919" s="185" t="str">
        <f t="shared" si="44"/>
        <v>WY</v>
      </c>
      <c r="K919" s="185" t="str">
        <f t="shared" si="46"/>
        <v>Mountain</v>
      </c>
      <c r="L919" s="185" t="str">
        <f>INDEX('State '!$A$1:$C$62,MATCH($I919,'State '!$B:$B,0),3)</f>
        <v>Mountain</v>
      </c>
      <c r="M919" s="185" t="str">
        <f>INDEX('State '!$A$1:$C$62,MATCH($J919,'State '!$B:$B,0),3)</f>
        <v>Mountain</v>
      </c>
      <c r="N919" s="185"/>
      <c r="O919" s="192">
        <v>10.8</v>
      </c>
      <c r="P919" s="192"/>
      <c r="Q919" s="192">
        <v>28</v>
      </c>
      <c r="R919" s="191">
        <v>36</v>
      </c>
      <c r="S919" s="185" t="s">
        <v>135</v>
      </c>
      <c r="T919" s="185" t="s">
        <v>390</v>
      </c>
      <c r="U919" s="185" t="s">
        <v>1727</v>
      </c>
      <c r="V919" s="185"/>
      <c r="W919" s="184"/>
      <c r="X919" s="184"/>
      <c r="Y919" s="184"/>
    </row>
    <row r="920" spans="1:263" s="20" customFormat="1" x14ac:dyDescent="0.2">
      <c r="A920" s="185">
        <v>39990</v>
      </c>
      <c r="B920" s="198" t="s">
        <v>1811</v>
      </c>
      <c r="C920" s="198" t="s">
        <v>233</v>
      </c>
      <c r="D920" s="198" t="s">
        <v>141</v>
      </c>
      <c r="E920" s="198" t="s">
        <v>144</v>
      </c>
      <c r="F920" s="199">
        <v>35370</v>
      </c>
      <c r="G920" s="200">
        <v>1996</v>
      </c>
      <c r="H920" s="185" t="s">
        <v>1812</v>
      </c>
      <c r="I920" s="185" t="str">
        <f t="shared" si="45"/>
        <v>VA</v>
      </c>
      <c r="J920" s="185" t="str">
        <f t="shared" si="44"/>
        <v>TN</v>
      </c>
      <c r="K920" s="185" t="str">
        <f t="shared" si="46"/>
        <v>Northeast, Midwest</v>
      </c>
      <c r="L920" s="185" t="str">
        <f>INDEX('State '!$A$1:$C$62,MATCH($I920,'State '!$B:$B,0),3)</f>
        <v>Northeast</v>
      </c>
      <c r="M920" s="185" t="str">
        <f>INDEX('State '!$A$1:$C$62,MATCH($J920,'State '!$B:$B,0),3)</f>
        <v>Midwest</v>
      </c>
      <c r="N920" s="185"/>
      <c r="O920" s="192">
        <v>3</v>
      </c>
      <c r="P920" s="192">
        <v>6</v>
      </c>
      <c r="Q920" s="192">
        <v>12</v>
      </c>
      <c r="R920" s="191" t="s">
        <v>732</v>
      </c>
      <c r="S920" s="185" t="s">
        <v>135</v>
      </c>
      <c r="T920" s="185" t="s">
        <v>390</v>
      </c>
      <c r="U920" s="185" t="s">
        <v>391</v>
      </c>
      <c r="V920" s="185"/>
      <c r="W920" s="184"/>
      <c r="X920" s="184"/>
      <c r="Y920" s="184"/>
    </row>
    <row r="921" spans="1:263" s="20" customFormat="1" x14ac:dyDescent="0.2">
      <c r="A921" s="185">
        <v>39990</v>
      </c>
      <c r="B921" s="198" t="s">
        <v>1817</v>
      </c>
      <c r="C921" s="198" t="s">
        <v>371</v>
      </c>
      <c r="D921" s="198" t="s">
        <v>141</v>
      </c>
      <c r="E921" s="198" t="s">
        <v>144</v>
      </c>
      <c r="F921" s="199">
        <v>35370</v>
      </c>
      <c r="G921" s="200">
        <v>1996</v>
      </c>
      <c r="H921" s="185" t="s">
        <v>41</v>
      </c>
      <c r="I921" s="185" t="str">
        <f t="shared" si="45"/>
        <v>MI</v>
      </c>
      <c r="J921" s="185" t="str">
        <f t="shared" si="44"/>
        <v>MI</v>
      </c>
      <c r="K921" s="185" t="str">
        <f t="shared" si="46"/>
        <v>Midwest</v>
      </c>
      <c r="L921" s="185" t="str">
        <f>INDEX('State '!$A$1:$C$62,MATCH($I921,'State '!$B:$B,0),3)</f>
        <v>Midwest</v>
      </c>
      <c r="M921" s="185" t="str">
        <f>INDEX('State '!$A$1:$C$62,MATCH($J921,'State '!$B:$B,0),3)</f>
        <v>Midwest</v>
      </c>
      <c r="N921" s="185"/>
      <c r="O921" s="192">
        <v>17.399999999999999</v>
      </c>
      <c r="P921" s="192">
        <v>13.8</v>
      </c>
      <c r="Q921" s="192">
        <v>5</v>
      </c>
      <c r="R921" s="191">
        <v>36</v>
      </c>
      <c r="S921" s="185" t="s">
        <v>135</v>
      </c>
      <c r="T921" s="185" t="s">
        <v>390</v>
      </c>
      <c r="U921" s="185" t="s">
        <v>1818</v>
      </c>
      <c r="V921" s="185"/>
      <c r="W921" s="184"/>
      <c r="X921" s="184"/>
      <c r="Y921" s="184"/>
    </row>
    <row r="922" spans="1:263" s="20" customFormat="1" x14ac:dyDescent="0.2">
      <c r="A922" s="185">
        <v>39990</v>
      </c>
      <c r="B922" s="198" t="s">
        <v>1819</v>
      </c>
      <c r="C922" s="198" t="s">
        <v>371</v>
      </c>
      <c r="D922" s="198" t="s">
        <v>141</v>
      </c>
      <c r="E922" s="198" t="s">
        <v>144</v>
      </c>
      <c r="F922" s="199">
        <v>35377</v>
      </c>
      <c r="G922" s="200">
        <v>1996</v>
      </c>
      <c r="H922" s="185" t="s">
        <v>1508</v>
      </c>
      <c r="I922" s="185" t="str">
        <f t="shared" si="45"/>
        <v>MI</v>
      </c>
      <c r="J922" s="185" t="str">
        <f t="shared" si="44"/>
        <v>ON</v>
      </c>
      <c r="K922" s="185" t="str">
        <f t="shared" si="46"/>
        <v>Midwest, Canada</v>
      </c>
      <c r="L922" s="185" t="str">
        <f>INDEX('State '!$A$1:$C$62,MATCH($I922,'State '!$B:$B,0),3)</f>
        <v>Midwest</v>
      </c>
      <c r="M922" s="185" t="str">
        <f>INDEX('State '!$A$1:$C$62,MATCH($J922,'State '!$B:$B,0),3)</f>
        <v>Canada</v>
      </c>
      <c r="N922" s="185"/>
      <c r="O922" s="192">
        <v>3.9</v>
      </c>
      <c r="P922" s="192">
        <v>0.2</v>
      </c>
      <c r="Q922" s="192">
        <v>50</v>
      </c>
      <c r="R922" s="191">
        <v>36</v>
      </c>
      <c r="S922" s="185" t="s">
        <v>135</v>
      </c>
      <c r="T922" s="185" t="s">
        <v>390</v>
      </c>
      <c r="U922" s="185" t="s">
        <v>1820</v>
      </c>
      <c r="V922" s="185"/>
      <c r="W922" s="184"/>
      <c r="X922" s="184"/>
      <c r="Y922" s="184"/>
    </row>
    <row r="923" spans="1:263" x14ac:dyDescent="0.2">
      <c r="A923" s="185">
        <v>39990</v>
      </c>
      <c r="B923" s="198" t="s">
        <v>1799</v>
      </c>
      <c r="C923" s="198" t="s">
        <v>1800</v>
      </c>
      <c r="D923" s="198" t="s">
        <v>137</v>
      </c>
      <c r="E923" s="198" t="s">
        <v>144</v>
      </c>
      <c r="F923" s="199">
        <v>35339</v>
      </c>
      <c r="G923" s="200">
        <v>1996</v>
      </c>
      <c r="H923" s="185" t="s">
        <v>6</v>
      </c>
      <c r="I923" s="185" t="str">
        <f t="shared" si="45"/>
        <v>TX</v>
      </c>
      <c r="J923" s="185" t="str">
        <f t="shared" si="44"/>
        <v>TX</v>
      </c>
      <c r="K923" s="185" t="str">
        <f t="shared" si="46"/>
        <v>South Central</v>
      </c>
      <c r="L923" s="185" t="str">
        <f>INDEX('State '!$A$1:$C$62,MATCH($I923,'State '!$B:$B,0),3)</f>
        <v>South Central</v>
      </c>
      <c r="M923" s="185" t="str">
        <f>INDEX('State '!$A$1:$C$62,MATCH($J923,'State '!$B:$B,0),3)</f>
        <v>South Central</v>
      </c>
      <c r="N923" s="185"/>
      <c r="O923" s="192">
        <v>17</v>
      </c>
      <c r="P923" s="192">
        <v>70</v>
      </c>
      <c r="Q923" s="192">
        <v>274</v>
      </c>
      <c r="R923" s="191">
        <v>24</v>
      </c>
      <c r="S923" s="185" t="s">
        <v>135</v>
      </c>
      <c r="T923" s="185" t="s">
        <v>390</v>
      </c>
      <c r="U923" s="185" t="s">
        <v>1281</v>
      </c>
      <c r="V923" s="185"/>
      <c r="W923" s="184"/>
      <c r="X923" s="184"/>
      <c r="Y923" s="184"/>
      <c r="Z923" s="96"/>
      <c r="AA923" s="96"/>
      <c r="AB923" s="96"/>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c r="BU923" s="20"/>
      <c r="BV923" s="20"/>
      <c r="BW923" s="20"/>
      <c r="BX923" s="20"/>
      <c r="BY923" s="20"/>
      <c r="BZ923" s="20"/>
      <c r="CA923" s="20"/>
      <c r="CB923" s="20"/>
      <c r="CC923" s="20"/>
      <c r="CD923" s="20"/>
      <c r="CE923" s="20"/>
      <c r="CF923" s="20"/>
      <c r="CG923" s="20"/>
      <c r="CH923" s="20"/>
      <c r="CI923" s="20"/>
      <c r="CJ923" s="20"/>
      <c r="CK923" s="20"/>
      <c r="CL923" s="20"/>
      <c r="CM923" s="20"/>
      <c r="CN923" s="20"/>
      <c r="CO923" s="20"/>
      <c r="CP923" s="20"/>
      <c r="CQ923" s="20"/>
      <c r="CR923" s="20"/>
      <c r="CS923" s="20"/>
      <c r="CT923" s="20"/>
      <c r="CU923" s="20"/>
      <c r="CV923" s="20"/>
      <c r="CW923" s="20"/>
      <c r="CX923" s="20"/>
      <c r="CY923" s="20"/>
      <c r="CZ923" s="20"/>
      <c r="DA923" s="20"/>
      <c r="DB923" s="20"/>
      <c r="DC923" s="20"/>
      <c r="DD923" s="20"/>
      <c r="DE923" s="20"/>
      <c r="DF923" s="20"/>
      <c r="DG923" s="20"/>
      <c r="DH923" s="20"/>
      <c r="DI923" s="20"/>
      <c r="DJ923" s="20"/>
      <c r="DK923" s="20"/>
      <c r="DL923" s="20"/>
      <c r="DM923" s="20"/>
      <c r="DN923" s="20"/>
      <c r="DO923" s="20"/>
      <c r="DP923" s="20"/>
      <c r="DQ923" s="20"/>
      <c r="DR923" s="20"/>
      <c r="DS923" s="20"/>
      <c r="DT923" s="20"/>
      <c r="DU923" s="20"/>
      <c r="DV923" s="20"/>
      <c r="DW923" s="20"/>
      <c r="DX923" s="20"/>
      <c r="DY923" s="20"/>
      <c r="DZ923" s="20"/>
      <c r="EA923" s="20"/>
      <c r="EB923" s="20"/>
      <c r="EC923" s="20"/>
      <c r="ED923" s="20"/>
      <c r="EE923" s="20"/>
      <c r="EF923" s="20"/>
      <c r="EG923" s="20"/>
      <c r="EH923" s="20"/>
      <c r="EI923" s="20"/>
      <c r="EJ923" s="20"/>
      <c r="EK923" s="20"/>
      <c r="EL923" s="20"/>
      <c r="EM923" s="20"/>
      <c r="EN923" s="20"/>
      <c r="EO923" s="20"/>
      <c r="EP923" s="20"/>
      <c r="EQ923" s="20"/>
      <c r="ER923" s="20"/>
      <c r="ES923" s="20"/>
      <c r="ET923" s="20"/>
      <c r="EU923" s="20"/>
      <c r="EV923" s="20"/>
      <c r="EW923" s="20"/>
      <c r="EX923" s="20"/>
      <c r="EY923" s="20"/>
      <c r="EZ923" s="20"/>
      <c r="FA923" s="20"/>
      <c r="FB923" s="20"/>
      <c r="FC923" s="20"/>
      <c r="FD923" s="20"/>
      <c r="FE923" s="20"/>
      <c r="FF923" s="20"/>
      <c r="FG923" s="20"/>
      <c r="FH923" s="20"/>
      <c r="FI923" s="20"/>
      <c r="FJ923" s="20"/>
      <c r="FK923" s="20"/>
      <c r="FL923" s="20"/>
      <c r="FM923" s="20"/>
      <c r="FN923" s="20"/>
      <c r="FO923" s="20"/>
      <c r="FP923" s="20"/>
      <c r="FQ923" s="20"/>
      <c r="FR923" s="20"/>
      <c r="FS923" s="20"/>
      <c r="FT923" s="20"/>
      <c r="FU923" s="20"/>
      <c r="FV923" s="20"/>
      <c r="FW923" s="20"/>
      <c r="FX923" s="20"/>
      <c r="FY923" s="20"/>
      <c r="FZ923" s="20"/>
      <c r="GA923" s="20"/>
      <c r="GB923" s="20"/>
      <c r="GC923" s="20"/>
      <c r="GD923" s="20"/>
      <c r="GE923" s="20"/>
      <c r="GF923" s="20"/>
      <c r="GG923" s="20"/>
      <c r="GH923" s="20"/>
      <c r="GI923" s="20"/>
      <c r="GJ923" s="20"/>
      <c r="GK923" s="20"/>
      <c r="GL923" s="20"/>
      <c r="GM923" s="20"/>
      <c r="GN923" s="20"/>
      <c r="GO923" s="20"/>
      <c r="GP923" s="20"/>
      <c r="GQ923" s="20"/>
      <c r="GR923" s="20"/>
      <c r="GS923" s="20"/>
      <c r="GT923" s="20"/>
      <c r="GU923" s="20"/>
      <c r="GV923" s="20"/>
      <c r="GW923" s="20"/>
      <c r="GX923" s="20"/>
      <c r="GY923" s="20"/>
      <c r="GZ923" s="20"/>
      <c r="HA923" s="20"/>
      <c r="HB923" s="20"/>
      <c r="HC923" s="20"/>
      <c r="HD923" s="20"/>
      <c r="HE923" s="20"/>
      <c r="HF923" s="20"/>
      <c r="HG923" s="20"/>
      <c r="HH923" s="20"/>
      <c r="HI923" s="20"/>
      <c r="HJ923" s="20"/>
      <c r="HK923" s="20"/>
      <c r="HL923" s="20"/>
      <c r="HM923" s="20"/>
      <c r="HN923" s="20"/>
      <c r="HO923" s="20"/>
      <c r="HP923" s="20"/>
      <c r="HQ923" s="20"/>
      <c r="HR923" s="20"/>
      <c r="HS923" s="20"/>
      <c r="HT923" s="20"/>
      <c r="HU923" s="20"/>
      <c r="HV923" s="20"/>
      <c r="HW923" s="20"/>
      <c r="HX923" s="20"/>
      <c r="HY923" s="20"/>
      <c r="HZ923" s="20"/>
      <c r="IA923" s="20"/>
      <c r="IB923" s="20"/>
      <c r="IC923" s="20"/>
      <c r="ID923" s="20"/>
      <c r="IE923" s="20"/>
      <c r="IF923" s="20"/>
      <c r="IG923" s="20"/>
      <c r="IH923" s="20"/>
      <c r="II923" s="20"/>
      <c r="IJ923" s="20"/>
      <c r="IK923" s="20"/>
      <c r="IL923" s="20"/>
      <c r="IM923" s="20"/>
      <c r="IN923" s="20"/>
      <c r="IO923" s="20"/>
      <c r="IP923" s="20"/>
      <c r="IQ923" s="20"/>
      <c r="IR923" s="20"/>
      <c r="IS923" s="20"/>
      <c r="IT923" s="20"/>
      <c r="IU923" s="20"/>
      <c r="IV923" s="20"/>
      <c r="IW923" s="20"/>
      <c r="IX923" s="20"/>
      <c r="IY923" s="20"/>
      <c r="IZ923" s="20"/>
      <c r="JA923" s="20"/>
      <c r="JB923" s="20"/>
      <c r="JC923" s="20"/>
    </row>
    <row r="924" spans="1:263" x14ac:dyDescent="0.2">
      <c r="A924" s="185">
        <v>39990</v>
      </c>
      <c r="B924" s="198" t="s">
        <v>1826</v>
      </c>
      <c r="C924" s="198" t="s">
        <v>262</v>
      </c>
      <c r="D924" s="198" t="s">
        <v>141</v>
      </c>
      <c r="E924" s="198" t="s">
        <v>144</v>
      </c>
      <c r="F924" s="199">
        <v>35370</v>
      </c>
      <c r="G924" s="200">
        <v>1996</v>
      </c>
      <c r="H924" s="185" t="s">
        <v>735</v>
      </c>
      <c r="I924" s="185" t="str">
        <f t="shared" si="45"/>
        <v>IA</v>
      </c>
      <c r="J924" s="185" t="str">
        <f t="shared" si="44"/>
        <v>IL</v>
      </c>
      <c r="K924" s="185" t="str">
        <f t="shared" si="46"/>
        <v>Midwest</v>
      </c>
      <c r="L924" s="185" t="str">
        <f>INDEX('State '!$A$1:$C$62,MATCH($I924,'State '!$B:$B,0),3)</f>
        <v>Midwest</v>
      </c>
      <c r="M924" s="185" t="str">
        <f>INDEX('State '!$A$1:$C$62,MATCH($J924,'State '!$B:$B,0),3)</f>
        <v>Midwest</v>
      </c>
      <c r="N924" s="185"/>
      <c r="O924" s="192"/>
      <c r="P924" s="192"/>
      <c r="Q924" s="192">
        <v>35.4</v>
      </c>
      <c r="R924" s="191" t="s">
        <v>694</v>
      </c>
      <c r="S924" s="185" t="s">
        <v>135</v>
      </c>
      <c r="T924" s="185" t="s">
        <v>390</v>
      </c>
      <c r="U924" s="185" t="s">
        <v>391</v>
      </c>
      <c r="V924" s="185"/>
      <c r="W924" s="184"/>
      <c r="X924" s="184"/>
      <c r="Y924" s="184"/>
      <c r="Z924" s="96"/>
      <c r="AA924" s="96"/>
      <c r="AB924" s="96"/>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c r="BU924" s="20"/>
      <c r="BV924" s="20"/>
      <c r="BW924" s="20"/>
      <c r="BX924" s="20"/>
      <c r="BY924" s="20"/>
      <c r="BZ924" s="20"/>
      <c r="CA924" s="20"/>
      <c r="CB924" s="20"/>
      <c r="CC924" s="20"/>
      <c r="CD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c r="EU924" s="20"/>
      <c r="EV924" s="20"/>
      <c r="EW924" s="20"/>
      <c r="EX924" s="20"/>
      <c r="EY924" s="20"/>
      <c r="EZ924" s="20"/>
      <c r="FA924" s="20"/>
      <c r="FB924" s="20"/>
      <c r="FC924" s="20"/>
      <c r="FD924" s="20"/>
      <c r="FE924" s="20"/>
      <c r="FF924" s="20"/>
      <c r="FG924" s="20"/>
      <c r="FH924" s="20"/>
      <c r="FI924" s="20"/>
      <c r="FJ924" s="20"/>
      <c r="FK924" s="20"/>
      <c r="FL924" s="20"/>
      <c r="FM924" s="20"/>
      <c r="FN924" s="20"/>
      <c r="FO924" s="20"/>
      <c r="FP924" s="20"/>
      <c r="FQ924" s="20"/>
      <c r="FR924" s="20"/>
      <c r="FS924" s="20"/>
      <c r="FT924" s="20"/>
      <c r="FU924" s="20"/>
      <c r="FV924" s="20"/>
      <c r="FW924" s="20"/>
      <c r="FX924" s="20"/>
      <c r="FY924" s="20"/>
      <c r="FZ924" s="20"/>
      <c r="GA924" s="20"/>
      <c r="GB924" s="20"/>
      <c r="GC924" s="20"/>
      <c r="GD924" s="20"/>
      <c r="GE924" s="20"/>
      <c r="GF924" s="20"/>
      <c r="GG924" s="20"/>
      <c r="GH924" s="20"/>
      <c r="GI924" s="20"/>
      <c r="GJ924" s="20"/>
      <c r="GK924" s="20"/>
      <c r="GL924" s="20"/>
      <c r="GM924" s="20"/>
      <c r="GN924" s="20"/>
      <c r="GO924" s="20"/>
      <c r="GP924" s="20"/>
      <c r="GQ924" s="20"/>
      <c r="GR924" s="20"/>
      <c r="GS924" s="20"/>
      <c r="GT924" s="20"/>
      <c r="GU924" s="20"/>
      <c r="GV924" s="20"/>
      <c r="GW924" s="20"/>
      <c r="GX924" s="20"/>
      <c r="GY924" s="20"/>
      <c r="GZ924" s="20"/>
      <c r="HA924" s="20"/>
      <c r="HB924" s="20"/>
      <c r="HC924" s="20"/>
      <c r="HD924" s="20"/>
      <c r="HE924" s="20"/>
      <c r="HF924" s="20"/>
      <c r="HG924" s="20"/>
      <c r="HH924" s="20"/>
      <c r="HI924" s="20"/>
      <c r="HJ924" s="20"/>
      <c r="HK924" s="20"/>
      <c r="HL924" s="20"/>
      <c r="HM924" s="20"/>
      <c r="HN924" s="20"/>
      <c r="HO924" s="20"/>
      <c r="HP924" s="20"/>
      <c r="HQ924" s="20"/>
      <c r="HR924" s="20"/>
      <c r="HS924" s="20"/>
      <c r="HT924" s="20"/>
      <c r="HU924" s="20"/>
      <c r="HV924" s="20"/>
      <c r="HW924" s="20"/>
      <c r="HX924" s="20"/>
      <c r="HY924" s="20"/>
      <c r="HZ924" s="20"/>
      <c r="IA924" s="20"/>
      <c r="IB924" s="20"/>
      <c r="IC924" s="20"/>
      <c r="ID924" s="20"/>
      <c r="IE924" s="20"/>
      <c r="IF924" s="20"/>
      <c r="IG924" s="20"/>
      <c r="IH924" s="20"/>
      <c r="II924" s="20"/>
      <c r="IJ924" s="20"/>
      <c r="IK924" s="20"/>
      <c r="IL924" s="20"/>
      <c r="IM924" s="20"/>
      <c r="IN924" s="20"/>
      <c r="IO924" s="20"/>
      <c r="IP924" s="20"/>
      <c r="IQ924" s="20"/>
      <c r="IR924" s="20"/>
      <c r="IS924" s="20"/>
      <c r="IT924" s="20"/>
      <c r="IU924" s="20"/>
      <c r="IV924" s="20"/>
      <c r="IW924" s="20"/>
      <c r="IX924" s="20"/>
      <c r="IY924" s="20"/>
      <c r="IZ924" s="20"/>
      <c r="JA924" s="20"/>
      <c r="JB924" s="20"/>
      <c r="JC924" s="20"/>
    </row>
    <row r="925" spans="1:263" x14ac:dyDescent="0.2">
      <c r="A925" s="185">
        <v>39990</v>
      </c>
      <c r="B925" s="198" t="s">
        <v>1827</v>
      </c>
      <c r="C925" s="198" t="s">
        <v>262</v>
      </c>
      <c r="D925" s="198" t="s">
        <v>141</v>
      </c>
      <c r="E925" s="198" t="s">
        <v>144</v>
      </c>
      <c r="F925" s="199">
        <v>35370</v>
      </c>
      <c r="G925" s="200">
        <v>1996</v>
      </c>
      <c r="H925" s="185" t="s">
        <v>30</v>
      </c>
      <c r="I925" s="185" t="str">
        <f t="shared" si="45"/>
        <v>MN</v>
      </c>
      <c r="J925" s="185" t="str">
        <f t="shared" si="44"/>
        <v>MN</v>
      </c>
      <c r="K925" s="185" t="str">
        <f t="shared" si="46"/>
        <v>Midwest</v>
      </c>
      <c r="L925" s="185" t="str">
        <f>INDEX('State '!$A$1:$C$62,MATCH($I925,'State '!$B:$B,0),3)</f>
        <v>Midwest</v>
      </c>
      <c r="M925" s="185" t="str">
        <f>INDEX('State '!$A$1:$C$62,MATCH($J925,'State '!$B:$B,0),3)</f>
        <v>Midwest</v>
      </c>
      <c r="N925" s="185"/>
      <c r="O925" s="192">
        <v>18.5</v>
      </c>
      <c r="P925" s="192">
        <v>30</v>
      </c>
      <c r="Q925" s="192">
        <v>46.4</v>
      </c>
      <c r="R925" s="191" t="s">
        <v>1828</v>
      </c>
      <c r="S925" s="185" t="s">
        <v>135</v>
      </c>
      <c r="T925" s="185" t="s">
        <v>390</v>
      </c>
      <c r="U925" s="185" t="s">
        <v>1829</v>
      </c>
      <c r="V925" s="185"/>
      <c r="W925" s="184"/>
      <c r="X925" s="184"/>
      <c r="Y925" s="184"/>
      <c r="Z925" s="96"/>
      <c r="AA925" s="96"/>
      <c r="AB925" s="96"/>
    </row>
    <row r="926" spans="1:263" x14ac:dyDescent="0.2">
      <c r="A926" s="185">
        <v>39990</v>
      </c>
      <c r="B926" s="198" t="s">
        <v>1830</v>
      </c>
      <c r="C926" s="198" t="s">
        <v>230</v>
      </c>
      <c r="D926" s="198" t="s">
        <v>141</v>
      </c>
      <c r="E926" s="198" t="s">
        <v>144</v>
      </c>
      <c r="F926" s="199">
        <v>35321</v>
      </c>
      <c r="G926" s="191">
        <v>1996</v>
      </c>
      <c r="H926" s="185" t="s">
        <v>31</v>
      </c>
      <c r="I926" s="185" t="str">
        <f t="shared" si="45"/>
        <v>NV</v>
      </c>
      <c r="J926" s="185" t="str">
        <f t="shared" si="44"/>
        <v>NV</v>
      </c>
      <c r="K926" s="185" t="str">
        <f t="shared" si="46"/>
        <v>Mountain</v>
      </c>
      <c r="L926" s="185" t="str">
        <f>INDEX('State '!$A$1:$C$62,MATCH($I926,'State '!$B:$B,0),3)</f>
        <v>Mountain</v>
      </c>
      <c r="M926" s="185" t="str">
        <f>INDEX('State '!$A$1:$C$62,MATCH($J926,'State '!$B:$B,0),3)</f>
        <v>Mountain</v>
      </c>
      <c r="N926" s="185"/>
      <c r="O926" s="192"/>
      <c r="P926" s="192"/>
      <c r="Q926" s="192">
        <v>1.49</v>
      </c>
      <c r="R926" s="191"/>
      <c r="S926" s="185" t="s">
        <v>135</v>
      </c>
      <c r="T926" s="185" t="s">
        <v>390</v>
      </c>
      <c r="U926" s="185" t="s">
        <v>1831</v>
      </c>
      <c r="V926" s="185"/>
      <c r="W926" s="204"/>
      <c r="X926" s="190"/>
      <c r="Y926" s="187"/>
      <c r="Z926" s="96"/>
      <c r="AA926" s="96"/>
      <c r="AB926" s="96"/>
    </row>
    <row r="927" spans="1:263" s="20" customFormat="1" x14ac:dyDescent="0.2">
      <c r="A927" s="185">
        <v>39990</v>
      </c>
      <c r="B927" s="198" t="s">
        <v>1840</v>
      </c>
      <c r="C927" s="198" t="s">
        <v>200</v>
      </c>
      <c r="D927" s="198" t="s">
        <v>134</v>
      </c>
      <c r="E927" s="198" t="s">
        <v>144</v>
      </c>
      <c r="F927" s="199">
        <v>35370</v>
      </c>
      <c r="G927" s="191">
        <v>1996</v>
      </c>
      <c r="H927" s="185" t="s">
        <v>7</v>
      </c>
      <c r="I927" s="185" t="str">
        <f t="shared" si="45"/>
        <v>PA</v>
      </c>
      <c r="J927" s="185" t="str">
        <f t="shared" si="44"/>
        <v>PA</v>
      </c>
      <c r="K927" s="185" t="str">
        <f t="shared" si="46"/>
        <v>Northeast</v>
      </c>
      <c r="L927" s="185" t="str">
        <f>INDEX('State '!$A$1:$C$62,MATCH($I927,'State '!$B:$B,0),3)</f>
        <v>Northeast</v>
      </c>
      <c r="M927" s="185" t="str">
        <f>INDEX('State '!$A$1:$C$62,MATCH($J927,'State '!$B:$B,0),3)</f>
        <v>Northeast</v>
      </c>
      <c r="N927" s="185"/>
      <c r="O927" s="192">
        <v>12.8</v>
      </c>
      <c r="P927" s="192">
        <v>24</v>
      </c>
      <c r="Q927" s="192">
        <v>120</v>
      </c>
      <c r="R927" s="191">
        <v>20</v>
      </c>
      <c r="S927" s="185" t="s">
        <v>135</v>
      </c>
      <c r="T927" s="185" t="s">
        <v>390</v>
      </c>
      <c r="U927" s="185" t="s">
        <v>1841</v>
      </c>
      <c r="V927" s="185"/>
      <c r="W927" s="184"/>
      <c r="X927" s="184"/>
      <c r="Y927" s="184"/>
    </row>
    <row r="928" spans="1:263" x14ac:dyDescent="0.2">
      <c r="A928" s="185">
        <v>39990</v>
      </c>
      <c r="B928" s="198" t="s">
        <v>1833</v>
      </c>
      <c r="C928" s="198" t="s">
        <v>265</v>
      </c>
      <c r="D928" s="198" t="s">
        <v>141</v>
      </c>
      <c r="E928" s="198" t="s">
        <v>144</v>
      </c>
      <c r="F928" s="199">
        <v>35370</v>
      </c>
      <c r="G928" s="191">
        <v>1996</v>
      </c>
      <c r="H928" s="185" t="s">
        <v>1632</v>
      </c>
      <c r="I928" s="185" t="str">
        <f t="shared" si="45"/>
        <v>WY</v>
      </c>
      <c r="J928" s="185" t="str">
        <f t="shared" si="44"/>
        <v>UT</v>
      </c>
      <c r="K928" s="185" t="str">
        <f t="shared" si="46"/>
        <v>Mountain</v>
      </c>
      <c r="L928" s="185" t="str">
        <f>INDEX('State '!$A$1:$C$62,MATCH($I928,'State '!$B:$B,0),3)</f>
        <v>Mountain</v>
      </c>
      <c r="M928" s="185" t="str">
        <f>INDEX('State '!$A$1:$C$62,MATCH($J928,'State '!$B:$B,0),3)</f>
        <v>Mountain</v>
      </c>
      <c r="N928" s="185"/>
      <c r="O928" s="192">
        <v>0.18</v>
      </c>
      <c r="P928" s="192"/>
      <c r="Q928" s="192">
        <v>21</v>
      </c>
      <c r="R928" s="191">
        <v>20</v>
      </c>
      <c r="S928" s="185" t="s">
        <v>135</v>
      </c>
      <c r="T928" s="185" t="s">
        <v>390</v>
      </c>
      <c r="U928" s="185" t="s">
        <v>1834</v>
      </c>
      <c r="V928" s="185"/>
      <c r="W928" s="184"/>
      <c r="X928" s="184"/>
      <c r="Y928" s="184"/>
      <c r="Z928" s="96"/>
      <c r="AA928" s="96"/>
      <c r="AB928" s="96"/>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c r="BU928" s="20"/>
      <c r="BV928" s="20"/>
      <c r="BW928" s="20"/>
      <c r="BX928" s="20"/>
      <c r="BY928" s="20"/>
      <c r="BZ928" s="20"/>
      <c r="CA928" s="20"/>
      <c r="CB928" s="20"/>
      <c r="CC928" s="20"/>
      <c r="CD928" s="20"/>
      <c r="CE928" s="20"/>
      <c r="CF928" s="20"/>
      <c r="CG928" s="20"/>
      <c r="CH928" s="20"/>
      <c r="CI928" s="20"/>
      <c r="CJ928" s="20"/>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c r="EU928" s="20"/>
      <c r="EV928" s="20"/>
      <c r="EW928" s="20"/>
      <c r="EX928" s="20"/>
      <c r="EY928" s="20"/>
      <c r="EZ928" s="20"/>
      <c r="FA928" s="20"/>
      <c r="FB928" s="20"/>
      <c r="FC928" s="20"/>
      <c r="FD928" s="20"/>
      <c r="FE928" s="20"/>
      <c r="FF928" s="20"/>
      <c r="FG928" s="20"/>
      <c r="FH928" s="20"/>
      <c r="FI928" s="20"/>
      <c r="FJ928" s="20"/>
      <c r="FK928" s="20"/>
      <c r="FL928" s="20"/>
      <c r="FM928" s="20"/>
      <c r="FN928" s="20"/>
      <c r="FO928" s="20"/>
      <c r="FP928" s="20"/>
      <c r="FQ928" s="20"/>
      <c r="FR928" s="20"/>
      <c r="FS928" s="20"/>
      <c r="FT928" s="20"/>
      <c r="FU928" s="20"/>
      <c r="FV928" s="20"/>
      <c r="FW928" s="20"/>
      <c r="FX928" s="20"/>
      <c r="FY928" s="20"/>
      <c r="FZ928" s="20"/>
      <c r="GA928" s="20"/>
      <c r="GB928" s="20"/>
      <c r="GC928" s="20"/>
      <c r="GD928" s="20"/>
      <c r="GE928" s="20"/>
      <c r="GF928" s="20"/>
      <c r="GG928" s="20"/>
      <c r="GH928" s="20"/>
      <c r="GI928" s="20"/>
      <c r="GJ928" s="20"/>
      <c r="GK928" s="20"/>
      <c r="GL928" s="20"/>
      <c r="GM928" s="20"/>
      <c r="GN928" s="20"/>
      <c r="GO928" s="20"/>
      <c r="GP928" s="20"/>
      <c r="GQ928" s="20"/>
      <c r="GR928" s="20"/>
      <c r="GS928" s="20"/>
      <c r="GT928" s="20"/>
      <c r="GU928" s="20"/>
      <c r="GV928" s="20"/>
      <c r="GW928" s="20"/>
      <c r="GX928" s="20"/>
      <c r="GY928" s="20"/>
      <c r="GZ928" s="20"/>
      <c r="HA928" s="20"/>
      <c r="HB928" s="20"/>
      <c r="HC928" s="20"/>
      <c r="HD928" s="20"/>
      <c r="HE928" s="20"/>
      <c r="HF928" s="20"/>
      <c r="HG928" s="20"/>
      <c r="HH928" s="20"/>
      <c r="HI928" s="20"/>
      <c r="HJ928" s="20"/>
      <c r="HK928" s="20"/>
      <c r="HL928" s="20"/>
      <c r="HM928" s="20"/>
      <c r="HN928" s="20"/>
      <c r="HO928" s="20"/>
      <c r="HP928" s="20"/>
      <c r="HQ928" s="20"/>
      <c r="HR928" s="20"/>
      <c r="HS928" s="20"/>
      <c r="HT928" s="20"/>
      <c r="HU928" s="20"/>
      <c r="HV928" s="20"/>
      <c r="HW928" s="20"/>
      <c r="HX928" s="20"/>
      <c r="HY928" s="20"/>
      <c r="HZ928" s="20"/>
      <c r="IA928" s="20"/>
      <c r="IB928" s="20"/>
      <c r="IC928" s="20"/>
      <c r="ID928" s="20"/>
      <c r="IE928" s="20"/>
      <c r="IF928" s="20"/>
      <c r="IG928" s="20"/>
      <c r="IH928" s="20"/>
      <c r="II928" s="20"/>
      <c r="IJ928" s="20"/>
      <c r="IK928" s="20"/>
      <c r="IL928" s="20"/>
      <c r="IM928" s="20"/>
      <c r="IN928" s="20"/>
      <c r="IO928" s="20"/>
      <c r="IP928" s="20"/>
      <c r="IQ928" s="20"/>
      <c r="IR928" s="20"/>
      <c r="IS928" s="20"/>
      <c r="IT928" s="20"/>
      <c r="IU928" s="20"/>
      <c r="IV928" s="20"/>
      <c r="IW928" s="20"/>
      <c r="IX928" s="20"/>
      <c r="IY928" s="20"/>
      <c r="IZ928" s="20"/>
      <c r="JA928" s="20"/>
      <c r="JB928" s="20"/>
      <c r="JC928" s="20"/>
    </row>
    <row r="929" spans="1:263" x14ac:dyDescent="0.2">
      <c r="A929" s="185">
        <v>39990</v>
      </c>
      <c r="B929" s="198" t="s">
        <v>2145</v>
      </c>
      <c r="C929" s="198" t="s">
        <v>1824</v>
      </c>
      <c r="D929" s="198" t="s">
        <v>137</v>
      </c>
      <c r="E929" s="198" t="s">
        <v>144</v>
      </c>
      <c r="F929" s="199">
        <v>35278</v>
      </c>
      <c r="G929" s="191">
        <v>1996</v>
      </c>
      <c r="H929" s="185" t="s">
        <v>1137</v>
      </c>
      <c r="I929" s="185" t="str">
        <f t="shared" si="45"/>
        <v>GM</v>
      </c>
      <c r="J929" s="185" t="str">
        <f t="shared" si="44"/>
        <v>LA</v>
      </c>
      <c r="K929" s="185" t="str">
        <f t="shared" si="46"/>
        <v>Gulf of Mexico, South Central</v>
      </c>
      <c r="L929" s="185" t="str">
        <f>INDEX('State '!$A$1:$C$62,MATCH($I929,'State '!$B:$B,0),3)</f>
        <v>Gulf of Mexico</v>
      </c>
      <c r="M929" s="185" t="str">
        <f>INDEX('State '!$A$1:$C$62,MATCH($J929,'State '!$B:$B,0),3)</f>
        <v>South Central</v>
      </c>
      <c r="N929" s="185"/>
      <c r="O929" s="192">
        <v>75</v>
      </c>
      <c r="P929" s="192">
        <v>45</v>
      </c>
      <c r="Q929" s="192">
        <v>800</v>
      </c>
      <c r="R929" s="191">
        <v>30</v>
      </c>
      <c r="S929" s="185" t="s">
        <v>135</v>
      </c>
      <c r="T929" s="185" t="s">
        <v>390</v>
      </c>
      <c r="U929" s="185" t="s">
        <v>1825</v>
      </c>
      <c r="V929" s="185"/>
      <c r="W929" s="204"/>
      <c r="X929" s="190"/>
      <c r="Y929" s="186"/>
      <c r="Z929" s="96"/>
      <c r="AA929" s="96"/>
      <c r="AB929" s="96"/>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c r="BU929" s="20"/>
      <c r="BV929" s="20"/>
      <c r="BW929" s="20"/>
      <c r="BX929" s="20"/>
      <c r="BY929" s="20"/>
      <c r="BZ929" s="20"/>
      <c r="CA929" s="20"/>
      <c r="CB929" s="20"/>
      <c r="CC929" s="20"/>
      <c r="CD929" s="20"/>
      <c r="CE929" s="20"/>
      <c r="CF929" s="20"/>
      <c r="CG929" s="20"/>
      <c r="CH929" s="20"/>
      <c r="CI929" s="20"/>
      <c r="CJ929" s="20"/>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c r="EF929" s="20"/>
      <c r="EG929" s="20"/>
      <c r="EH929" s="20"/>
      <c r="EI929" s="20"/>
      <c r="EJ929" s="20"/>
      <c r="EK929" s="20"/>
      <c r="EL929" s="20"/>
      <c r="EM929" s="20"/>
      <c r="EN929" s="20"/>
      <c r="EO929" s="20"/>
      <c r="EP929" s="20"/>
      <c r="EQ929" s="20"/>
      <c r="ER929" s="20"/>
      <c r="ES929" s="20"/>
      <c r="ET929" s="20"/>
      <c r="EU929" s="20"/>
      <c r="EV929" s="20"/>
      <c r="EW929" s="20"/>
      <c r="EX929" s="20"/>
      <c r="EY929" s="20"/>
      <c r="EZ929" s="20"/>
      <c r="FA929" s="20"/>
      <c r="FB929" s="20"/>
      <c r="FC929" s="20"/>
      <c r="FD929" s="20"/>
      <c r="FE929" s="20"/>
      <c r="FF929" s="20"/>
      <c r="FG929" s="20"/>
      <c r="FH929" s="20"/>
      <c r="FI929" s="20"/>
      <c r="FJ929" s="20"/>
      <c r="FK929" s="20"/>
      <c r="FL929" s="20"/>
      <c r="FM929" s="20"/>
      <c r="FN929" s="20"/>
      <c r="FO929" s="20"/>
      <c r="FP929" s="20"/>
      <c r="FQ929" s="20"/>
      <c r="FR929" s="20"/>
      <c r="FS929" s="20"/>
      <c r="FT929" s="20"/>
      <c r="FU929" s="20"/>
      <c r="FV929" s="20"/>
      <c r="FW929" s="20"/>
      <c r="FX929" s="20"/>
      <c r="FY929" s="20"/>
      <c r="FZ929" s="20"/>
      <c r="GA929" s="20"/>
      <c r="GB929" s="20"/>
      <c r="GC929" s="20"/>
      <c r="GD929" s="20"/>
      <c r="GE929" s="20"/>
      <c r="GF929" s="20"/>
      <c r="GG929" s="20"/>
      <c r="GH929" s="20"/>
      <c r="GI929" s="20"/>
      <c r="GJ929" s="20"/>
      <c r="GK929" s="20"/>
      <c r="GL929" s="20"/>
      <c r="GM929" s="20"/>
      <c r="GN929" s="20"/>
      <c r="GO929" s="20"/>
      <c r="GP929" s="20"/>
      <c r="GQ929" s="20"/>
      <c r="GR929" s="20"/>
      <c r="GS929" s="20"/>
      <c r="GT929" s="20"/>
      <c r="GU929" s="20"/>
      <c r="GV929" s="20"/>
      <c r="GW929" s="20"/>
      <c r="GX929" s="20"/>
      <c r="GY929" s="20"/>
      <c r="GZ929" s="20"/>
      <c r="HA929" s="20"/>
      <c r="HB929" s="20"/>
      <c r="HC929" s="20"/>
      <c r="HD929" s="20"/>
      <c r="HE929" s="20"/>
      <c r="HF929" s="20"/>
      <c r="HG929" s="20"/>
      <c r="HH929" s="20"/>
      <c r="HI929" s="20"/>
      <c r="HJ929" s="20"/>
      <c r="HK929" s="20"/>
      <c r="HL929" s="20"/>
      <c r="HM929" s="20"/>
      <c r="HN929" s="20"/>
      <c r="HO929" s="20"/>
      <c r="HP929" s="20"/>
      <c r="HQ929" s="20"/>
      <c r="HR929" s="20"/>
      <c r="HS929" s="20"/>
      <c r="HT929" s="20"/>
      <c r="HU929" s="20"/>
      <c r="HV929" s="20"/>
      <c r="HW929" s="20"/>
      <c r="HX929" s="20"/>
      <c r="HY929" s="20"/>
      <c r="HZ929" s="20"/>
      <c r="IA929" s="20"/>
      <c r="IB929" s="20"/>
      <c r="IC929" s="20"/>
      <c r="ID929" s="20"/>
      <c r="IE929" s="20"/>
      <c r="IF929" s="20"/>
      <c r="IG929" s="20"/>
      <c r="IH929" s="20"/>
      <c r="II929" s="20"/>
      <c r="IJ929" s="20"/>
      <c r="IK929" s="20"/>
      <c r="IL929" s="20"/>
      <c r="IM929" s="20"/>
      <c r="IN929" s="20"/>
      <c r="IO929" s="20"/>
      <c r="IP929" s="20"/>
      <c r="IQ929" s="20"/>
      <c r="IR929" s="20"/>
      <c r="IS929" s="20"/>
      <c r="IT929" s="20"/>
      <c r="IU929" s="20"/>
      <c r="IV929" s="20"/>
      <c r="IW929" s="20"/>
      <c r="IX929" s="20"/>
      <c r="IY929" s="20"/>
      <c r="IZ929" s="20"/>
      <c r="JA929" s="20"/>
      <c r="JB929" s="20"/>
      <c r="JC929" s="20"/>
    </row>
    <row r="930" spans="1:263" x14ac:dyDescent="0.2">
      <c r="A930" s="185">
        <v>39990</v>
      </c>
      <c r="B930" s="198" t="s">
        <v>1835</v>
      </c>
      <c r="C930" s="198" t="s">
        <v>1836</v>
      </c>
      <c r="D930" s="198" t="s">
        <v>141</v>
      </c>
      <c r="E930" s="198" t="s">
        <v>144</v>
      </c>
      <c r="F930" s="199">
        <v>35217</v>
      </c>
      <c r="G930" s="191">
        <v>1996</v>
      </c>
      <c r="H930" s="185" t="s">
        <v>1137</v>
      </c>
      <c r="I930" s="185" t="str">
        <f t="shared" si="45"/>
        <v>GM</v>
      </c>
      <c r="J930" s="185" t="str">
        <f t="shared" si="44"/>
        <v>LA</v>
      </c>
      <c r="K930" s="185" t="str">
        <f t="shared" si="46"/>
        <v>Gulf of Mexico, South Central</v>
      </c>
      <c r="L930" s="185" t="str">
        <f>INDEX('State '!$A$1:$C$62,MATCH($I930,'State '!$B:$B,0),3)</f>
        <v>Gulf of Mexico</v>
      </c>
      <c r="M930" s="185" t="str">
        <f>INDEX('State '!$A$1:$C$62,MATCH($J930,'State '!$B:$B,0),3)</f>
        <v>South Central</v>
      </c>
      <c r="N930" s="185"/>
      <c r="O930" s="192">
        <v>8.9</v>
      </c>
      <c r="P930" s="192">
        <v>15.49</v>
      </c>
      <c r="Q930" s="192">
        <v>75</v>
      </c>
      <c r="R930" s="191">
        <v>20</v>
      </c>
      <c r="S930" s="185" t="s">
        <v>135</v>
      </c>
      <c r="T930" s="185" t="s">
        <v>390</v>
      </c>
      <c r="U930" s="185" t="s">
        <v>1837</v>
      </c>
      <c r="V930" s="185"/>
      <c r="W930" s="204"/>
      <c r="X930" s="190"/>
      <c r="Y930" s="186"/>
      <c r="Z930" s="96"/>
      <c r="AA930" s="96"/>
      <c r="AB930" s="96"/>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c r="BU930" s="20"/>
      <c r="BV930" s="20"/>
      <c r="BW930" s="20"/>
      <c r="BX930" s="20"/>
      <c r="BY930" s="20"/>
      <c r="BZ930" s="20"/>
      <c r="CA930" s="20"/>
      <c r="CB930" s="20"/>
      <c r="CC930" s="20"/>
      <c r="CD930" s="20"/>
      <c r="CE930" s="20"/>
      <c r="CF930" s="20"/>
      <c r="CG930" s="20"/>
      <c r="CH930" s="20"/>
      <c r="CI930" s="20"/>
      <c r="CJ930" s="20"/>
      <c r="CK930" s="20"/>
      <c r="CL930" s="20"/>
      <c r="CM930" s="20"/>
      <c r="CN930" s="20"/>
      <c r="CO930" s="20"/>
      <c r="CP930" s="20"/>
      <c r="CQ930" s="20"/>
      <c r="CR930" s="20"/>
      <c r="CS930" s="20"/>
      <c r="CT930" s="20"/>
      <c r="CU930" s="20"/>
      <c r="CV930" s="20"/>
      <c r="CW930" s="20"/>
      <c r="CX930" s="20"/>
      <c r="CY930" s="20"/>
      <c r="CZ930" s="20"/>
      <c r="DA930" s="20"/>
      <c r="DB930" s="20"/>
      <c r="DC930" s="20"/>
      <c r="DD930" s="20"/>
      <c r="DE930" s="20"/>
      <c r="DF930" s="20"/>
      <c r="DG930" s="20"/>
      <c r="DH930" s="20"/>
      <c r="DI930" s="20"/>
      <c r="DJ930" s="20"/>
      <c r="DK930" s="20"/>
      <c r="DL930" s="20"/>
      <c r="DM930" s="20"/>
      <c r="DN930" s="20"/>
      <c r="DO930" s="20"/>
      <c r="DP930" s="20"/>
      <c r="DQ930" s="20"/>
      <c r="DR930" s="20"/>
      <c r="DS930" s="20"/>
      <c r="DT930" s="20"/>
      <c r="DU930" s="20"/>
      <c r="DV930" s="20"/>
      <c r="DW930" s="20"/>
      <c r="DX930" s="20"/>
      <c r="DY930" s="20"/>
      <c r="DZ930" s="20"/>
      <c r="EA930" s="20"/>
      <c r="EB930" s="20"/>
      <c r="EC930" s="20"/>
      <c r="ED930" s="20"/>
      <c r="EE930" s="20"/>
      <c r="EF930" s="20"/>
      <c r="EG930" s="20"/>
      <c r="EH930" s="20"/>
      <c r="EI930" s="20"/>
      <c r="EJ930" s="20"/>
      <c r="EK930" s="20"/>
      <c r="EL930" s="20"/>
      <c r="EM930" s="20"/>
      <c r="EN930" s="20"/>
      <c r="EO930" s="20"/>
      <c r="EP930" s="20"/>
      <c r="EQ930" s="20"/>
      <c r="ER930" s="20"/>
      <c r="ES930" s="20"/>
      <c r="ET930" s="20"/>
      <c r="EU930" s="20"/>
      <c r="EV930" s="20"/>
      <c r="EW930" s="20"/>
      <c r="EX930" s="20"/>
      <c r="EY930" s="20"/>
      <c r="EZ930" s="20"/>
      <c r="FA930" s="20"/>
      <c r="FB930" s="20"/>
      <c r="FC930" s="20"/>
      <c r="FD930" s="20"/>
      <c r="FE930" s="20"/>
      <c r="FF930" s="20"/>
      <c r="FG930" s="20"/>
      <c r="FH930" s="20"/>
      <c r="FI930" s="20"/>
      <c r="FJ930" s="20"/>
      <c r="FK930" s="20"/>
      <c r="FL930" s="20"/>
      <c r="FM930" s="20"/>
      <c r="FN930" s="20"/>
      <c r="FO930" s="20"/>
      <c r="FP930" s="20"/>
      <c r="FQ930" s="20"/>
      <c r="FR930" s="20"/>
      <c r="FS930" s="20"/>
      <c r="FT930" s="20"/>
      <c r="FU930" s="20"/>
      <c r="FV930" s="20"/>
      <c r="FW930" s="20"/>
      <c r="FX930" s="20"/>
      <c r="FY930" s="20"/>
      <c r="FZ930" s="20"/>
      <c r="GA930" s="20"/>
      <c r="GB930" s="20"/>
      <c r="GC930" s="20"/>
      <c r="GD930" s="20"/>
      <c r="GE930" s="20"/>
      <c r="GF930" s="20"/>
      <c r="GG930" s="20"/>
      <c r="GH930" s="20"/>
      <c r="GI930" s="20"/>
      <c r="GJ930" s="20"/>
      <c r="GK930" s="20"/>
      <c r="GL930" s="20"/>
      <c r="GM930" s="20"/>
      <c r="GN930" s="20"/>
      <c r="GO930" s="20"/>
      <c r="GP930" s="20"/>
      <c r="GQ930" s="20"/>
      <c r="GR930" s="20"/>
      <c r="GS930" s="20"/>
      <c r="GT930" s="20"/>
      <c r="GU930" s="20"/>
      <c r="GV930" s="20"/>
      <c r="GW930" s="20"/>
      <c r="GX930" s="20"/>
      <c r="GY930" s="20"/>
      <c r="GZ930" s="20"/>
      <c r="HA930" s="20"/>
      <c r="HB930" s="20"/>
      <c r="HC930" s="20"/>
      <c r="HD930" s="20"/>
      <c r="HE930" s="20"/>
      <c r="HF930" s="20"/>
      <c r="HG930" s="20"/>
      <c r="HH930" s="20"/>
      <c r="HI930" s="20"/>
      <c r="HJ930" s="20"/>
      <c r="HK930" s="20"/>
      <c r="HL930" s="20"/>
      <c r="HM930" s="20"/>
      <c r="HN930" s="20"/>
      <c r="HO930" s="20"/>
      <c r="HP930" s="20"/>
      <c r="HQ930" s="20"/>
      <c r="HR930" s="20"/>
      <c r="HS930" s="20"/>
      <c r="HT930" s="20"/>
      <c r="HU930" s="20"/>
      <c r="HV930" s="20"/>
      <c r="HW930" s="20"/>
      <c r="HX930" s="20"/>
      <c r="HY930" s="20"/>
      <c r="HZ930" s="20"/>
      <c r="IA930" s="20"/>
      <c r="IB930" s="20"/>
      <c r="IC930" s="20"/>
      <c r="ID930" s="20"/>
      <c r="IE930" s="20"/>
      <c r="IF930" s="20"/>
      <c r="IG930" s="20"/>
      <c r="IH930" s="20"/>
      <c r="II930" s="20"/>
      <c r="IJ930" s="20"/>
      <c r="IK930" s="20"/>
      <c r="IL930" s="20"/>
      <c r="IM930" s="20"/>
      <c r="IN930" s="20"/>
      <c r="IO930" s="20"/>
      <c r="IP930" s="20"/>
      <c r="IQ930" s="20"/>
      <c r="IR930" s="20"/>
      <c r="IS930" s="20"/>
      <c r="IT930" s="20"/>
      <c r="IU930" s="20"/>
      <c r="IV930" s="20"/>
      <c r="IW930" s="20"/>
      <c r="IX930" s="20"/>
      <c r="IY930" s="20"/>
      <c r="IZ930" s="20"/>
      <c r="JA930" s="20"/>
      <c r="JB930" s="20"/>
      <c r="JC930" s="20"/>
    </row>
    <row r="931" spans="1:263" x14ac:dyDescent="0.2">
      <c r="A931" s="185">
        <v>39990</v>
      </c>
      <c r="B931" s="198" t="s">
        <v>1838</v>
      </c>
      <c r="C931" s="198" t="s">
        <v>200</v>
      </c>
      <c r="D931" s="198" t="s">
        <v>134</v>
      </c>
      <c r="E931" s="198" t="s">
        <v>144</v>
      </c>
      <c r="F931" s="199">
        <v>35370</v>
      </c>
      <c r="G931" s="191">
        <v>1996</v>
      </c>
      <c r="H931" s="185" t="s">
        <v>7</v>
      </c>
      <c r="I931" s="185" t="str">
        <f t="shared" si="45"/>
        <v>PA</v>
      </c>
      <c r="J931" s="185" t="str">
        <f t="shared" si="44"/>
        <v>PA</v>
      </c>
      <c r="K931" s="185" t="str">
        <f t="shared" si="46"/>
        <v>Northeast</v>
      </c>
      <c r="L931" s="185" t="str">
        <f>INDEX('State '!$A$1:$C$62,MATCH($I931,'State '!$B:$B,0),3)</f>
        <v>Northeast</v>
      </c>
      <c r="M931" s="185" t="str">
        <f>INDEX('State '!$A$1:$C$62,MATCH($J931,'State '!$B:$B,0),3)</f>
        <v>Northeast</v>
      </c>
      <c r="N931" s="185"/>
      <c r="O931" s="192">
        <v>8.1999999999999993</v>
      </c>
      <c r="P931" s="192">
        <v>2.39</v>
      </c>
      <c r="Q931" s="192">
        <v>11.6</v>
      </c>
      <c r="R931" s="191">
        <v>36</v>
      </c>
      <c r="S931" s="185" t="s">
        <v>135</v>
      </c>
      <c r="T931" s="185" t="s">
        <v>390</v>
      </c>
      <c r="U931" s="185" t="s">
        <v>1839</v>
      </c>
      <c r="V931" s="185"/>
      <c r="W931" s="184"/>
      <c r="X931" s="184"/>
      <c r="Y931" s="184"/>
      <c r="Z931" s="96"/>
      <c r="AA931" s="96"/>
      <c r="AB931" s="96"/>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c r="BU931" s="20"/>
      <c r="BV931" s="20"/>
      <c r="BW931" s="20"/>
      <c r="BX931" s="20"/>
      <c r="BY931" s="20"/>
      <c r="BZ931" s="20"/>
      <c r="CA931" s="20"/>
      <c r="CB931" s="20"/>
      <c r="CC931" s="20"/>
      <c r="CD931" s="20"/>
      <c r="CE931" s="20"/>
      <c r="CF931" s="20"/>
      <c r="CG931" s="20"/>
      <c r="CH931" s="20"/>
      <c r="CI931" s="20"/>
      <c r="CJ931" s="20"/>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c r="EF931" s="20"/>
      <c r="EG931" s="20"/>
      <c r="EH931" s="20"/>
      <c r="EI931" s="20"/>
      <c r="EJ931" s="20"/>
      <c r="EK931" s="20"/>
      <c r="EL931" s="20"/>
      <c r="EM931" s="20"/>
      <c r="EN931" s="20"/>
      <c r="EO931" s="20"/>
      <c r="EP931" s="20"/>
      <c r="EQ931" s="20"/>
      <c r="ER931" s="20"/>
      <c r="ES931" s="20"/>
      <c r="ET931" s="20"/>
      <c r="EU931" s="20"/>
      <c r="EV931" s="20"/>
      <c r="EW931" s="20"/>
      <c r="EX931" s="20"/>
      <c r="EY931" s="20"/>
      <c r="EZ931" s="20"/>
      <c r="FA931" s="20"/>
      <c r="FB931" s="20"/>
      <c r="FC931" s="20"/>
      <c r="FD931" s="20"/>
      <c r="FE931" s="20"/>
      <c r="FF931" s="20"/>
      <c r="FG931" s="20"/>
      <c r="FH931" s="20"/>
      <c r="FI931" s="20"/>
      <c r="FJ931" s="20"/>
      <c r="FK931" s="20"/>
      <c r="FL931" s="20"/>
      <c r="FM931" s="20"/>
      <c r="FN931" s="20"/>
      <c r="FO931" s="20"/>
      <c r="FP931" s="20"/>
      <c r="FQ931" s="20"/>
      <c r="FR931" s="20"/>
      <c r="FS931" s="20"/>
      <c r="FT931" s="20"/>
      <c r="FU931" s="20"/>
      <c r="FV931" s="20"/>
      <c r="FW931" s="20"/>
      <c r="FX931" s="20"/>
      <c r="FY931" s="20"/>
      <c r="FZ931" s="20"/>
      <c r="GA931" s="20"/>
      <c r="GB931" s="20"/>
      <c r="GC931" s="20"/>
      <c r="GD931" s="20"/>
      <c r="GE931" s="20"/>
      <c r="GF931" s="20"/>
      <c r="GG931" s="20"/>
      <c r="GH931" s="20"/>
      <c r="GI931" s="20"/>
      <c r="GJ931" s="20"/>
      <c r="GK931" s="20"/>
      <c r="GL931" s="20"/>
      <c r="GM931" s="20"/>
      <c r="GN931" s="20"/>
      <c r="GO931" s="20"/>
      <c r="GP931" s="20"/>
      <c r="GQ931" s="20"/>
      <c r="GR931" s="20"/>
      <c r="GS931" s="20"/>
      <c r="GT931" s="20"/>
      <c r="GU931" s="20"/>
      <c r="GV931" s="20"/>
      <c r="GW931" s="20"/>
      <c r="GX931" s="20"/>
      <c r="GY931" s="20"/>
      <c r="GZ931" s="20"/>
      <c r="HA931" s="20"/>
      <c r="HB931" s="20"/>
      <c r="HC931" s="20"/>
      <c r="HD931" s="20"/>
      <c r="HE931" s="20"/>
      <c r="HF931" s="20"/>
      <c r="HG931" s="20"/>
      <c r="HH931" s="20"/>
      <c r="HI931" s="20"/>
      <c r="HJ931" s="20"/>
      <c r="HK931" s="20"/>
      <c r="HL931" s="20"/>
      <c r="HM931" s="20"/>
      <c r="HN931" s="20"/>
      <c r="HO931" s="20"/>
      <c r="HP931" s="20"/>
      <c r="HQ931" s="20"/>
      <c r="HR931" s="20"/>
      <c r="HS931" s="20"/>
      <c r="HT931" s="20"/>
      <c r="HU931" s="20"/>
      <c r="HV931" s="20"/>
      <c r="HW931" s="20"/>
      <c r="HX931" s="20"/>
      <c r="HY931" s="20"/>
      <c r="HZ931" s="20"/>
      <c r="IA931" s="20"/>
      <c r="IB931" s="20"/>
      <c r="IC931" s="20"/>
      <c r="ID931" s="20"/>
      <c r="IE931" s="20"/>
      <c r="IF931" s="20"/>
      <c r="IG931" s="20"/>
      <c r="IH931" s="20"/>
      <c r="II931" s="20"/>
      <c r="IJ931" s="20"/>
      <c r="IK931" s="20"/>
      <c r="IL931" s="20"/>
      <c r="IM931" s="20"/>
      <c r="IN931" s="20"/>
      <c r="IO931" s="20"/>
      <c r="IP931" s="20"/>
      <c r="IQ931" s="20"/>
      <c r="IR931" s="20"/>
      <c r="IS931" s="20"/>
      <c r="IT931" s="20"/>
      <c r="IU931" s="20"/>
      <c r="IV931" s="20"/>
      <c r="IW931" s="20"/>
      <c r="IX931" s="20"/>
      <c r="IY931" s="20"/>
      <c r="IZ931" s="20"/>
      <c r="JA931" s="20"/>
      <c r="JB931" s="20"/>
      <c r="JC931" s="20"/>
    </row>
    <row r="932" spans="1:263" x14ac:dyDescent="0.2">
      <c r="A932" s="185">
        <v>39990</v>
      </c>
      <c r="B932" s="198" t="s">
        <v>1842</v>
      </c>
      <c r="C932" s="198" t="s">
        <v>200</v>
      </c>
      <c r="D932" s="198" t="s">
        <v>141</v>
      </c>
      <c r="E932" s="198" t="s">
        <v>144</v>
      </c>
      <c r="F932" s="199">
        <v>35370</v>
      </c>
      <c r="G932" s="191">
        <v>1996</v>
      </c>
      <c r="H932" s="185" t="s">
        <v>872</v>
      </c>
      <c r="I932" s="185" t="str">
        <f t="shared" si="45"/>
        <v>OH</v>
      </c>
      <c r="J932" s="185" t="str">
        <f t="shared" si="44"/>
        <v>NJ</v>
      </c>
      <c r="K932" s="185" t="str">
        <f t="shared" si="46"/>
        <v>Northeast</v>
      </c>
      <c r="L932" s="185" t="str">
        <f>INDEX('State '!$A$1:$C$62,MATCH($I932,'State '!$B:$B,0),3)</f>
        <v>Northeast</v>
      </c>
      <c r="M932" s="185" t="str">
        <f>INDEX('State '!$A$1:$C$62,MATCH($J932,'State '!$B:$B,0),3)</f>
        <v>Northeast</v>
      </c>
      <c r="N932" s="185"/>
      <c r="O932" s="192">
        <v>34.72</v>
      </c>
      <c r="P932" s="192"/>
      <c r="Q932" s="192">
        <v>25</v>
      </c>
      <c r="R932" s="191"/>
      <c r="S932" s="185" t="s">
        <v>135</v>
      </c>
      <c r="T932" s="185" t="s">
        <v>390</v>
      </c>
      <c r="U932" s="185" t="s">
        <v>1843</v>
      </c>
      <c r="V932" s="185"/>
      <c r="W932" s="184"/>
      <c r="X932" s="184"/>
      <c r="Y932" s="184"/>
      <c r="Z932" s="96"/>
      <c r="AA932" s="96"/>
      <c r="AB932" s="96"/>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c r="BU932" s="20"/>
      <c r="BV932" s="20"/>
      <c r="BW932" s="20"/>
      <c r="BX932" s="20"/>
      <c r="BY932" s="20"/>
      <c r="BZ932" s="20"/>
      <c r="CA932" s="20"/>
      <c r="CB932" s="20"/>
      <c r="CC932" s="20"/>
      <c r="CD932" s="20"/>
      <c r="CE932" s="20"/>
      <c r="CF932" s="20"/>
      <c r="CG932" s="20"/>
      <c r="CH932" s="20"/>
      <c r="CI932" s="20"/>
      <c r="CJ932" s="20"/>
      <c r="CK932" s="20"/>
      <c r="CL932" s="20"/>
      <c r="CM932" s="20"/>
      <c r="CN932" s="20"/>
      <c r="CO932" s="20"/>
      <c r="CP932" s="20"/>
      <c r="CQ932" s="20"/>
      <c r="CR932" s="20"/>
      <c r="CS932" s="20"/>
      <c r="CT932" s="20"/>
      <c r="CU932" s="20"/>
      <c r="CV932" s="20"/>
      <c r="CW932" s="20"/>
      <c r="CX932" s="20"/>
      <c r="CY932" s="20"/>
      <c r="CZ932" s="20"/>
      <c r="DA932" s="20"/>
      <c r="DB932" s="20"/>
      <c r="DC932" s="20"/>
      <c r="DD932" s="20"/>
      <c r="DE932" s="20"/>
      <c r="DF932" s="20"/>
      <c r="DG932" s="20"/>
      <c r="DH932" s="20"/>
      <c r="DI932" s="20"/>
      <c r="DJ932" s="20"/>
      <c r="DK932" s="20"/>
      <c r="DL932" s="20"/>
      <c r="DM932" s="20"/>
      <c r="DN932" s="20"/>
      <c r="DO932" s="20"/>
      <c r="DP932" s="20"/>
      <c r="DQ932" s="20"/>
      <c r="DR932" s="20"/>
      <c r="DS932" s="20"/>
      <c r="DT932" s="20"/>
      <c r="DU932" s="20"/>
      <c r="DV932" s="20"/>
      <c r="DW932" s="20"/>
      <c r="DX932" s="20"/>
      <c r="DY932" s="20"/>
      <c r="DZ932" s="20"/>
      <c r="EA932" s="20"/>
      <c r="EB932" s="20"/>
      <c r="EC932" s="20"/>
      <c r="ED932" s="20"/>
      <c r="EE932" s="20"/>
      <c r="EF932" s="20"/>
      <c r="EG932" s="20"/>
      <c r="EH932" s="20"/>
      <c r="EI932" s="20"/>
      <c r="EJ932" s="20"/>
      <c r="EK932" s="20"/>
      <c r="EL932" s="20"/>
      <c r="EM932" s="20"/>
      <c r="EN932" s="20"/>
      <c r="EO932" s="20"/>
      <c r="EP932" s="20"/>
      <c r="EQ932" s="20"/>
      <c r="ER932" s="20"/>
      <c r="ES932" s="20"/>
      <c r="ET932" s="20"/>
      <c r="EU932" s="20"/>
      <c r="EV932" s="20"/>
      <c r="EW932" s="20"/>
      <c r="EX932" s="20"/>
      <c r="EY932" s="20"/>
      <c r="EZ932" s="20"/>
      <c r="FA932" s="20"/>
      <c r="FB932" s="20"/>
      <c r="FC932" s="20"/>
      <c r="FD932" s="20"/>
      <c r="FE932" s="20"/>
      <c r="FF932" s="20"/>
      <c r="FG932" s="20"/>
      <c r="FH932" s="20"/>
      <c r="FI932" s="20"/>
      <c r="FJ932" s="20"/>
      <c r="FK932" s="20"/>
      <c r="FL932" s="20"/>
      <c r="FM932" s="20"/>
      <c r="FN932" s="20"/>
      <c r="FO932" s="20"/>
      <c r="FP932" s="20"/>
      <c r="FQ932" s="20"/>
      <c r="FR932" s="20"/>
      <c r="FS932" s="20"/>
      <c r="FT932" s="20"/>
      <c r="FU932" s="20"/>
      <c r="FV932" s="20"/>
      <c r="FW932" s="20"/>
      <c r="FX932" s="20"/>
      <c r="FY932" s="20"/>
      <c r="FZ932" s="20"/>
      <c r="GA932" s="20"/>
      <c r="GB932" s="20"/>
      <c r="GC932" s="20"/>
      <c r="GD932" s="20"/>
      <c r="GE932" s="20"/>
      <c r="GF932" s="20"/>
      <c r="GG932" s="20"/>
      <c r="GH932" s="20"/>
      <c r="GI932" s="20"/>
      <c r="GJ932" s="20"/>
      <c r="GK932" s="20"/>
      <c r="GL932" s="20"/>
      <c r="GM932" s="20"/>
      <c r="GN932" s="20"/>
      <c r="GO932" s="20"/>
      <c r="GP932" s="20"/>
      <c r="GQ932" s="20"/>
      <c r="GR932" s="20"/>
      <c r="GS932" s="20"/>
      <c r="GT932" s="20"/>
      <c r="GU932" s="20"/>
      <c r="GV932" s="20"/>
      <c r="GW932" s="20"/>
      <c r="GX932" s="20"/>
      <c r="GY932" s="20"/>
      <c r="GZ932" s="20"/>
      <c r="HA932" s="20"/>
      <c r="HB932" s="20"/>
      <c r="HC932" s="20"/>
      <c r="HD932" s="20"/>
      <c r="HE932" s="20"/>
      <c r="HF932" s="20"/>
      <c r="HG932" s="20"/>
      <c r="HH932" s="20"/>
      <c r="HI932" s="20"/>
      <c r="HJ932" s="20"/>
      <c r="HK932" s="20"/>
      <c r="HL932" s="20"/>
      <c r="HM932" s="20"/>
      <c r="HN932" s="20"/>
      <c r="HO932" s="20"/>
      <c r="HP932" s="20"/>
      <c r="HQ932" s="20"/>
      <c r="HR932" s="20"/>
      <c r="HS932" s="20"/>
      <c r="HT932" s="20"/>
      <c r="HU932" s="20"/>
      <c r="HV932" s="20"/>
      <c r="HW932" s="20"/>
      <c r="HX932" s="20"/>
      <c r="HY932" s="20"/>
      <c r="HZ932" s="20"/>
      <c r="IA932" s="20"/>
      <c r="IB932" s="20"/>
      <c r="IC932" s="20"/>
      <c r="ID932" s="20"/>
      <c r="IE932" s="20"/>
      <c r="IF932" s="20"/>
      <c r="IG932" s="20"/>
      <c r="IH932" s="20"/>
      <c r="II932" s="20"/>
      <c r="IJ932" s="20"/>
      <c r="IK932" s="20"/>
      <c r="IL932" s="20"/>
      <c r="IM932" s="20"/>
      <c r="IN932" s="20"/>
      <c r="IO932" s="20"/>
      <c r="IP932" s="20"/>
      <c r="IQ932" s="20"/>
      <c r="IR932" s="20"/>
      <c r="IS932" s="20"/>
      <c r="IT932" s="20"/>
      <c r="IU932" s="20"/>
      <c r="IV932" s="20"/>
      <c r="IW932" s="20"/>
      <c r="IX932" s="20"/>
      <c r="IY932" s="20"/>
      <c r="IZ932" s="20"/>
      <c r="JA932" s="20"/>
      <c r="JB932" s="20"/>
      <c r="JC932" s="20"/>
    </row>
    <row r="933" spans="1:263" ht="25.5" x14ac:dyDescent="0.2">
      <c r="A933" s="185">
        <v>39990</v>
      </c>
      <c r="B933" s="198" t="s">
        <v>1846</v>
      </c>
      <c r="C933" s="198" t="s">
        <v>1941</v>
      </c>
      <c r="D933" s="198" t="s">
        <v>141</v>
      </c>
      <c r="E933" s="198" t="s">
        <v>144</v>
      </c>
      <c r="F933" s="199">
        <v>35370</v>
      </c>
      <c r="G933" s="191">
        <v>1996</v>
      </c>
      <c r="H933" s="185" t="s">
        <v>2554</v>
      </c>
      <c r="I933" s="185" t="str">
        <f t="shared" si="45"/>
        <v>AL</v>
      </c>
      <c r="J933" s="185" t="str">
        <f t="shared" si="44"/>
        <v>VA</v>
      </c>
      <c r="K933" s="185" t="str">
        <f t="shared" si="46"/>
        <v>South Central, Southeast, Northeast</v>
      </c>
      <c r="L933" s="185" t="str">
        <f>INDEX('State '!$A$1:$C$62,MATCH($I933,'State '!$B:$B,0),3)</f>
        <v>South Central</v>
      </c>
      <c r="M933" s="185" t="str">
        <f>INDEX('State '!$A$1:$C$62,MATCH($J933,'State '!$B:$B,0),3)</f>
        <v>Northeast</v>
      </c>
      <c r="N933" s="185" t="s">
        <v>15</v>
      </c>
      <c r="O933" s="192"/>
      <c r="P933" s="192">
        <v>532</v>
      </c>
      <c r="Q933" s="192">
        <v>55</v>
      </c>
      <c r="R933" s="191">
        <v>42</v>
      </c>
      <c r="S933" s="185" t="s">
        <v>135</v>
      </c>
      <c r="T933" s="185" t="s">
        <v>390</v>
      </c>
      <c r="U933" s="185" t="s">
        <v>1847</v>
      </c>
      <c r="V933" s="185"/>
      <c r="W933" s="184"/>
      <c r="X933" s="184"/>
      <c r="Y933" s="184"/>
      <c r="Z933" s="96"/>
      <c r="AA933" s="96"/>
      <c r="AB933" s="96"/>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BQ933" s="20"/>
      <c r="BR933" s="20"/>
      <c r="BS933" s="20"/>
      <c r="BT933" s="20"/>
      <c r="BU933" s="20"/>
      <c r="BV933" s="20"/>
      <c r="BW933" s="20"/>
      <c r="BX933" s="20"/>
      <c r="BY933" s="20"/>
      <c r="BZ933" s="20"/>
      <c r="CA933" s="20"/>
      <c r="CB933" s="20"/>
      <c r="CC933" s="20"/>
      <c r="CD933" s="20"/>
      <c r="CE933" s="20"/>
      <c r="CF933" s="20"/>
      <c r="CG933" s="20"/>
      <c r="CH933" s="20"/>
      <c r="CI933" s="20"/>
      <c r="CJ933" s="20"/>
      <c r="CK933" s="20"/>
      <c r="CL933" s="20"/>
      <c r="CM933" s="20"/>
      <c r="CN933" s="20"/>
      <c r="CO933" s="20"/>
      <c r="CP933" s="20"/>
      <c r="CQ933" s="20"/>
      <c r="CR933" s="20"/>
      <c r="CS933" s="20"/>
      <c r="CT933" s="20"/>
      <c r="CU933" s="20"/>
      <c r="CV933" s="20"/>
      <c r="CW933" s="20"/>
      <c r="CX933" s="20"/>
      <c r="CY933" s="20"/>
      <c r="CZ933" s="20"/>
      <c r="DA933" s="20"/>
      <c r="DB933" s="20"/>
      <c r="DC933" s="20"/>
      <c r="DD933" s="20"/>
      <c r="DE933" s="20"/>
      <c r="DF933" s="20"/>
      <c r="DG933" s="20"/>
      <c r="DH933" s="20"/>
      <c r="DI933" s="20"/>
      <c r="DJ933" s="20"/>
      <c r="DK933" s="20"/>
      <c r="DL933" s="20"/>
      <c r="DM933" s="20"/>
      <c r="DN933" s="20"/>
      <c r="DO933" s="20"/>
      <c r="DP933" s="20"/>
      <c r="DQ933" s="20"/>
      <c r="DR933" s="20"/>
      <c r="DS933" s="20"/>
      <c r="DT933" s="20"/>
      <c r="DU933" s="20"/>
      <c r="DV933" s="20"/>
      <c r="DW933" s="20"/>
      <c r="DX933" s="20"/>
      <c r="DY933" s="20"/>
      <c r="DZ933" s="20"/>
      <c r="EA933" s="20"/>
      <c r="EB933" s="20"/>
      <c r="EC933" s="20"/>
      <c r="ED933" s="20"/>
      <c r="EE933" s="20"/>
      <c r="EF933" s="20"/>
      <c r="EG933" s="20"/>
      <c r="EH933" s="20"/>
      <c r="EI933" s="20"/>
      <c r="EJ933" s="20"/>
      <c r="EK933" s="20"/>
      <c r="EL933" s="20"/>
      <c r="EM933" s="20"/>
      <c r="EN933" s="20"/>
      <c r="EO933" s="20"/>
      <c r="EP933" s="20"/>
      <c r="EQ933" s="20"/>
      <c r="ER933" s="20"/>
      <c r="ES933" s="20"/>
      <c r="ET933" s="20"/>
      <c r="EU933" s="20"/>
      <c r="EV933" s="20"/>
      <c r="EW933" s="20"/>
      <c r="EX933" s="20"/>
      <c r="EY933" s="20"/>
      <c r="EZ933" s="20"/>
      <c r="FA933" s="20"/>
      <c r="FB933" s="20"/>
      <c r="FC933" s="20"/>
      <c r="FD933" s="20"/>
      <c r="FE933" s="20"/>
      <c r="FF933" s="20"/>
      <c r="FG933" s="20"/>
      <c r="FH933" s="20"/>
      <c r="FI933" s="20"/>
      <c r="FJ933" s="20"/>
      <c r="FK933" s="20"/>
      <c r="FL933" s="20"/>
      <c r="FM933" s="20"/>
      <c r="FN933" s="20"/>
      <c r="FO933" s="20"/>
      <c r="FP933" s="20"/>
      <c r="FQ933" s="20"/>
      <c r="FR933" s="20"/>
      <c r="FS933" s="20"/>
      <c r="FT933" s="20"/>
      <c r="FU933" s="20"/>
      <c r="FV933" s="20"/>
      <c r="FW933" s="20"/>
      <c r="FX933" s="20"/>
      <c r="FY933" s="20"/>
      <c r="FZ933" s="20"/>
      <c r="GA933" s="20"/>
      <c r="GB933" s="20"/>
      <c r="GC933" s="20"/>
      <c r="GD933" s="20"/>
      <c r="GE933" s="20"/>
      <c r="GF933" s="20"/>
      <c r="GG933" s="20"/>
      <c r="GH933" s="20"/>
      <c r="GI933" s="20"/>
      <c r="GJ933" s="20"/>
      <c r="GK933" s="20"/>
      <c r="GL933" s="20"/>
      <c r="GM933" s="20"/>
      <c r="GN933" s="20"/>
      <c r="GO933" s="20"/>
      <c r="GP933" s="20"/>
      <c r="GQ933" s="20"/>
      <c r="GR933" s="20"/>
      <c r="GS933" s="20"/>
      <c r="GT933" s="20"/>
      <c r="GU933" s="20"/>
      <c r="GV933" s="20"/>
      <c r="GW933" s="20"/>
      <c r="GX933" s="20"/>
      <c r="GY933" s="20"/>
      <c r="GZ933" s="20"/>
      <c r="HA933" s="20"/>
      <c r="HB933" s="20"/>
      <c r="HC933" s="20"/>
      <c r="HD933" s="20"/>
      <c r="HE933" s="20"/>
      <c r="HF933" s="20"/>
      <c r="HG933" s="20"/>
      <c r="HH933" s="20"/>
      <c r="HI933" s="20"/>
      <c r="HJ933" s="20"/>
      <c r="HK933" s="20"/>
      <c r="HL933" s="20"/>
      <c r="HM933" s="20"/>
      <c r="HN933" s="20"/>
      <c r="HO933" s="20"/>
      <c r="HP933" s="20"/>
      <c r="HQ933" s="20"/>
      <c r="HR933" s="20"/>
      <c r="HS933" s="20"/>
      <c r="HT933" s="20"/>
      <c r="HU933" s="20"/>
      <c r="HV933" s="20"/>
      <c r="HW933" s="20"/>
      <c r="HX933" s="20"/>
      <c r="HY933" s="20"/>
      <c r="HZ933" s="20"/>
      <c r="IA933" s="20"/>
      <c r="IB933" s="20"/>
      <c r="IC933" s="20"/>
      <c r="ID933" s="20"/>
      <c r="IE933" s="20"/>
      <c r="IF933" s="20"/>
      <c r="IG933" s="20"/>
      <c r="IH933" s="20"/>
      <c r="II933" s="20"/>
      <c r="IJ933" s="20"/>
      <c r="IK933" s="20"/>
      <c r="IL933" s="20"/>
      <c r="IM933" s="20"/>
      <c r="IN933" s="20"/>
      <c r="IO933" s="20"/>
      <c r="IP933" s="20"/>
      <c r="IQ933" s="20"/>
      <c r="IR933" s="20"/>
      <c r="IS933" s="20"/>
      <c r="IT933" s="20"/>
      <c r="IU933" s="20"/>
      <c r="IV933" s="20"/>
      <c r="IW933" s="20"/>
      <c r="IX933" s="20"/>
      <c r="IY933" s="20"/>
      <c r="IZ933" s="20"/>
      <c r="JA933" s="20"/>
      <c r="JB933" s="20"/>
      <c r="JC933" s="20"/>
    </row>
    <row r="934" spans="1:263" s="20" customFormat="1" x14ac:dyDescent="0.2">
      <c r="A934" s="185">
        <v>39990</v>
      </c>
      <c r="B934" s="198" t="s">
        <v>1844</v>
      </c>
      <c r="C934" s="198" t="s">
        <v>308</v>
      </c>
      <c r="D934" s="198" t="s">
        <v>141</v>
      </c>
      <c r="E934" s="198" t="s">
        <v>144</v>
      </c>
      <c r="F934" s="199">
        <v>35400</v>
      </c>
      <c r="G934" s="191">
        <v>1996</v>
      </c>
      <c r="H934" s="185" t="s">
        <v>1163</v>
      </c>
      <c r="I934" s="185" t="str">
        <f t="shared" si="45"/>
        <v>CO</v>
      </c>
      <c r="J934" s="185" t="str">
        <f t="shared" si="44"/>
        <v>NM</v>
      </c>
      <c r="K934" s="185" t="str">
        <f t="shared" si="46"/>
        <v>Mountain</v>
      </c>
      <c r="L934" s="185" t="str">
        <f>INDEX('State '!$A$1:$C$62,MATCH($I934,'State '!$B:$B,0),3)</f>
        <v>Mountain</v>
      </c>
      <c r="M934" s="185" t="str">
        <f>INDEX('State '!$A$1:$C$62,MATCH($J934,'State '!$B:$B,0),3)</f>
        <v>Mountain</v>
      </c>
      <c r="N934" s="185"/>
      <c r="O934" s="192">
        <v>35</v>
      </c>
      <c r="P934" s="192">
        <v>41.4</v>
      </c>
      <c r="Q934" s="192">
        <v>120</v>
      </c>
      <c r="R934" s="191">
        <v>24</v>
      </c>
      <c r="S934" s="185" t="s">
        <v>135</v>
      </c>
      <c r="T934" s="185" t="s">
        <v>390</v>
      </c>
      <c r="U934" s="185" t="s">
        <v>1571</v>
      </c>
      <c r="V934" s="185"/>
      <c r="W934" s="184"/>
      <c r="X934" s="184"/>
      <c r="Y934" s="184"/>
    </row>
    <row r="935" spans="1:263" s="20" customFormat="1" x14ac:dyDescent="0.2">
      <c r="A935" s="185">
        <v>39990</v>
      </c>
      <c r="B935" s="198" t="s">
        <v>1848</v>
      </c>
      <c r="C935" s="198" t="s">
        <v>268</v>
      </c>
      <c r="D935" s="198" t="s">
        <v>141</v>
      </c>
      <c r="E935" s="198" t="s">
        <v>144</v>
      </c>
      <c r="F935" s="199">
        <v>35400</v>
      </c>
      <c r="G935" s="191">
        <v>1996</v>
      </c>
      <c r="H935" s="185" t="s">
        <v>1192</v>
      </c>
      <c r="I935" s="185" t="str">
        <f t="shared" si="45"/>
        <v>NM</v>
      </c>
      <c r="J935" s="185" t="str">
        <f t="shared" si="44"/>
        <v>TX</v>
      </c>
      <c r="K935" s="185" t="str">
        <f t="shared" si="46"/>
        <v>Mountain, South Central</v>
      </c>
      <c r="L935" s="185" t="str">
        <f>INDEX('State '!$A$1:$C$62,MATCH($I935,'State '!$B:$B,0),3)</f>
        <v>Mountain</v>
      </c>
      <c r="M935" s="185" t="str">
        <f>INDEX('State '!$A$1:$C$62,MATCH($J935,'State '!$B:$B,0),3)</f>
        <v>South Central</v>
      </c>
      <c r="N935" s="185"/>
      <c r="O935" s="192">
        <v>14.6</v>
      </c>
      <c r="P935" s="192"/>
      <c r="Q935" s="192">
        <v>170</v>
      </c>
      <c r="R935" s="191">
        <v>30</v>
      </c>
      <c r="S935" s="185" t="s">
        <v>135</v>
      </c>
      <c r="T935" s="185" t="s">
        <v>390</v>
      </c>
      <c r="U935" s="185" t="s">
        <v>1849</v>
      </c>
      <c r="V935" s="185"/>
      <c r="W935" s="184"/>
      <c r="X935" s="184"/>
      <c r="Y935" s="184"/>
    </row>
    <row r="936" spans="1:263" s="20" customFormat="1" x14ac:dyDescent="0.2">
      <c r="A936" s="185">
        <v>39990</v>
      </c>
      <c r="B936" s="198" t="s">
        <v>1850</v>
      </c>
      <c r="C936" s="198" t="s">
        <v>271</v>
      </c>
      <c r="D936" s="198" t="s">
        <v>141</v>
      </c>
      <c r="E936" s="198" t="s">
        <v>144</v>
      </c>
      <c r="F936" s="199">
        <v>35370</v>
      </c>
      <c r="G936" s="191">
        <v>1996</v>
      </c>
      <c r="H936" s="185" t="s">
        <v>700</v>
      </c>
      <c r="I936" s="185" t="str">
        <f t="shared" si="45"/>
        <v>MN</v>
      </c>
      <c r="J936" s="185" t="str">
        <f t="shared" si="44"/>
        <v>ND</v>
      </c>
      <c r="K936" s="185" t="str">
        <f t="shared" si="46"/>
        <v>Midwest, Mountain</v>
      </c>
      <c r="L936" s="185" t="str">
        <f>INDEX('State '!$A$1:$C$62,MATCH($I936,'State '!$B:$B,0),3)</f>
        <v>Midwest</v>
      </c>
      <c r="M936" s="185" t="str">
        <f>INDEX('State '!$A$1:$C$62,MATCH($J936,'State '!$B:$B,0),3)</f>
        <v>Mountain</v>
      </c>
      <c r="N936" s="185"/>
      <c r="O936" s="192"/>
      <c r="P936" s="192">
        <v>13.5</v>
      </c>
      <c r="Q936" s="192">
        <v>21</v>
      </c>
      <c r="R936" s="191"/>
      <c r="S936" s="185" t="s">
        <v>135</v>
      </c>
      <c r="T936" s="185" t="s">
        <v>390</v>
      </c>
      <c r="U936" s="185" t="s">
        <v>391</v>
      </c>
      <c r="V936" s="185"/>
      <c r="W936" s="184"/>
      <c r="X936" s="184"/>
      <c r="Y936" s="184"/>
      <c r="AC936" s="96"/>
      <c r="AD936" s="96"/>
      <c r="AE936" s="96"/>
      <c r="AF936" s="96"/>
      <c r="AG936" s="96"/>
      <c r="AH936" s="96"/>
      <c r="AI936" s="96"/>
      <c r="AJ936" s="96"/>
      <c r="AK936" s="96"/>
      <c r="AL936" s="96"/>
      <c r="AM936" s="96"/>
      <c r="AN936" s="96"/>
      <c r="AO936" s="96"/>
      <c r="AP936" s="96"/>
      <c r="AQ936" s="96"/>
      <c r="AR936" s="96"/>
      <c r="AS936" s="96"/>
      <c r="AT936" s="96"/>
      <c r="AU936" s="96"/>
      <c r="AV936" s="96"/>
      <c r="AW936" s="96"/>
      <c r="AX936" s="96"/>
      <c r="AY936" s="96"/>
      <c r="AZ936" s="96"/>
      <c r="BA936" s="96"/>
      <c r="BB936" s="96"/>
      <c r="BC936" s="96"/>
      <c r="BD936" s="96"/>
      <c r="BE936" s="96"/>
      <c r="BF936" s="96"/>
      <c r="BG936" s="96"/>
      <c r="BH936" s="96"/>
      <c r="BI936" s="96"/>
      <c r="BJ936" s="96"/>
      <c r="BK936" s="96"/>
      <c r="BL936" s="96"/>
      <c r="BM936" s="96"/>
      <c r="BN936" s="96"/>
      <c r="BO936" s="96"/>
      <c r="BP936" s="96"/>
      <c r="BQ936" s="96"/>
      <c r="BR936" s="96"/>
      <c r="BS936" s="96"/>
      <c r="BT936" s="96"/>
      <c r="BU936" s="96"/>
      <c r="BV936" s="96"/>
      <c r="BW936" s="96"/>
      <c r="BX936" s="96"/>
      <c r="BY936" s="96"/>
      <c r="BZ936" s="96"/>
      <c r="CA936" s="96"/>
      <c r="CB936" s="96"/>
      <c r="CC936" s="96"/>
      <c r="CD936" s="96"/>
      <c r="CE936" s="96"/>
      <c r="CF936" s="96"/>
      <c r="CG936" s="96"/>
      <c r="CH936" s="96"/>
      <c r="CI936" s="96"/>
      <c r="CJ936" s="96"/>
      <c r="CK936" s="96"/>
      <c r="CL936" s="96"/>
      <c r="CM936" s="96"/>
      <c r="CN936" s="96"/>
      <c r="CO936" s="96"/>
      <c r="CP936" s="96"/>
      <c r="CQ936" s="96"/>
      <c r="CR936" s="96"/>
      <c r="CS936" s="96"/>
      <c r="CT936" s="96"/>
      <c r="CU936" s="96"/>
      <c r="CV936" s="96"/>
      <c r="CW936" s="96"/>
      <c r="CX936" s="96"/>
      <c r="CY936" s="96"/>
      <c r="CZ936" s="96"/>
      <c r="DA936" s="96"/>
      <c r="DB936" s="96"/>
      <c r="DC936" s="96"/>
      <c r="DD936" s="96"/>
      <c r="DE936" s="96"/>
      <c r="DF936" s="96"/>
      <c r="DG936" s="96"/>
      <c r="DH936" s="96"/>
      <c r="DI936" s="96"/>
      <c r="DJ936" s="96"/>
      <c r="DK936" s="96"/>
      <c r="DL936" s="96"/>
      <c r="DM936" s="96"/>
      <c r="DN936" s="96"/>
      <c r="DO936" s="96"/>
      <c r="DP936" s="96"/>
      <c r="DQ936" s="96"/>
      <c r="DR936" s="96"/>
      <c r="DS936" s="96"/>
      <c r="DT936" s="96"/>
      <c r="DU936" s="96"/>
      <c r="DV936" s="96"/>
      <c r="DW936" s="96"/>
      <c r="DX936" s="96"/>
      <c r="DY936" s="96"/>
      <c r="DZ936" s="96"/>
      <c r="EA936" s="96"/>
      <c r="EB936" s="96"/>
      <c r="EC936" s="96"/>
      <c r="ED936" s="96"/>
      <c r="EE936" s="96"/>
      <c r="EF936" s="96"/>
      <c r="EG936" s="96"/>
      <c r="EH936" s="96"/>
      <c r="EI936" s="96"/>
      <c r="EJ936" s="96"/>
      <c r="EK936" s="96"/>
      <c r="EL936" s="96"/>
      <c r="EM936" s="96"/>
      <c r="EN936" s="96"/>
      <c r="EO936" s="96"/>
      <c r="EP936" s="96"/>
      <c r="EQ936" s="96"/>
      <c r="ER936" s="96"/>
      <c r="ES936" s="96"/>
      <c r="ET936" s="96"/>
      <c r="EU936" s="96"/>
      <c r="EV936" s="96"/>
      <c r="EW936" s="96"/>
      <c r="EX936" s="96"/>
      <c r="EY936" s="96"/>
      <c r="EZ936" s="96"/>
      <c r="FA936" s="96"/>
      <c r="FB936" s="96"/>
      <c r="FC936" s="96"/>
      <c r="FD936" s="96"/>
      <c r="FE936" s="96"/>
      <c r="FF936" s="96"/>
      <c r="FG936" s="96"/>
      <c r="FH936" s="96"/>
      <c r="FI936" s="96"/>
      <c r="FJ936" s="96"/>
      <c r="FK936" s="96"/>
      <c r="FL936" s="96"/>
      <c r="FM936" s="96"/>
      <c r="FN936" s="96"/>
      <c r="FO936" s="96"/>
      <c r="FP936" s="96"/>
      <c r="FQ936" s="96"/>
      <c r="FR936" s="96"/>
      <c r="FS936" s="96"/>
      <c r="FT936" s="96"/>
      <c r="FU936" s="96"/>
      <c r="FV936" s="96"/>
      <c r="FW936" s="96"/>
      <c r="FX936" s="96"/>
      <c r="FY936" s="96"/>
      <c r="FZ936" s="96"/>
      <c r="GA936" s="96"/>
      <c r="GB936" s="96"/>
      <c r="GC936" s="96"/>
      <c r="GD936" s="96"/>
      <c r="GE936" s="96"/>
      <c r="GF936" s="96"/>
      <c r="GG936" s="96"/>
      <c r="GH936" s="96"/>
      <c r="GI936" s="96"/>
      <c r="GJ936" s="96"/>
      <c r="GK936" s="96"/>
      <c r="GL936" s="96"/>
      <c r="GM936" s="96"/>
      <c r="GN936" s="96"/>
      <c r="GO936" s="96"/>
      <c r="GP936" s="96"/>
      <c r="GQ936" s="96"/>
      <c r="GR936" s="96"/>
      <c r="GS936" s="96"/>
      <c r="GT936" s="96"/>
      <c r="GU936" s="96"/>
      <c r="GV936" s="96"/>
      <c r="GW936" s="96"/>
      <c r="GX936" s="96"/>
      <c r="GY936" s="96"/>
      <c r="GZ936" s="96"/>
      <c r="HA936" s="96"/>
      <c r="HB936" s="96"/>
      <c r="HC936" s="96"/>
      <c r="HD936" s="96"/>
      <c r="HE936" s="96"/>
      <c r="HF936" s="96"/>
      <c r="HG936" s="96"/>
      <c r="HH936" s="96"/>
      <c r="HI936" s="96"/>
      <c r="HJ936" s="96"/>
      <c r="HK936" s="96"/>
      <c r="HL936" s="96"/>
      <c r="HM936" s="96"/>
      <c r="HN936" s="96"/>
      <c r="HO936" s="96"/>
      <c r="HP936" s="96"/>
      <c r="HQ936" s="96"/>
      <c r="HR936" s="96"/>
      <c r="HS936" s="96"/>
      <c r="HT936" s="96"/>
      <c r="HU936" s="96"/>
      <c r="HV936" s="96"/>
      <c r="HW936" s="96"/>
      <c r="HX936" s="96"/>
      <c r="HY936" s="96"/>
      <c r="HZ936" s="96"/>
      <c r="IA936" s="96"/>
      <c r="IB936" s="96"/>
      <c r="IC936" s="96"/>
      <c r="ID936" s="96"/>
      <c r="IE936" s="96"/>
      <c r="IF936" s="96"/>
      <c r="IG936" s="96"/>
      <c r="IH936" s="96"/>
      <c r="II936" s="96"/>
      <c r="IJ936" s="96"/>
      <c r="IK936" s="96"/>
      <c r="IL936" s="96"/>
      <c r="IM936" s="96"/>
      <c r="IN936" s="96"/>
      <c r="IO936" s="96"/>
      <c r="IP936" s="96"/>
      <c r="IQ936" s="96"/>
      <c r="IR936" s="96"/>
      <c r="IS936" s="96"/>
      <c r="IT936" s="96"/>
      <c r="IU936" s="96"/>
      <c r="IV936" s="96"/>
      <c r="IW936" s="96"/>
      <c r="IX936" s="96"/>
      <c r="IY936" s="96"/>
      <c r="IZ936" s="96"/>
      <c r="JA936" s="96"/>
      <c r="JB936" s="96"/>
      <c r="JC936" s="96"/>
    </row>
    <row r="937" spans="1:263" s="20" customFormat="1" x14ac:dyDescent="0.2">
      <c r="A937" s="185">
        <v>39990</v>
      </c>
      <c r="B937" s="198" t="s">
        <v>1851</v>
      </c>
      <c r="C937" s="198" t="s">
        <v>271</v>
      </c>
      <c r="D937" s="198" t="s">
        <v>141</v>
      </c>
      <c r="E937" s="198" t="s">
        <v>144</v>
      </c>
      <c r="F937" s="199">
        <v>35370</v>
      </c>
      <c r="G937" s="191">
        <v>1996</v>
      </c>
      <c r="H937" s="185" t="s">
        <v>1488</v>
      </c>
      <c r="I937" s="185" t="str">
        <f t="shared" si="45"/>
        <v>SK</v>
      </c>
      <c r="J937" s="185" t="str">
        <f t="shared" si="44"/>
        <v>MN</v>
      </c>
      <c r="K937" s="185" t="str">
        <f t="shared" si="46"/>
        <v>Canada, Mountain, Midwest</v>
      </c>
      <c r="L937" s="185" t="str">
        <f>INDEX('State '!$A$1:$C$62,MATCH($I937,'State '!$B:$B,0),3)</f>
        <v>Canada</v>
      </c>
      <c r="M937" s="185" t="str">
        <f>INDEX('State '!$A$1:$C$62,MATCH($J937,'State '!$B:$B,0),3)</f>
        <v>Midwest</v>
      </c>
      <c r="N937" s="185" t="s">
        <v>2548</v>
      </c>
      <c r="O937" s="192">
        <v>8.4</v>
      </c>
      <c r="P937" s="192">
        <v>13.5</v>
      </c>
      <c r="Q937" s="192">
        <v>19.399999999999999</v>
      </c>
      <c r="R937" s="191">
        <v>24</v>
      </c>
      <c r="S937" s="185" t="s">
        <v>135</v>
      </c>
      <c r="T937" s="185" t="s">
        <v>390</v>
      </c>
      <c r="U937" s="185" t="s">
        <v>1852</v>
      </c>
      <c r="V937" s="185"/>
      <c r="W937" s="184"/>
      <c r="X937" s="184"/>
      <c r="Y937" s="184"/>
      <c r="AC937" s="96"/>
      <c r="AD937" s="96"/>
      <c r="AE937" s="96"/>
      <c r="AF937" s="96"/>
      <c r="AG937" s="96"/>
      <c r="AH937" s="96"/>
      <c r="AI937" s="96"/>
      <c r="AJ937" s="96"/>
      <c r="AK937" s="96"/>
      <c r="AL937" s="96"/>
      <c r="AM937" s="96"/>
      <c r="AN937" s="96"/>
      <c r="AO937" s="96"/>
      <c r="AP937" s="96"/>
      <c r="AQ937" s="96"/>
      <c r="AR937" s="96"/>
      <c r="AS937" s="96"/>
      <c r="AT937" s="96"/>
      <c r="AU937" s="96"/>
      <c r="AV937" s="96"/>
      <c r="AW937" s="96"/>
      <c r="AX937" s="96"/>
      <c r="AY937" s="96"/>
      <c r="AZ937" s="96"/>
      <c r="BA937" s="96"/>
      <c r="BB937" s="96"/>
      <c r="BC937" s="96"/>
      <c r="BD937" s="96"/>
      <c r="BE937" s="96"/>
      <c r="BF937" s="96"/>
      <c r="BG937" s="96"/>
      <c r="BH937" s="96"/>
      <c r="BI937" s="96"/>
      <c r="BJ937" s="96"/>
      <c r="BK937" s="96"/>
      <c r="BL937" s="96"/>
      <c r="BM937" s="96"/>
      <c r="BN937" s="96"/>
      <c r="BO937" s="96"/>
      <c r="BP937" s="96"/>
      <c r="BQ937" s="96"/>
      <c r="BR937" s="96"/>
      <c r="BS937" s="96"/>
      <c r="BT937" s="96"/>
      <c r="BU937" s="96"/>
      <c r="BV937" s="96"/>
      <c r="BW937" s="96"/>
      <c r="BX937" s="96"/>
      <c r="BY937" s="96"/>
      <c r="BZ937" s="96"/>
      <c r="CA937" s="96"/>
      <c r="CB937" s="96"/>
      <c r="CC937" s="96"/>
      <c r="CD937" s="96"/>
      <c r="CE937" s="96"/>
      <c r="CF937" s="96"/>
      <c r="CG937" s="96"/>
      <c r="CH937" s="96"/>
      <c r="CI937" s="96"/>
      <c r="CJ937" s="96"/>
      <c r="CK937" s="96"/>
      <c r="CL937" s="96"/>
      <c r="CM937" s="96"/>
      <c r="CN937" s="96"/>
      <c r="CO937" s="96"/>
      <c r="CP937" s="96"/>
      <c r="CQ937" s="96"/>
      <c r="CR937" s="96"/>
      <c r="CS937" s="96"/>
      <c r="CT937" s="96"/>
      <c r="CU937" s="96"/>
      <c r="CV937" s="96"/>
      <c r="CW937" s="96"/>
      <c r="CX937" s="96"/>
      <c r="CY937" s="96"/>
      <c r="CZ937" s="96"/>
      <c r="DA937" s="96"/>
      <c r="DB937" s="96"/>
      <c r="DC937" s="96"/>
      <c r="DD937" s="96"/>
      <c r="DE937" s="96"/>
      <c r="DF937" s="96"/>
      <c r="DG937" s="96"/>
      <c r="DH937" s="96"/>
      <c r="DI937" s="96"/>
      <c r="DJ937" s="96"/>
      <c r="DK937" s="96"/>
      <c r="DL937" s="96"/>
      <c r="DM937" s="96"/>
      <c r="DN937" s="96"/>
      <c r="DO937" s="96"/>
      <c r="DP937" s="96"/>
      <c r="DQ937" s="96"/>
      <c r="DR937" s="96"/>
      <c r="DS937" s="96"/>
      <c r="DT937" s="96"/>
      <c r="DU937" s="96"/>
      <c r="DV937" s="96"/>
      <c r="DW937" s="96"/>
      <c r="DX937" s="96"/>
      <c r="DY937" s="96"/>
      <c r="DZ937" s="96"/>
      <c r="EA937" s="96"/>
      <c r="EB937" s="96"/>
      <c r="EC937" s="96"/>
      <c r="ED937" s="96"/>
      <c r="EE937" s="96"/>
      <c r="EF937" s="96"/>
      <c r="EG937" s="96"/>
      <c r="EH937" s="96"/>
      <c r="EI937" s="96"/>
      <c r="EJ937" s="96"/>
      <c r="EK937" s="96"/>
      <c r="EL937" s="96"/>
      <c r="EM937" s="96"/>
      <c r="EN937" s="96"/>
      <c r="EO937" s="96"/>
      <c r="EP937" s="96"/>
      <c r="EQ937" s="96"/>
      <c r="ER937" s="96"/>
      <c r="ES937" s="96"/>
      <c r="ET937" s="96"/>
      <c r="EU937" s="96"/>
      <c r="EV937" s="96"/>
      <c r="EW937" s="96"/>
      <c r="EX937" s="96"/>
      <c r="EY937" s="96"/>
      <c r="EZ937" s="96"/>
      <c r="FA937" s="96"/>
      <c r="FB937" s="96"/>
      <c r="FC937" s="96"/>
      <c r="FD937" s="96"/>
      <c r="FE937" s="96"/>
      <c r="FF937" s="96"/>
      <c r="FG937" s="96"/>
      <c r="FH937" s="96"/>
      <c r="FI937" s="96"/>
      <c r="FJ937" s="96"/>
      <c r="FK937" s="96"/>
      <c r="FL937" s="96"/>
      <c r="FM937" s="96"/>
      <c r="FN937" s="96"/>
      <c r="FO937" s="96"/>
      <c r="FP937" s="96"/>
      <c r="FQ937" s="96"/>
      <c r="FR937" s="96"/>
      <c r="FS937" s="96"/>
      <c r="FT937" s="96"/>
      <c r="FU937" s="96"/>
      <c r="FV937" s="96"/>
      <c r="FW937" s="96"/>
      <c r="FX937" s="96"/>
      <c r="FY937" s="96"/>
      <c r="FZ937" s="96"/>
      <c r="GA937" s="96"/>
      <c r="GB937" s="96"/>
      <c r="GC937" s="96"/>
      <c r="GD937" s="96"/>
      <c r="GE937" s="96"/>
      <c r="GF937" s="96"/>
      <c r="GG937" s="96"/>
      <c r="GH937" s="96"/>
      <c r="GI937" s="96"/>
      <c r="GJ937" s="96"/>
      <c r="GK937" s="96"/>
      <c r="GL937" s="96"/>
      <c r="GM937" s="96"/>
      <c r="GN937" s="96"/>
      <c r="GO937" s="96"/>
      <c r="GP937" s="96"/>
      <c r="GQ937" s="96"/>
      <c r="GR937" s="96"/>
      <c r="GS937" s="96"/>
      <c r="GT937" s="96"/>
      <c r="GU937" s="96"/>
      <c r="GV937" s="96"/>
      <c r="GW937" s="96"/>
      <c r="GX937" s="96"/>
      <c r="GY937" s="96"/>
      <c r="GZ937" s="96"/>
      <c r="HA937" s="96"/>
      <c r="HB937" s="96"/>
      <c r="HC937" s="96"/>
      <c r="HD937" s="96"/>
      <c r="HE937" s="96"/>
      <c r="HF937" s="96"/>
      <c r="HG937" s="96"/>
      <c r="HH937" s="96"/>
      <c r="HI937" s="96"/>
      <c r="HJ937" s="96"/>
      <c r="HK937" s="96"/>
      <c r="HL937" s="96"/>
      <c r="HM937" s="96"/>
      <c r="HN937" s="96"/>
      <c r="HO937" s="96"/>
      <c r="HP937" s="96"/>
      <c r="HQ937" s="96"/>
      <c r="HR937" s="96"/>
      <c r="HS937" s="96"/>
      <c r="HT937" s="96"/>
      <c r="HU937" s="96"/>
      <c r="HV937" s="96"/>
      <c r="HW937" s="96"/>
      <c r="HX937" s="96"/>
      <c r="HY937" s="96"/>
      <c r="HZ937" s="96"/>
      <c r="IA937" s="96"/>
      <c r="IB937" s="96"/>
      <c r="IC937" s="96"/>
      <c r="ID937" s="96"/>
      <c r="IE937" s="96"/>
      <c r="IF937" s="96"/>
      <c r="IG937" s="96"/>
      <c r="IH937" s="96"/>
      <c r="II937" s="96"/>
      <c r="IJ937" s="96"/>
      <c r="IK937" s="96"/>
      <c r="IL937" s="96"/>
      <c r="IM937" s="96"/>
      <c r="IN937" s="96"/>
      <c r="IO937" s="96"/>
      <c r="IP937" s="96"/>
      <c r="IQ937" s="96"/>
      <c r="IR937" s="96"/>
      <c r="IS937" s="96"/>
      <c r="IT937" s="96"/>
      <c r="IU937" s="96"/>
      <c r="IV937" s="96"/>
      <c r="IW937" s="96"/>
      <c r="IX937" s="96"/>
      <c r="IY937" s="96"/>
      <c r="IZ937" s="96"/>
      <c r="JA937" s="96"/>
      <c r="JB937" s="96"/>
      <c r="JC937" s="96"/>
    </row>
    <row r="938" spans="1:263" s="20" customFormat="1" x14ac:dyDescent="0.2">
      <c r="A938" s="185">
        <v>39990</v>
      </c>
      <c r="B938" s="198" t="s">
        <v>1855</v>
      </c>
      <c r="C938" s="198" t="s">
        <v>366</v>
      </c>
      <c r="D938" s="198" t="s">
        <v>141</v>
      </c>
      <c r="E938" s="198" t="s">
        <v>144</v>
      </c>
      <c r="F938" s="199">
        <v>35370</v>
      </c>
      <c r="G938" s="191">
        <v>1996</v>
      </c>
      <c r="H938" s="185" t="s">
        <v>39</v>
      </c>
      <c r="I938" s="185" t="str">
        <f t="shared" si="45"/>
        <v>MO</v>
      </c>
      <c r="J938" s="185" t="str">
        <f t="shared" si="44"/>
        <v>MO</v>
      </c>
      <c r="K938" s="185" t="str">
        <f t="shared" si="46"/>
        <v>Midwest</v>
      </c>
      <c r="L938" s="185" t="str">
        <f>INDEX('State '!$A$1:$C$62,MATCH($I938,'State '!$B:$B,0),3)</f>
        <v>Midwest</v>
      </c>
      <c r="M938" s="185" t="str">
        <f>INDEX('State '!$A$1:$C$62,MATCH($J938,'State '!$B:$B,0),3)</f>
        <v>Midwest</v>
      </c>
      <c r="N938" s="185"/>
      <c r="O938" s="192">
        <v>13.7</v>
      </c>
      <c r="P938" s="192">
        <v>28.2</v>
      </c>
      <c r="Q938" s="192">
        <v>23</v>
      </c>
      <c r="R938" s="191">
        <v>20</v>
      </c>
      <c r="S938" s="185" t="s">
        <v>135</v>
      </c>
      <c r="T938" s="185" t="s">
        <v>390</v>
      </c>
      <c r="U938" s="185" t="s">
        <v>1856</v>
      </c>
      <c r="V938" s="185"/>
      <c r="W938" s="184"/>
      <c r="X938" s="184"/>
      <c r="Y938" s="184"/>
      <c r="AC938" s="96"/>
      <c r="AD938" s="96"/>
      <c r="AE938" s="96"/>
      <c r="AF938" s="96"/>
      <c r="AG938" s="96"/>
      <c r="AH938" s="96"/>
      <c r="AI938" s="96"/>
      <c r="AJ938" s="96"/>
      <c r="AK938" s="96"/>
      <c r="AL938" s="96"/>
      <c r="AM938" s="96"/>
      <c r="AN938" s="96"/>
      <c r="AO938" s="96"/>
      <c r="AP938" s="96"/>
      <c r="AQ938" s="96"/>
      <c r="AR938" s="96"/>
      <c r="AS938" s="96"/>
      <c r="AT938" s="96"/>
      <c r="AU938" s="96"/>
      <c r="AV938" s="96"/>
      <c r="AW938" s="96"/>
      <c r="AX938" s="96"/>
      <c r="AY938" s="96"/>
      <c r="AZ938" s="96"/>
      <c r="BA938" s="96"/>
      <c r="BB938" s="96"/>
      <c r="BC938" s="96"/>
      <c r="BD938" s="96"/>
      <c r="BE938" s="96"/>
      <c r="BF938" s="96"/>
      <c r="BG938" s="96"/>
      <c r="BH938" s="96"/>
      <c r="BI938" s="96"/>
      <c r="BJ938" s="96"/>
      <c r="BK938" s="96"/>
      <c r="BL938" s="96"/>
      <c r="BM938" s="96"/>
      <c r="BN938" s="96"/>
      <c r="BO938" s="96"/>
      <c r="BP938" s="96"/>
      <c r="BQ938" s="96"/>
      <c r="BR938" s="96"/>
      <c r="BS938" s="96"/>
      <c r="BT938" s="96"/>
      <c r="BU938" s="96"/>
      <c r="BV938" s="96"/>
      <c r="BW938" s="96"/>
      <c r="BX938" s="96"/>
      <c r="BY938" s="96"/>
      <c r="BZ938" s="96"/>
      <c r="CA938" s="96"/>
      <c r="CB938" s="96"/>
      <c r="CC938" s="96"/>
      <c r="CD938" s="96"/>
      <c r="CE938" s="96"/>
      <c r="CF938" s="96"/>
      <c r="CG938" s="96"/>
      <c r="CH938" s="96"/>
      <c r="CI938" s="96"/>
      <c r="CJ938" s="96"/>
      <c r="CK938" s="96"/>
      <c r="CL938" s="96"/>
      <c r="CM938" s="96"/>
      <c r="CN938" s="96"/>
      <c r="CO938" s="96"/>
      <c r="CP938" s="96"/>
      <c r="CQ938" s="96"/>
      <c r="CR938" s="96"/>
      <c r="CS938" s="96"/>
      <c r="CT938" s="96"/>
      <c r="CU938" s="96"/>
      <c r="CV938" s="96"/>
      <c r="CW938" s="96"/>
      <c r="CX938" s="96"/>
      <c r="CY938" s="96"/>
      <c r="CZ938" s="96"/>
      <c r="DA938" s="96"/>
      <c r="DB938" s="96"/>
      <c r="DC938" s="96"/>
      <c r="DD938" s="96"/>
      <c r="DE938" s="96"/>
      <c r="DF938" s="96"/>
      <c r="DG938" s="96"/>
      <c r="DH938" s="96"/>
      <c r="DI938" s="96"/>
      <c r="DJ938" s="96"/>
      <c r="DK938" s="96"/>
      <c r="DL938" s="96"/>
      <c r="DM938" s="96"/>
      <c r="DN938" s="96"/>
      <c r="DO938" s="96"/>
      <c r="DP938" s="96"/>
      <c r="DQ938" s="96"/>
      <c r="DR938" s="96"/>
      <c r="DS938" s="96"/>
      <c r="DT938" s="96"/>
      <c r="DU938" s="96"/>
      <c r="DV938" s="96"/>
      <c r="DW938" s="96"/>
      <c r="DX938" s="96"/>
      <c r="DY938" s="96"/>
      <c r="DZ938" s="96"/>
      <c r="EA938" s="96"/>
      <c r="EB938" s="96"/>
      <c r="EC938" s="96"/>
      <c r="ED938" s="96"/>
      <c r="EE938" s="96"/>
      <c r="EF938" s="96"/>
      <c r="EG938" s="96"/>
      <c r="EH938" s="96"/>
      <c r="EI938" s="96"/>
      <c r="EJ938" s="96"/>
      <c r="EK938" s="96"/>
      <c r="EL938" s="96"/>
      <c r="EM938" s="96"/>
      <c r="EN938" s="96"/>
      <c r="EO938" s="96"/>
      <c r="EP938" s="96"/>
      <c r="EQ938" s="96"/>
      <c r="ER938" s="96"/>
      <c r="ES938" s="96"/>
      <c r="ET938" s="96"/>
      <c r="EU938" s="96"/>
      <c r="EV938" s="96"/>
      <c r="EW938" s="96"/>
      <c r="EX938" s="96"/>
      <c r="EY938" s="96"/>
      <c r="EZ938" s="96"/>
      <c r="FA938" s="96"/>
      <c r="FB938" s="96"/>
      <c r="FC938" s="96"/>
      <c r="FD938" s="96"/>
      <c r="FE938" s="96"/>
      <c r="FF938" s="96"/>
      <c r="FG938" s="96"/>
      <c r="FH938" s="96"/>
      <c r="FI938" s="96"/>
      <c r="FJ938" s="96"/>
      <c r="FK938" s="96"/>
      <c r="FL938" s="96"/>
      <c r="FM938" s="96"/>
      <c r="FN938" s="96"/>
      <c r="FO938" s="96"/>
      <c r="FP938" s="96"/>
      <c r="FQ938" s="96"/>
      <c r="FR938" s="96"/>
      <c r="FS938" s="96"/>
      <c r="FT938" s="96"/>
      <c r="FU938" s="96"/>
      <c r="FV938" s="96"/>
      <c r="FW938" s="96"/>
      <c r="FX938" s="96"/>
      <c r="FY938" s="96"/>
      <c r="FZ938" s="96"/>
      <c r="GA938" s="96"/>
      <c r="GB938" s="96"/>
      <c r="GC938" s="96"/>
      <c r="GD938" s="96"/>
      <c r="GE938" s="96"/>
      <c r="GF938" s="96"/>
      <c r="GG938" s="96"/>
      <c r="GH938" s="96"/>
      <c r="GI938" s="96"/>
      <c r="GJ938" s="96"/>
      <c r="GK938" s="96"/>
      <c r="GL938" s="96"/>
      <c r="GM938" s="96"/>
      <c r="GN938" s="96"/>
      <c r="GO938" s="96"/>
      <c r="GP938" s="96"/>
      <c r="GQ938" s="96"/>
      <c r="GR938" s="96"/>
      <c r="GS938" s="96"/>
      <c r="GT938" s="96"/>
      <c r="GU938" s="96"/>
      <c r="GV938" s="96"/>
      <c r="GW938" s="96"/>
      <c r="GX938" s="96"/>
      <c r="GY938" s="96"/>
      <c r="GZ938" s="96"/>
      <c r="HA938" s="96"/>
      <c r="HB938" s="96"/>
      <c r="HC938" s="96"/>
      <c r="HD938" s="96"/>
      <c r="HE938" s="96"/>
      <c r="HF938" s="96"/>
      <c r="HG938" s="96"/>
      <c r="HH938" s="96"/>
      <c r="HI938" s="96"/>
      <c r="HJ938" s="96"/>
      <c r="HK938" s="96"/>
      <c r="HL938" s="96"/>
      <c r="HM938" s="96"/>
      <c r="HN938" s="96"/>
      <c r="HO938" s="96"/>
      <c r="HP938" s="96"/>
      <c r="HQ938" s="96"/>
      <c r="HR938" s="96"/>
      <c r="HS938" s="96"/>
      <c r="HT938" s="96"/>
      <c r="HU938" s="96"/>
      <c r="HV938" s="96"/>
      <c r="HW938" s="96"/>
      <c r="HX938" s="96"/>
      <c r="HY938" s="96"/>
      <c r="HZ938" s="96"/>
      <c r="IA938" s="96"/>
      <c r="IB938" s="96"/>
      <c r="IC938" s="96"/>
      <c r="ID938" s="96"/>
      <c r="IE938" s="96"/>
      <c r="IF938" s="96"/>
      <c r="IG938" s="96"/>
      <c r="IH938" s="96"/>
      <c r="II938" s="96"/>
      <c r="IJ938" s="96"/>
      <c r="IK938" s="96"/>
      <c r="IL938" s="96"/>
      <c r="IM938" s="96"/>
      <c r="IN938" s="96"/>
      <c r="IO938" s="96"/>
      <c r="IP938" s="96"/>
      <c r="IQ938" s="96"/>
      <c r="IR938" s="96"/>
      <c r="IS938" s="96"/>
      <c r="IT938" s="96"/>
      <c r="IU938" s="96"/>
      <c r="IV938" s="96"/>
      <c r="IW938" s="96"/>
      <c r="IX938" s="96"/>
      <c r="IY938" s="96"/>
      <c r="IZ938" s="96"/>
      <c r="JA938" s="96"/>
      <c r="JB938" s="96"/>
      <c r="JC938" s="96"/>
    </row>
    <row r="939" spans="1:263" s="20" customFormat="1" x14ac:dyDescent="0.2">
      <c r="A939" s="185">
        <v>39990</v>
      </c>
      <c r="B939" s="198" t="s">
        <v>1853</v>
      </c>
      <c r="C939" s="198" t="s">
        <v>1854</v>
      </c>
      <c r="D939" s="198" t="s">
        <v>141</v>
      </c>
      <c r="E939" s="198" t="s">
        <v>144</v>
      </c>
      <c r="F939" s="199">
        <v>35430</v>
      </c>
      <c r="G939" s="191">
        <v>1996</v>
      </c>
      <c r="H939" s="185" t="s">
        <v>46</v>
      </c>
      <c r="I939" s="185" t="str">
        <f t="shared" si="45"/>
        <v>KS</v>
      </c>
      <c r="J939" s="185" t="str">
        <f t="shared" si="44"/>
        <v>KS</v>
      </c>
      <c r="K939" s="185" t="str">
        <f t="shared" si="46"/>
        <v>South Central</v>
      </c>
      <c r="L939" s="185" t="str">
        <f>INDEX('State '!$A$1:$C$62,MATCH($I939,'State '!$B:$B,0),3)</f>
        <v>South Central</v>
      </c>
      <c r="M939" s="185" t="str">
        <f>INDEX('State '!$A$1:$C$62,MATCH($J939,'State '!$B:$B,0),3)</f>
        <v>South Central</v>
      </c>
      <c r="N939" s="185"/>
      <c r="O939" s="192">
        <v>10</v>
      </c>
      <c r="P939" s="192">
        <v>9.1999999999999993</v>
      </c>
      <c r="Q939" s="192">
        <v>55</v>
      </c>
      <c r="R939" s="191">
        <v>16</v>
      </c>
      <c r="S939" s="185" t="s">
        <v>135</v>
      </c>
      <c r="T939" s="185" t="s">
        <v>390</v>
      </c>
      <c r="U939" s="185" t="s">
        <v>391</v>
      </c>
      <c r="V939" s="185"/>
      <c r="W939" s="184"/>
      <c r="X939" s="184"/>
      <c r="Y939" s="184"/>
    </row>
  </sheetData>
  <autoFilter ref="A2:Y939">
    <sortState ref="A3:Y939">
      <sortCondition descending="1" ref="G2:G939"/>
    </sortState>
  </autoFilter>
  <sortState ref="A3:R945">
    <sortCondition descending="1" ref="G3:G945"/>
    <sortCondition descending="1" ref="F3:F945"/>
  </sortState>
  <hyperlinks>
    <hyperlink ref="Y88" r:id="rId1"/>
    <hyperlink ref="Y4" r:id="rId2"/>
    <hyperlink ref="Y7" r:id="rId3"/>
    <hyperlink ref="Y24" r:id="rId4"/>
    <hyperlink ref="Y52" r:id="rId5"/>
    <hyperlink ref="Y21" r:id="rId6"/>
    <hyperlink ref="Y37" r:id="rId7"/>
    <hyperlink ref="Y43" r:id="rId8"/>
    <hyperlink ref="Y40" r:id="rId9"/>
    <hyperlink ref="Y13" r:id="rId10"/>
    <hyperlink ref="Y8" r:id="rId11"/>
    <hyperlink ref="Y11" r:id="rId12"/>
    <hyperlink ref="Y16" r:id="rId13"/>
    <hyperlink ref="Y32" r:id="rId14"/>
    <hyperlink ref="Y451" r:id="rId15"/>
    <hyperlink ref="Y87" r:id="rId16"/>
    <hyperlink ref="Y41" r:id="rId17"/>
    <hyperlink ref="Y50" r:id="rId18"/>
    <hyperlink ref="Y51" r:id="rId19"/>
    <hyperlink ref="Y6" r:id="rId20"/>
    <hyperlink ref="Y33" r:id="rId21"/>
  </hyperlinks>
  <pageMargins left="0.7" right="0.7" top="0.25" bottom="0.25" header="0" footer="0"/>
  <pageSetup paperSize="5" scale="10" orientation="landscape" r:id="rId22"/>
  <legacy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85"/>
  <sheetViews>
    <sheetView showGridLines="0" zoomScaleNormal="100" workbookViewId="0">
      <pane ySplit="1" topLeftCell="A8" activePane="bottomLeft" state="frozen"/>
      <selection pane="bottomLeft" activeCell="C26" sqref="C26"/>
    </sheetView>
  </sheetViews>
  <sheetFormatPr defaultRowHeight="12.75" x14ac:dyDescent="0.2"/>
  <cols>
    <col min="1" max="1" width="27.5703125" style="3" customWidth="1"/>
    <col min="2" max="2" width="18.140625" customWidth="1"/>
    <col min="3" max="3" width="104.42578125" customWidth="1"/>
  </cols>
  <sheetData>
    <row r="1" spans="1:4" s="34" customFormat="1" ht="13.5" thickBot="1" x14ac:dyDescent="0.25">
      <c r="A1" s="32" t="s">
        <v>192</v>
      </c>
      <c r="B1" s="32" t="s">
        <v>191</v>
      </c>
      <c r="C1" s="33" t="s">
        <v>190</v>
      </c>
    </row>
    <row r="2" spans="1:4" x14ac:dyDescent="0.2">
      <c r="A2" s="21" t="s">
        <v>121</v>
      </c>
      <c r="B2" s="22"/>
      <c r="C2" s="22" t="s">
        <v>159</v>
      </c>
      <c r="D2" s="35"/>
    </row>
    <row r="3" spans="1:4" x14ac:dyDescent="0.2">
      <c r="A3" s="23" t="s">
        <v>122</v>
      </c>
      <c r="B3" s="24"/>
      <c r="C3" s="24" t="s">
        <v>164</v>
      </c>
      <c r="D3" s="35"/>
    </row>
    <row r="4" spans="1:4" x14ac:dyDescent="0.2">
      <c r="A4" s="23" t="s">
        <v>123</v>
      </c>
      <c r="B4" s="24"/>
      <c r="C4" s="24" t="s">
        <v>2302</v>
      </c>
      <c r="D4" s="35"/>
    </row>
    <row r="5" spans="1:4" x14ac:dyDescent="0.2">
      <c r="A5" s="23" t="s">
        <v>124</v>
      </c>
      <c r="B5" s="24"/>
      <c r="C5" s="25"/>
      <c r="D5" s="35"/>
    </row>
    <row r="6" spans="1:4" x14ac:dyDescent="0.2">
      <c r="A6" s="23"/>
      <c r="B6" s="24" t="s">
        <v>142</v>
      </c>
      <c r="C6" s="25" t="s">
        <v>2301</v>
      </c>
      <c r="D6" s="35"/>
    </row>
    <row r="7" spans="1:4" x14ac:dyDescent="0.2">
      <c r="A7" s="23"/>
      <c r="B7" s="24" t="s">
        <v>141</v>
      </c>
      <c r="C7" s="25" t="s">
        <v>2307</v>
      </c>
      <c r="D7" s="35"/>
    </row>
    <row r="8" spans="1:4" ht="25.5" x14ac:dyDescent="0.2">
      <c r="A8" s="23"/>
      <c r="B8" s="24" t="s">
        <v>134</v>
      </c>
      <c r="C8" s="25" t="s">
        <v>2300</v>
      </c>
      <c r="D8" s="35"/>
    </row>
    <row r="9" spans="1:4" x14ac:dyDescent="0.2">
      <c r="A9" s="23"/>
      <c r="B9" s="24" t="s">
        <v>137</v>
      </c>
      <c r="C9" s="25" t="s">
        <v>183</v>
      </c>
      <c r="D9" s="35"/>
    </row>
    <row r="10" spans="1:4" x14ac:dyDescent="0.2">
      <c r="A10" s="23"/>
      <c r="B10" s="24" t="s">
        <v>2212</v>
      </c>
      <c r="C10" s="25" t="s">
        <v>2213</v>
      </c>
      <c r="D10" s="35"/>
    </row>
    <row r="11" spans="1:4" x14ac:dyDescent="0.2">
      <c r="A11" s="23"/>
      <c r="B11" s="24" t="s">
        <v>1944</v>
      </c>
      <c r="C11" s="25" t="s">
        <v>2305</v>
      </c>
      <c r="D11" s="35"/>
    </row>
    <row r="12" spans="1:4" x14ac:dyDescent="0.2">
      <c r="A12" s="23"/>
      <c r="B12" s="24" t="s">
        <v>143</v>
      </c>
      <c r="C12" s="25" t="s">
        <v>2304</v>
      </c>
      <c r="D12" s="35"/>
    </row>
    <row r="13" spans="1:4" x14ac:dyDescent="0.2">
      <c r="A13" s="23" t="s">
        <v>125</v>
      </c>
      <c r="B13" s="24"/>
      <c r="C13" s="24"/>
      <c r="D13" s="35"/>
    </row>
    <row r="14" spans="1:4" x14ac:dyDescent="0.2">
      <c r="A14" s="26"/>
      <c r="B14" s="24" t="s">
        <v>135</v>
      </c>
      <c r="C14" s="25" t="s">
        <v>165</v>
      </c>
      <c r="D14" s="35"/>
    </row>
    <row r="15" spans="1:4" x14ac:dyDescent="0.2">
      <c r="A15" s="26"/>
      <c r="B15" s="24" t="s">
        <v>139</v>
      </c>
      <c r="C15" s="25" t="s">
        <v>2306</v>
      </c>
      <c r="D15" s="35"/>
    </row>
    <row r="16" spans="1:4" x14ac:dyDescent="0.2">
      <c r="A16" s="23" t="s">
        <v>126</v>
      </c>
      <c r="B16" s="24"/>
      <c r="C16" s="24" t="s">
        <v>2310</v>
      </c>
      <c r="D16" s="35"/>
    </row>
    <row r="17" spans="1:4" x14ac:dyDescent="0.2">
      <c r="A17" s="62"/>
      <c r="B17" s="24"/>
      <c r="C17" s="24"/>
      <c r="D17" s="35"/>
    </row>
    <row r="18" spans="1:4" x14ac:dyDescent="0.2">
      <c r="A18" s="23" t="s">
        <v>127</v>
      </c>
      <c r="B18" s="24" t="s">
        <v>140</v>
      </c>
      <c r="C18" s="24" t="s">
        <v>2309</v>
      </c>
      <c r="D18" s="35"/>
    </row>
    <row r="19" spans="1:4" x14ac:dyDescent="0.2">
      <c r="A19" s="26"/>
      <c r="B19" s="24" t="s">
        <v>160</v>
      </c>
      <c r="C19" s="24" t="s">
        <v>162</v>
      </c>
      <c r="D19" s="35"/>
    </row>
    <row r="20" spans="1:4" x14ac:dyDescent="0.2">
      <c r="A20" s="26"/>
      <c r="B20" s="24" t="s">
        <v>138</v>
      </c>
      <c r="C20" s="24" t="s">
        <v>169</v>
      </c>
      <c r="D20" s="35"/>
    </row>
    <row r="21" spans="1:4" x14ac:dyDescent="0.2">
      <c r="A21" s="26"/>
      <c r="B21" s="24" t="s">
        <v>161</v>
      </c>
      <c r="C21" s="24" t="s">
        <v>2308</v>
      </c>
      <c r="D21" s="35"/>
    </row>
    <row r="22" spans="1:4" x14ac:dyDescent="0.2">
      <c r="A22" s="26"/>
      <c r="B22" s="24" t="s">
        <v>136</v>
      </c>
      <c r="C22" s="24" t="s">
        <v>2303</v>
      </c>
      <c r="D22" s="35"/>
    </row>
    <row r="23" spans="1:4" x14ac:dyDescent="0.2">
      <c r="A23" s="26"/>
      <c r="B23" s="24" t="s">
        <v>2788</v>
      </c>
      <c r="C23" s="24" t="s">
        <v>2819</v>
      </c>
      <c r="D23" s="35"/>
    </row>
    <row r="24" spans="1:4" x14ac:dyDescent="0.2">
      <c r="A24" s="26"/>
      <c r="B24" s="24" t="s">
        <v>144</v>
      </c>
      <c r="C24" s="24" t="s">
        <v>163</v>
      </c>
      <c r="D24" s="35"/>
    </row>
    <row r="25" spans="1:4" x14ac:dyDescent="0.2">
      <c r="A25" s="26"/>
      <c r="B25" s="24" t="s">
        <v>2293</v>
      </c>
      <c r="C25" s="24" t="s">
        <v>2294</v>
      </c>
      <c r="D25" s="35"/>
    </row>
    <row r="26" spans="1:4" x14ac:dyDescent="0.2">
      <c r="A26" s="26"/>
      <c r="B26" s="24" t="s">
        <v>3022</v>
      </c>
      <c r="C26" s="24" t="s">
        <v>3032</v>
      </c>
      <c r="D26" s="35"/>
    </row>
    <row r="27" spans="1:4" x14ac:dyDescent="0.2">
      <c r="A27" s="26"/>
      <c r="B27" s="24" t="s">
        <v>2452</v>
      </c>
      <c r="C27" s="24" t="s">
        <v>2818</v>
      </c>
      <c r="D27" s="35"/>
    </row>
    <row r="28" spans="1:4" x14ac:dyDescent="0.2">
      <c r="A28" s="23" t="s">
        <v>128</v>
      </c>
      <c r="B28" s="24"/>
      <c r="C28" s="24" t="s">
        <v>166</v>
      </c>
      <c r="D28" s="35"/>
    </row>
    <row r="29" spans="1:4" x14ac:dyDescent="0.2">
      <c r="A29" s="23" t="s">
        <v>129</v>
      </c>
      <c r="B29" s="24"/>
      <c r="C29" s="24" t="s">
        <v>170</v>
      </c>
      <c r="D29" s="35"/>
    </row>
    <row r="30" spans="1:4" x14ac:dyDescent="0.2">
      <c r="A30" s="23" t="s">
        <v>130</v>
      </c>
      <c r="B30" s="24"/>
      <c r="C30" s="24" t="s">
        <v>171</v>
      </c>
      <c r="D30" s="35"/>
    </row>
    <row r="31" spans="1:4" x14ac:dyDescent="0.2">
      <c r="A31" s="23" t="s">
        <v>131</v>
      </c>
      <c r="B31" s="24"/>
      <c r="C31" s="24" t="s">
        <v>172</v>
      </c>
      <c r="D31" s="35"/>
    </row>
    <row r="32" spans="1:4" x14ac:dyDescent="0.2">
      <c r="A32" s="23" t="s">
        <v>132</v>
      </c>
      <c r="B32" s="24"/>
      <c r="C32" s="24" t="s">
        <v>173</v>
      </c>
      <c r="D32" s="35"/>
    </row>
    <row r="33" spans="1:3" x14ac:dyDescent="0.2">
      <c r="A33" s="23" t="s">
        <v>133</v>
      </c>
      <c r="B33" s="24"/>
      <c r="C33" s="24" t="s">
        <v>174</v>
      </c>
    </row>
    <row r="34" spans="1:3" x14ac:dyDescent="0.2">
      <c r="A34" s="23" t="s">
        <v>195</v>
      </c>
      <c r="B34" s="24"/>
      <c r="C34" s="24" t="s">
        <v>175</v>
      </c>
    </row>
    <row r="35" spans="1:3" x14ac:dyDescent="0.2">
      <c r="A35" s="23" t="s">
        <v>196</v>
      </c>
      <c r="B35" s="24"/>
      <c r="C35" s="24" t="s">
        <v>176</v>
      </c>
    </row>
    <row r="36" spans="1:3" x14ac:dyDescent="0.2">
      <c r="A36" s="27"/>
      <c r="B36" s="24"/>
      <c r="C36" s="24"/>
    </row>
    <row r="37" spans="1:3" x14ac:dyDescent="0.2">
      <c r="A37" s="26" t="s">
        <v>185</v>
      </c>
      <c r="B37" s="24"/>
      <c r="C37" s="28" t="s">
        <v>179</v>
      </c>
    </row>
    <row r="38" spans="1:3" x14ac:dyDescent="0.2">
      <c r="A38" s="29"/>
      <c r="B38" s="30"/>
      <c r="C38" s="31" t="s">
        <v>184</v>
      </c>
    </row>
    <row r="39" spans="1:3" x14ac:dyDescent="0.2">
      <c r="A39" s="6"/>
      <c r="B39" s="5"/>
      <c r="C39" s="5"/>
    </row>
    <row r="40" spans="1:3" x14ac:dyDescent="0.2">
      <c r="A40" s="6"/>
      <c r="B40" s="5"/>
      <c r="C40" s="5"/>
    </row>
    <row r="41" spans="1:3" x14ac:dyDescent="0.2">
      <c r="A41" s="6"/>
      <c r="B41" s="5"/>
      <c r="C41" s="5"/>
    </row>
    <row r="42" spans="1:3" x14ac:dyDescent="0.2">
      <c r="A42" s="2"/>
    </row>
    <row r="43" spans="1:3" x14ac:dyDescent="0.2">
      <c r="A43" s="2"/>
    </row>
    <row r="44" spans="1:3" x14ac:dyDescent="0.2">
      <c r="A44" s="2"/>
    </row>
    <row r="45" spans="1:3" x14ac:dyDescent="0.2">
      <c r="A45" s="2"/>
    </row>
    <row r="46" spans="1:3" x14ac:dyDescent="0.2">
      <c r="A46" s="2"/>
    </row>
    <row r="47" spans="1:3" x14ac:dyDescent="0.2">
      <c r="A47" s="2"/>
    </row>
    <row r="48" spans="1:3"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77" zoomScaleNormal="77" workbookViewId="0">
      <pane ySplit="1" topLeftCell="A12" activePane="bottomLeft" state="frozen"/>
      <selection pane="bottomLeft" activeCell="E12" sqref="E12:R52"/>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0" t="s">
        <v>2550</v>
      </c>
      <c r="D2" s="17"/>
      <c r="E2" s="48" t="s">
        <v>114</v>
      </c>
      <c r="F2" s="49" t="s">
        <v>61</v>
      </c>
      <c r="G2" s="50" t="s">
        <v>45</v>
      </c>
      <c r="H2" s="17"/>
      <c r="I2" s="17"/>
      <c r="J2" s="17"/>
      <c r="K2" s="17"/>
    </row>
    <row r="3" spans="1:11" x14ac:dyDescent="0.2">
      <c r="A3" s="39" t="s">
        <v>67</v>
      </c>
      <c r="B3" s="38" t="s">
        <v>40</v>
      </c>
      <c r="C3" s="40" t="s">
        <v>2548</v>
      </c>
      <c r="D3" s="17"/>
      <c r="E3" s="44" t="s">
        <v>2364</v>
      </c>
      <c r="F3" s="36" t="s">
        <v>62</v>
      </c>
      <c r="G3" s="45" t="s">
        <v>45</v>
      </c>
      <c r="H3" s="17"/>
      <c r="I3" s="17"/>
      <c r="J3" s="17"/>
      <c r="K3" s="17"/>
    </row>
    <row r="4" spans="1:11" x14ac:dyDescent="0.2">
      <c r="A4" s="39" t="s">
        <v>68</v>
      </c>
      <c r="B4" s="38" t="s">
        <v>32</v>
      </c>
      <c r="C4" s="40" t="s">
        <v>2550</v>
      </c>
      <c r="D4" s="17"/>
      <c r="E4" s="44" t="s">
        <v>116</v>
      </c>
      <c r="F4" s="36" t="s">
        <v>44</v>
      </c>
      <c r="G4" s="45" t="s">
        <v>45</v>
      </c>
      <c r="H4" s="17"/>
      <c r="I4" s="17"/>
      <c r="J4" s="17"/>
      <c r="K4" s="17"/>
    </row>
    <row r="5" spans="1:11" x14ac:dyDescent="0.2">
      <c r="A5" s="39" t="s">
        <v>69</v>
      </c>
      <c r="B5" s="38" t="s">
        <v>13</v>
      </c>
      <c r="C5" s="40" t="s">
        <v>2549</v>
      </c>
      <c r="D5" s="17"/>
      <c r="E5" s="44" t="s">
        <v>117</v>
      </c>
      <c r="F5" s="36" t="s">
        <v>57</v>
      </c>
      <c r="G5" s="45" t="s">
        <v>45</v>
      </c>
      <c r="H5" s="17"/>
      <c r="I5" s="17"/>
      <c r="J5" s="17"/>
      <c r="K5" s="17"/>
    </row>
    <row r="6" spans="1:11" x14ac:dyDescent="0.2">
      <c r="A6" s="39" t="s">
        <v>70</v>
      </c>
      <c r="B6" s="38" t="s">
        <v>25</v>
      </c>
      <c r="C6" s="40" t="s">
        <v>2548</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147" t="s">
        <v>2365</v>
      </c>
      <c r="B9" s="148" t="s">
        <v>2366</v>
      </c>
      <c r="C9" s="149" t="s">
        <v>5</v>
      </c>
      <c r="D9" s="17"/>
      <c r="E9" s="56" t="s">
        <v>27</v>
      </c>
      <c r="F9" s="57" t="s">
        <v>26</v>
      </c>
      <c r="G9" s="58" t="s">
        <v>27</v>
      </c>
      <c r="H9" s="17"/>
      <c r="I9" s="17"/>
      <c r="J9" s="17"/>
      <c r="K9" s="17"/>
    </row>
    <row r="10" spans="1:11" x14ac:dyDescent="0.2">
      <c r="A10" s="39" t="s">
        <v>73</v>
      </c>
      <c r="B10" s="38" t="s">
        <v>18</v>
      </c>
      <c r="C10" s="40" t="s">
        <v>15</v>
      </c>
      <c r="D10" s="17"/>
      <c r="E10" s="59"/>
      <c r="F10" s="59"/>
      <c r="G10" s="59"/>
      <c r="H10" s="17"/>
      <c r="I10" s="17"/>
      <c r="J10" s="17"/>
      <c r="K10" s="17"/>
    </row>
    <row r="11" spans="1:11" x14ac:dyDescent="0.2">
      <c r="A11" s="39" t="s">
        <v>74</v>
      </c>
      <c r="B11" s="38" t="s">
        <v>22</v>
      </c>
      <c r="C11" s="40" t="s">
        <v>15</v>
      </c>
      <c r="D11" s="17"/>
      <c r="E11" s="17"/>
      <c r="F11" s="17"/>
      <c r="G11" s="17"/>
      <c r="H11" s="17"/>
      <c r="I11" s="17"/>
      <c r="J11" s="17"/>
      <c r="K11" s="17"/>
    </row>
    <row r="12" spans="1:11" x14ac:dyDescent="0.2">
      <c r="A12" s="39" t="s">
        <v>48</v>
      </c>
      <c r="B12" s="38" t="s">
        <v>47</v>
      </c>
      <c r="C12" s="40" t="s">
        <v>48</v>
      </c>
      <c r="D12" s="17"/>
      <c r="E12" s="17"/>
      <c r="F12" s="17"/>
      <c r="G12" s="17"/>
      <c r="H12" s="17"/>
      <c r="I12" s="17"/>
      <c r="J12" s="17"/>
      <c r="K12" s="17"/>
    </row>
    <row r="13" spans="1:11" x14ac:dyDescent="0.2">
      <c r="A13" s="39" t="s">
        <v>75</v>
      </c>
      <c r="B13" s="38" t="s">
        <v>63</v>
      </c>
      <c r="C13" s="40" t="s">
        <v>2548</v>
      </c>
      <c r="D13" s="17"/>
      <c r="E13" s="17"/>
      <c r="F13" s="17"/>
      <c r="G13" s="17"/>
      <c r="H13" s="17"/>
      <c r="I13" s="17"/>
      <c r="J13" s="17"/>
      <c r="K13" s="17"/>
    </row>
    <row r="14" spans="1:11" x14ac:dyDescent="0.2">
      <c r="A14" s="39" t="s">
        <v>76</v>
      </c>
      <c r="B14" s="38" t="s">
        <v>28</v>
      </c>
      <c r="C14" s="40" t="s">
        <v>9</v>
      </c>
      <c r="D14" s="17"/>
      <c r="E14" s="17"/>
      <c r="F14" s="17"/>
      <c r="G14" s="17"/>
      <c r="H14" s="17"/>
      <c r="I14" s="17"/>
      <c r="J14" s="17"/>
      <c r="K14" s="17"/>
    </row>
    <row r="15" spans="1:11" x14ac:dyDescent="0.2">
      <c r="A15" s="39" t="s">
        <v>77</v>
      </c>
      <c r="B15" s="38" t="s">
        <v>49</v>
      </c>
      <c r="C15" s="40" t="s">
        <v>9</v>
      </c>
      <c r="D15" s="17"/>
      <c r="E15" s="17"/>
      <c r="F15" s="17"/>
      <c r="G15" s="17"/>
      <c r="H15" s="17"/>
      <c r="I15" s="17"/>
      <c r="J15" s="17"/>
      <c r="K15" s="17"/>
    </row>
    <row r="16" spans="1:11" x14ac:dyDescent="0.2">
      <c r="A16" s="39" t="s">
        <v>78</v>
      </c>
      <c r="B16" s="38" t="s">
        <v>42</v>
      </c>
      <c r="C16" s="40" t="s">
        <v>9</v>
      </c>
      <c r="D16" s="17"/>
      <c r="E16" s="17"/>
      <c r="F16" s="17"/>
      <c r="G16" s="17"/>
      <c r="H16" s="17"/>
      <c r="I16" s="17"/>
      <c r="J16" s="17"/>
      <c r="K16" s="17"/>
    </row>
    <row r="17" spans="1:11" x14ac:dyDescent="0.2">
      <c r="A17" s="39" t="s">
        <v>79</v>
      </c>
      <c r="B17" s="38" t="s">
        <v>46</v>
      </c>
      <c r="C17" s="40" t="s">
        <v>2550</v>
      </c>
      <c r="D17" s="17"/>
      <c r="E17" s="17"/>
      <c r="F17" s="17"/>
      <c r="G17" s="17"/>
      <c r="H17" s="17"/>
      <c r="I17" s="17"/>
      <c r="J17" s="17"/>
      <c r="K17" s="17"/>
    </row>
    <row r="18" spans="1:11" x14ac:dyDescent="0.2">
      <c r="A18" s="39" t="s">
        <v>80</v>
      </c>
      <c r="B18" s="38" t="s">
        <v>23</v>
      </c>
      <c r="C18" s="40" t="s">
        <v>9</v>
      </c>
      <c r="D18" s="17"/>
      <c r="E18" s="17"/>
      <c r="F18" s="17"/>
      <c r="G18" s="17"/>
      <c r="H18" s="17"/>
      <c r="I18" s="17"/>
      <c r="J18" s="17"/>
      <c r="K18" s="17"/>
    </row>
    <row r="19" spans="1:11" x14ac:dyDescent="0.2">
      <c r="A19" s="39" t="s">
        <v>81</v>
      </c>
      <c r="B19" s="38" t="s">
        <v>0</v>
      </c>
      <c r="C19" s="40" t="s">
        <v>2550</v>
      </c>
      <c r="D19" s="17"/>
      <c r="E19" s="17"/>
      <c r="F19" s="17"/>
      <c r="G19" s="17"/>
      <c r="H19" s="17"/>
      <c r="I19" s="17"/>
      <c r="J19" s="17"/>
      <c r="K19" s="17"/>
    </row>
    <row r="20" spans="1:11" x14ac:dyDescent="0.2">
      <c r="A20" s="39" t="s">
        <v>82</v>
      </c>
      <c r="B20" s="38" t="s">
        <v>4</v>
      </c>
      <c r="C20" s="40" t="s">
        <v>5</v>
      </c>
      <c r="D20" s="17"/>
      <c r="E20" s="17"/>
      <c r="F20" s="17"/>
      <c r="G20" s="17"/>
      <c r="H20" s="17"/>
      <c r="I20" s="17"/>
      <c r="J20" s="17"/>
      <c r="K20" s="17"/>
    </row>
    <row r="21" spans="1:11" x14ac:dyDescent="0.2">
      <c r="A21" s="39" t="s">
        <v>83</v>
      </c>
      <c r="B21" s="38" t="s">
        <v>54</v>
      </c>
      <c r="C21" s="40" t="s">
        <v>5</v>
      </c>
      <c r="D21" s="17"/>
      <c r="E21" s="17"/>
      <c r="F21" s="17"/>
      <c r="G21" s="17"/>
      <c r="H21" s="17"/>
      <c r="I21" s="17"/>
      <c r="J21" s="17"/>
      <c r="K21" s="17"/>
    </row>
    <row r="22" spans="1:11" x14ac:dyDescent="0.2">
      <c r="A22" s="39" t="s">
        <v>84</v>
      </c>
      <c r="B22" s="38" t="s">
        <v>36</v>
      </c>
      <c r="C22" s="40" t="s">
        <v>5</v>
      </c>
      <c r="D22" s="17"/>
      <c r="E22" s="17"/>
      <c r="F22" s="17"/>
      <c r="G22" s="17"/>
      <c r="H22" s="17"/>
      <c r="I22" s="17"/>
      <c r="J22" s="17"/>
      <c r="K22" s="17"/>
    </row>
    <row r="23" spans="1:11" x14ac:dyDescent="0.2">
      <c r="A23" s="39" t="s">
        <v>85</v>
      </c>
      <c r="B23" s="38" t="s">
        <v>41</v>
      </c>
      <c r="C23" s="40" t="s">
        <v>9</v>
      </c>
      <c r="D23" s="17"/>
      <c r="E23" s="17"/>
      <c r="F23" s="17"/>
      <c r="G23" s="17"/>
      <c r="H23" s="17"/>
      <c r="I23" s="17"/>
      <c r="J23" s="17"/>
      <c r="K23" s="17"/>
    </row>
    <row r="24" spans="1:11" x14ac:dyDescent="0.2">
      <c r="A24" s="39" t="s">
        <v>86</v>
      </c>
      <c r="B24" s="38" t="s">
        <v>30</v>
      </c>
      <c r="C24" s="40" t="s">
        <v>9</v>
      </c>
      <c r="D24" s="17"/>
      <c r="E24" s="17"/>
      <c r="F24" s="17"/>
      <c r="G24" s="17"/>
      <c r="H24" s="17"/>
      <c r="I24" s="17"/>
      <c r="J24" s="17"/>
      <c r="K24" s="17"/>
    </row>
    <row r="25" spans="1:11" x14ac:dyDescent="0.2">
      <c r="A25" s="39" t="s">
        <v>87</v>
      </c>
      <c r="B25" s="38" t="s">
        <v>14</v>
      </c>
      <c r="C25" s="40" t="s">
        <v>2550</v>
      </c>
      <c r="D25" s="17"/>
      <c r="E25" s="17"/>
      <c r="F25" s="17"/>
      <c r="G25" s="17"/>
      <c r="H25" s="17"/>
      <c r="I25" s="17"/>
      <c r="J25" s="17"/>
      <c r="K25" s="17"/>
    </row>
    <row r="26" spans="1:11" x14ac:dyDescent="0.2">
      <c r="A26" s="39" t="s">
        <v>88</v>
      </c>
      <c r="B26" s="38" t="s">
        <v>39</v>
      </c>
      <c r="C26" s="40" t="s">
        <v>9</v>
      </c>
      <c r="D26" s="17"/>
      <c r="E26" s="17"/>
      <c r="F26" s="17"/>
      <c r="G26" s="17"/>
      <c r="H26" s="17"/>
      <c r="I26" s="17"/>
      <c r="J26" s="17"/>
      <c r="K26" s="17"/>
    </row>
    <row r="27" spans="1:11" x14ac:dyDescent="0.2">
      <c r="A27" s="39" t="s">
        <v>89</v>
      </c>
      <c r="B27" s="38" t="s">
        <v>56</v>
      </c>
      <c r="C27" s="40" t="s">
        <v>2548</v>
      </c>
      <c r="D27" s="17"/>
      <c r="E27" s="17"/>
      <c r="F27" s="17"/>
      <c r="G27" s="17"/>
      <c r="H27" s="17"/>
      <c r="I27" s="17"/>
      <c r="J27" s="17"/>
      <c r="K27" s="17"/>
    </row>
    <row r="28" spans="1:11" x14ac:dyDescent="0.2">
      <c r="A28" s="39" t="s">
        <v>90</v>
      </c>
      <c r="B28" s="38" t="s">
        <v>24</v>
      </c>
      <c r="C28" s="40" t="s">
        <v>2548</v>
      </c>
      <c r="D28" s="17"/>
      <c r="E28" s="17"/>
      <c r="F28" s="17"/>
      <c r="G28" s="17"/>
      <c r="H28" s="17"/>
      <c r="I28" s="17"/>
      <c r="J28" s="17"/>
      <c r="K28" s="17"/>
    </row>
    <row r="29" spans="1:11" x14ac:dyDescent="0.2">
      <c r="A29" s="39" t="s">
        <v>91</v>
      </c>
      <c r="B29" s="38" t="s">
        <v>31</v>
      </c>
      <c r="C29" s="40" t="s">
        <v>2548</v>
      </c>
      <c r="D29" s="17"/>
      <c r="E29" s="17"/>
      <c r="F29" s="17"/>
      <c r="G29" s="17"/>
      <c r="H29" s="17"/>
      <c r="I29" s="17"/>
      <c r="J29" s="17"/>
      <c r="K29" s="17"/>
    </row>
    <row r="30" spans="1:11" x14ac:dyDescent="0.2">
      <c r="A30" s="39" t="s">
        <v>92</v>
      </c>
      <c r="B30" s="38" t="s">
        <v>38</v>
      </c>
      <c r="C30" s="40" t="s">
        <v>5</v>
      </c>
      <c r="D30" s="17"/>
      <c r="E30" s="17"/>
      <c r="F30" s="17"/>
      <c r="G30" s="17"/>
      <c r="H30" s="17"/>
      <c r="I30" s="17"/>
      <c r="J30" s="17"/>
      <c r="K30" s="17"/>
    </row>
    <row r="31" spans="1:11" x14ac:dyDescent="0.2">
      <c r="A31" s="39" t="s">
        <v>93</v>
      </c>
      <c r="B31" s="38" t="s">
        <v>20</v>
      </c>
      <c r="C31" s="40" t="s">
        <v>5</v>
      </c>
      <c r="D31" s="17"/>
      <c r="E31" s="17"/>
      <c r="F31" s="17"/>
      <c r="G31" s="17"/>
      <c r="H31" s="17"/>
      <c r="I31" s="17"/>
      <c r="J31" s="17"/>
      <c r="K31" s="17"/>
    </row>
    <row r="32" spans="1:11" x14ac:dyDescent="0.2">
      <c r="A32" s="39" t="s">
        <v>94</v>
      </c>
      <c r="B32" s="38" t="s">
        <v>43</v>
      </c>
      <c r="C32" s="40" t="s">
        <v>2548</v>
      </c>
      <c r="D32" s="17"/>
      <c r="E32" s="17"/>
      <c r="F32" s="17"/>
      <c r="G32" s="17"/>
      <c r="H32" s="17"/>
      <c r="I32" s="17"/>
      <c r="J32" s="17"/>
      <c r="K32" s="17"/>
    </row>
    <row r="33" spans="1:11" x14ac:dyDescent="0.2">
      <c r="A33" s="39" t="s">
        <v>95</v>
      </c>
      <c r="B33" s="38" t="s">
        <v>10</v>
      </c>
      <c r="C33" s="40" t="s">
        <v>5</v>
      </c>
      <c r="D33" s="17"/>
      <c r="E33" s="17"/>
      <c r="F33" s="17"/>
      <c r="G33" s="17"/>
      <c r="H33" s="17"/>
      <c r="I33" s="17"/>
      <c r="J33" s="17"/>
      <c r="K33" s="17"/>
    </row>
    <row r="34" spans="1:11" x14ac:dyDescent="0.2">
      <c r="A34" s="39" t="s">
        <v>96</v>
      </c>
      <c r="B34" s="38" t="s">
        <v>16</v>
      </c>
      <c r="C34" s="40" t="s">
        <v>15</v>
      </c>
      <c r="D34" s="17"/>
      <c r="E34" s="17"/>
      <c r="F34" s="17"/>
      <c r="G34" s="17"/>
      <c r="H34" s="17"/>
      <c r="I34" s="17"/>
      <c r="J34" s="17"/>
      <c r="K34" s="17"/>
    </row>
    <row r="35" spans="1:11" x14ac:dyDescent="0.2">
      <c r="A35" s="39" t="s">
        <v>97</v>
      </c>
      <c r="B35" s="38" t="s">
        <v>11</v>
      </c>
      <c r="C35" s="40" t="s">
        <v>2548</v>
      </c>
      <c r="D35" s="17"/>
      <c r="E35" s="17"/>
      <c r="F35" s="17"/>
      <c r="G35" s="17"/>
      <c r="H35" s="17"/>
      <c r="I35" s="17"/>
      <c r="J35" s="17"/>
      <c r="K35" s="17"/>
    </row>
    <row r="36" spans="1:11" x14ac:dyDescent="0.2">
      <c r="A36" s="39" t="s">
        <v>98</v>
      </c>
      <c r="B36" s="38" t="s">
        <v>8</v>
      </c>
      <c r="C36" s="40" t="s">
        <v>5</v>
      </c>
      <c r="D36" s="17"/>
      <c r="E36" s="17"/>
      <c r="F36" s="17"/>
      <c r="G36" s="17"/>
      <c r="H36" s="17"/>
      <c r="I36" s="17"/>
      <c r="J36" s="17"/>
      <c r="K36" s="17"/>
    </row>
    <row r="37" spans="1:11" x14ac:dyDescent="0.2">
      <c r="A37" s="39" t="s">
        <v>99</v>
      </c>
      <c r="B37" s="38" t="s">
        <v>37</v>
      </c>
      <c r="C37" s="40" t="s">
        <v>2550</v>
      </c>
      <c r="D37" s="17"/>
      <c r="E37" s="17"/>
      <c r="F37" s="17"/>
      <c r="G37" s="17"/>
      <c r="H37" s="17"/>
      <c r="I37" s="17"/>
      <c r="J37" s="17"/>
      <c r="K37" s="17"/>
    </row>
    <row r="38" spans="1:11" x14ac:dyDescent="0.2">
      <c r="A38" s="39" t="s">
        <v>100</v>
      </c>
      <c r="B38" s="38" t="s">
        <v>2</v>
      </c>
      <c r="C38" s="40" t="s">
        <v>2549</v>
      </c>
      <c r="D38" s="17"/>
      <c r="E38" s="17"/>
      <c r="F38" s="17"/>
      <c r="G38" s="17"/>
      <c r="H38" s="17"/>
      <c r="I38" s="17"/>
      <c r="J38" s="17"/>
      <c r="K38" s="17"/>
    </row>
    <row r="39" spans="1:11" x14ac:dyDescent="0.2">
      <c r="A39" s="39" t="s">
        <v>101</v>
      </c>
      <c r="B39" s="38" t="s">
        <v>7</v>
      </c>
      <c r="C39" s="40" t="s">
        <v>5</v>
      </c>
      <c r="D39" s="17"/>
      <c r="E39" s="17"/>
      <c r="F39" s="17"/>
      <c r="G39" s="17"/>
      <c r="H39" s="17"/>
      <c r="I39" s="17"/>
      <c r="J39" s="17"/>
      <c r="K39" s="17"/>
    </row>
    <row r="40" spans="1:11" x14ac:dyDescent="0.2">
      <c r="A40" s="39" t="s">
        <v>102</v>
      </c>
      <c r="B40" s="38" t="s">
        <v>51</v>
      </c>
      <c r="C40" s="40" t="s">
        <v>5</v>
      </c>
      <c r="D40" s="17"/>
      <c r="E40" s="17"/>
      <c r="F40" s="17"/>
      <c r="G40" s="17"/>
      <c r="H40" s="17"/>
      <c r="I40" s="17"/>
      <c r="J40" s="17"/>
      <c r="K40" s="17"/>
    </row>
    <row r="41" spans="1:11" x14ac:dyDescent="0.2">
      <c r="A41" s="39" t="s">
        <v>103</v>
      </c>
      <c r="B41" s="38" t="s">
        <v>53</v>
      </c>
      <c r="C41" s="40" t="s">
        <v>15</v>
      </c>
      <c r="D41" s="17"/>
      <c r="E41" s="17"/>
      <c r="F41" s="17"/>
      <c r="G41" s="17"/>
      <c r="H41" s="17"/>
      <c r="I41" s="17"/>
      <c r="J41" s="17"/>
      <c r="K41" s="17"/>
    </row>
    <row r="42" spans="1:11" x14ac:dyDescent="0.2">
      <c r="A42" s="39" t="s">
        <v>104</v>
      </c>
      <c r="B42" s="38" t="s">
        <v>60</v>
      </c>
      <c r="C42" s="40" t="s">
        <v>2548</v>
      </c>
      <c r="D42" s="17"/>
      <c r="E42" s="17"/>
      <c r="F42" s="17"/>
      <c r="G42" s="17"/>
      <c r="H42" s="17"/>
      <c r="I42" s="17"/>
      <c r="J42" s="17"/>
      <c r="K42" s="17"/>
    </row>
    <row r="43" spans="1:11" x14ac:dyDescent="0.2">
      <c r="A43" s="39" t="s">
        <v>105</v>
      </c>
      <c r="B43" s="38" t="s">
        <v>52</v>
      </c>
      <c r="C43" s="40" t="s">
        <v>9</v>
      </c>
      <c r="D43" s="17"/>
      <c r="E43" s="17"/>
      <c r="F43" s="17"/>
      <c r="G43" s="17"/>
      <c r="H43" s="17"/>
      <c r="I43" s="17"/>
      <c r="J43" s="17"/>
      <c r="K43" s="17"/>
    </row>
    <row r="44" spans="1:11" x14ac:dyDescent="0.2">
      <c r="A44" s="39" t="s">
        <v>106</v>
      </c>
      <c r="B44" s="38" t="s">
        <v>6</v>
      </c>
      <c r="C44" s="40" t="s">
        <v>2550</v>
      </c>
      <c r="D44" s="17"/>
      <c r="E44" s="17"/>
      <c r="F44" s="17"/>
      <c r="G44" s="17"/>
      <c r="H44" s="17"/>
      <c r="I44" s="17"/>
      <c r="J44" s="17"/>
      <c r="K44" s="17"/>
    </row>
    <row r="45" spans="1:11" x14ac:dyDescent="0.2">
      <c r="A45" s="39" t="s">
        <v>107</v>
      </c>
      <c r="B45" s="38" t="s">
        <v>21</v>
      </c>
      <c r="C45" s="40" t="s">
        <v>2548</v>
      </c>
      <c r="D45" s="17"/>
      <c r="E45" s="17"/>
      <c r="F45" s="17"/>
      <c r="G45" s="17"/>
      <c r="H45" s="17"/>
      <c r="I45" s="17"/>
      <c r="J45" s="17"/>
      <c r="K45" s="17"/>
    </row>
    <row r="46" spans="1:11" x14ac:dyDescent="0.2">
      <c r="A46" s="39" t="s">
        <v>108</v>
      </c>
      <c r="B46" s="38" t="s">
        <v>59</v>
      </c>
      <c r="C46" s="40" t="s">
        <v>5</v>
      </c>
      <c r="D46" s="17"/>
      <c r="E46" s="17"/>
      <c r="F46" s="17"/>
      <c r="G46" s="17"/>
      <c r="H46" s="17"/>
      <c r="I46" s="17"/>
      <c r="J46" s="17"/>
      <c r="K46" s="17"/>
    </row>
    <row r="47" spans="1:11" x14ac:dyDescent="0.2">
      <c r="A47" s="39" t="s">
        <v>109</v>
      </c>
      <c r="B47" s="38" t="s">
        <v>19</v>
      </c>
      <c r="C47" s="40" t="s">
        <v>5</v>
      </c>
      <c r="D47" s="17"/>
      <c r="E47" s="17"/>
      <c r="F47" s="17"/>
      <c r="G47" s="17"/>
      <c r="H47" s="17"/>
      <c r="I47" s="17"/>
      <c r="J47" s="17"/>
      <c r="K47" s="17"/>
    </row>
    <row r="48" spans="1:11" x14ac:dyDescent="0.2">
      <c r="A48" s="39" t="s">
        <v>110</v>
      </c>
      <c r="B48" s="38" t="s">
        <v>50</v>
      </c>
      <c r="C48" s="40" t="s">
        <v>2549</v>
      </c>
      <c r="D48" s="17"/>
      <c r="E48" s="17"/>
      <c r="F48" s="17"/>
      <c r="G48" s="17"/>
      <c r="H48" s="17"/>
      <c r="I48" s="17"/>
      <c r="J48" s="17"/>
      <c r="K48" s="17"/>
    </row>
    <row r="49" spans="1:11" x14ac:dyDescent="0.2">
      <c r="A49" s="39" t="s">
        <v>111</v>
      </c>
      <c r="B49" s="38" t="s">
        <v>33</v>
      </c>
      <c r="C49" s="40" t="s">
        <v>5</v>
      </c>
      <c r="D49" s="17"/>
      <c r="E49" s="17"/>
      <c r="F49" s="17"/>
      <c r="G49" s="17"/>
      <c r="H49" s="17"/>
      <c r="I49" s="17"/>
      <c r="J49" s="17"/>
      <c r="K49" s="17"/>
    </row>
    <row r="50" spans="1:11" x14ac:dyDescent="0.2">
      <c r="A50" s="39" t="s">
        <v>112</v>
      </c>
      <c r="B50" s="38" t="s">
        <v>34</v>
      </c>
      <c r="C50" s="40" t="s">
        <v>9</v>
      </c>
      <c r="D50" s="17"/>
      <c r="E50" s="17"/>
      <c r="F50" s="17"/>
      <c r="G50" s="17"/>
      <c r="H50" s="17"/>
      <c r="I50" s="17"/>
      <c r="J50" s="17"/>
      <c r="K50" s="17"/>
    </row>
    <row r="51" spans="1:11" x14ac:dyDescent="0.2">
      <c r="A51" s="46" t="s">
        <v>113</v>
      </c>
      <c r="B51" s="37" t="s">
        <v>29</v>
      </c>
      <c r="C51" s="47" t="s">
        <v>2548</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7" t="s">
        <v>15</v>
      </c>
      <c r="D2" s="17"/>
      <c r="E2" s="48" t="s">
        <v>114</v>
      </c>
      <c r="F2" s="49" t="s">
        <v>61</v>
      </c>
      <c r="G2" s="50" t="s">
        <v>45</v>
      </c>
      <c r="H2" s="17"/>
      <c r="I2" s="17"/>
      <c r="J2" s="17"/>
      <c r="K2" s="17"/>
    </row>
    <row r="3" spans="1:11" x14ac:dyDescent="0.2">
      <c r="A3" s="39" t="s">
        <v>67</v>
      </c>
      <c r="B3" s="38" t="s">
        <v>40</v>
      </c>
      <c r="C3" s="40" t="s">
        <v>3</v>
      </c>
      <c r="D3" s="17"/>
      <c r="E3" s="44" t="s">
        <v>2364</v>
      </c>
      <c r="F3" s="36" t="s">
        <v>62</v>
      </c>
      <c r="G3" s="45" t="s">
        <v>45</v>
      </c>
      <c r="H3" s="17"/>
      <c r="I3" s="17"/>
      <c r="J3" s="17"/>
      <c r="K3" s="17"/>
    </row>
    <row r="4" spans="1:11" x14ac:dyDescent="0.2">
      <c r="A4" s="39" t="s">
        <v>68</v>
      </c>
      <c r="B4" s="38" t="s">
        <v>32</v>
      </c>
      <c r="C4" s="40" t="s">
        <v>1</v>
      </c>
      <c r="D4" s="17"/>
      <c r="E4" s="44" t="s">
        <v>116</v>
      </c>
      <c r="F4" s="36" t="s">
        <v>44</v>
      </c>
      <c r="G4" s="45" t="s">
        <v>45</v>
      </c>
      <c r="H4" s="17"/>
      <c r="I4" s="17"/>
      <c r="J4" s="17"/>
      <c r="K4" s="17"/>
    </row>
    <row r="5" spans="1:11" x14ac:dyDescent="0.2">
      <c r="A5" s="39" t="s">
        <v>69</v>
      </c>
      <c r="B5" s="38" t="s">
        <v>13</v>
      </c>
      <c r="C5" s="40" t="s">
        <v>3</v>
      </c>
      <c r="D5" s="17"/>
      <c r="E5" s="44" t="s">
        <v>117</v>
      </c>
      <c r="F5" s="36" t="s">
        <v>57</v>
      </c>
      <c r="G5" s="45" t="s">
        <v>45</v>
      </c>
      <c r="H5" s="17"/>
      <c r="I5" s="17"/>
      <c r="J5" s="17"/>
      <c r="K5" s="17"/>
    </row>
    <row r="6" spans="1:11" x14ac:dyDescent="0.2">
      <c r="A6" s="39" t="s">
        <v>70</v>
      </c>
      <c r="B6" s="38" t="s">
        <v>25</v>
      </c>
      <c r="C6" s="40" t="s">
        <v>12</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39" t="s">
        <v>73</v>
      </c>
      <c r="B9" s="38" t="s">
        <v>18</v>
      </c>
      <c r="C9" s="40" t="s">
        <v>15</v>
      </c>
      <c r="D9" s="17"/>
      <c r="E9" s="56" t="s">
        <v>27</v>
      </c>
      <c r="F9" s="57" t="s">
        <v>26</v>
      </c>
      <c r="G9" s="58" t="s">
        <v>27</v>
      </c>
      <c r="H9" s="17"/>
      <c r="I9" s="17"/>
      <c r="J9" s="17"/>
      <c r="K9" s="17"/>
    </row>
    <row r="10" spans="1:11" x14ac:dyDescent="0.2">
      <c r="A10" s="39" t="s">
        <v>74</v>
      </c>
      <c r="B10" s="38" t="s">
        <v>22</v>
      </c>
      <c r="C10" s="40" t="s">
        <v>15</v>
      </c>
      <c r="D10" s="17"/>
      <c r="E10" s="59"/>
      <c r="F10" s="59"/>
      <c r="G10" s="59"/>
      <c r="H10" s="17"/>
      <c r="I10" s="17"/>
      <c r="J10" s="17"/>
      <c r="K10" s="17"/>
    </row>
    <row r="11" spans="1:11" x14ac:dyDescent="0.2">
      <c r="A11" s="39" t="s">
        <v>48</v>
      </c>
      <c r="B11" s="38" t="s">
        <v>47</v>
      </c>
      <c r="C11" s="40" t="s">
        <v>48</v>
      </c>
      <c r="D11" s="17"/>
      <c r="E11" s="17"/>
      <c r="F11" s="17"/>
      <c r="G11" s="17"/>
      <c r="H11" s="17"/>
      <c r="I11" s="17"/>
      <c r="J11" s="17"/>
      <c r="K11" s="17"/>
    </row>
    <row r="12" spans="1:11" x14ac:dyDescent="0.2">
      <c r="A12" s="39" t="s">
        <v>75</v>
      </c>
      <c r="B12" s="38" t="s">
        <v>63</v>
      </c>
      <c r="C12" s="40" t="s">
        <v>3</v>
      </c>
      <c r="D12" s="17"/>
      <c r="E12" s="17"/>
      <c r="F12" s="17"/>
      <c r="G12" s="17"/>
      <c r="H12" s="17"/>
      <c r="I12" s="17"/>
      <c r="J12" s="17"/>
      <c r="K12" s="17"/>
    </row>
    <row r="13" spans="1:11" x14ac:dyDescent="0.2">
      <c r="A13" s="39" t="s">
        <v>76</v>
      </c>
      <c r="B13" s="38" t="s">
        <v>28</v>
      </c>
      <c r="C13" s="40" t="s">
        <v>9</v>
      </c>
      <c r="D13" s="17"/>
      <c r="E13" s="17"/>
      <c r="F13" s="17"/>
      <c r="G13" s="17"/>
      <c r="H13" s="17"/>
      <c r="I13" s="17"/>
      <c r="J13" s="17"/>
      <c r="K13" s="17"/>
    </row>
    <row r="14" spans="1:11" x14ac:dyDescent="0.2">
      <c r="A14" s="39" t="s">
        <v>77</v>
      </c>
      <c r="B14" s="38" t="s">
        <v>49</v>
      </c>
      <c r="C14" s="40" t="s">
        <v>9</v>
      </c>
      <c r="D14" s="17"/>
      <c r="E14" s="17"/>
      <c r="F14" s="17"/>
      <c r="G14" s="17"/>
      <c r="H14" s="17"/>
      <c r="I14" s="17"/>
      <c r="J14" s="17"/>
      <c r="K14" s="17"/>
    </row>
    <row r="15" spans="1:11" x14ac:dyDescent="0.2">
      <c r="A15" s="39" t="s">
        <v>78</v>
      </c>
      <c r="B15" s="38" t="s">
        <v>42</v>
      </c>
      <c r="C15" s="40" t="s">
        <v>12</v>
      </c>
      <c r="D15" s="17"/>
      <c r="E15" s="17"/>
      <c r="F15" s="17"/>
      <c r="G15" s="17"/>
      <c r="H15" s="17"/>
      <c r="I15" s="17"/>
      <c r="J15" s="17"/>
      <c r="K15" s="17"/>
    </row>
    <row r="16" spans="1:11" x14ac:dyDescent="0.2">
      <c r="A16" s="39" t="s">
        <v>79</v>
      </c>
      <c r="B16" s="38" t="s">
        <v>46</v>
      </c>
      <c r="C16" s="40" t="s">
        <v>12</v>
      </c>
      <c r="D16" s="17"/>
      <c r="E16" s="17"/>
      <c r="F16" s="17"/>
      <c r="G16" s="17"/>
      <c r="H16" s="17"/>
      <c r="I16" s="17"/>
      <c r="J16" s="17"/>
      <c r="K16" s="17"/>
    </row>
    <row r="17" spans="1:11" x14ac:dyDescent="0.2">
      <c r="A17" s="39" t="s">
        <v>80</v>
      </c>
      <c r="B17" s="38" t="s">
        <v>23</v>
      </c>
      <c r="C17" s="40" t="s">
        <v>15</v>
      </c>
      <c r="D17" s="17"/>
      <c r="E17" s="17"/>
      <c r="F17" s="17"/>
      <c r="G17" s="17"/>
      <c r="H17" s="17"/>
      <c r="I17" s="17"/>
      <c r="J17" s="17"/>
      <c r="K17" s="17"/>
    </row>
    <row r="18" spans="1:11" x14ac:dyDescent="0.2">
      <c r="A18" s="39" t="s">
        <v>81</v>
      </c>
      <c r="B18" s="38" t="s">
        <v>0</v>
      </c>
      <c r="C18" s="40" t="s">
        <v>1</v>
      </c>
      <c r="D18" s="17"/>
      <c r="E18" s="17"/>
      <c r="F18" s="17"/>
      <c r="G18" s="17"/>
      <c r="H18" s="17"/>
      <c r="I18" s="17"/>
      <c r="J18" s="17"/>
      <c r="K18" s="17"/>
    </row>
    <row r="19" spans="1:11" x14ac:dyDescent="0.2">
      <c r="A19" s="39" t="s">
        <v>82</v>
      </c>
      <c r="B19" s="38" t="s">
        <v>4</v>
      </c>
      <c r="C19" s="40" t="s">
        <v>5</v>
      </c>
      <c r="D19" s="17"/>
      <c r="E19" s="17"/>
      <c r="F19" s="17"/>
      <c r="G19" s="17"/>
      <c r="H19" s="17"/>
      <c r="I19" s="17"/>
      <c r="J19" s="17"/>
      <c r="K19" s="17"/>
    </row>
    <row r="20" spans="1:11" x14ac:dyDescent="0.2">
      <c r="A20" s="39" t="s">
        <v>83</v>
      </c>
      <c r="B20" s="38" t="s">
        <v>54</v>
      </c>
      <c r="C20" s="40" t="s">
        <v>5</v>
      </c>
      <c r="D20" s="17"/>
      <c r="E20" s="17"/>
      <c r="F20" s="17"/>
      <c r="G20" s="17"/>
      <c r="H20" s="17"/>
      <c r="I20" s="17"/>
      <c r="J20" s="17"/>
      <c r="K20" s="17"/>
    </row>
    <row r="21" spans="1:11" x14ac:dyDescent="0.2">
      <c r="A21" s="39" t="s">
        <v>84</v>
      </c>
      <c r="B21" s="38" t="s">
        <v>36</v>
      </c>
      <c r="C21" s="40" t="s">
        <v>5</v>
      </c>
      <c r="D21" s="17"/>
      <c r="E21" s="17"/>
      <c r="F21" s="17"/>
      <c r="G21" s="17"/>
      <c r="H21" s="17"/>
      <c r="I21" s="17"/>
      <c r="J21" s="17"/>
      <c r="K21" s="17"/>
    </row>
    <row r="22" spans="1:11" x14ac:dyDescent="0.2">
      <c r="A22" s="39" t="s">
        <v>85</v>
      </c>
      <c r="B22" s="38" t="s">
        <v>41</v>
      </c>
      <c r="C22" s="40" t="s">
        <v>9</v>
      </c>
      <c r="D22" s="17"/>
      <c r="E22" s="17"/>
      <c r="F22" s="17"/>
      <c r="G22" s="17"/>
      <c r="H22" s="17"/>
      <c r="I22" s="17"/>
      <c r="J22" s="17"/>
      <c r="K22" s="17"/>
    </row>
    <row r="23" spans="1:11" x14ac:dyDescent="0.2">
      <c r="A23" s="39" t="s">
        <v>86</v>
      </c>
      <c r="B23" s="38" t="s">
        <v>30</v>
      </c>
      <c r="C23" s="40" t="s">
        <v>9</v>
      </c>
      <c r="D23" s="17"/>
      <c r="E23" s="17"/>
      <c r="F23" s="17"/>
      <c r="G23" s="17"/>
      <c r="H23" s="17"/>
      <c r="I23" s="17"/>
      <c r="J23" s="17"/>
      <c r="K23" s="17"/>
    </row>
    <row r="24" spans="1:11" x14ac:dyDescent="0.2">
      <c r="A24" s="39" t="s">
        <v>87</v>
      </c>
      <c r="B24" s="38" t="s">
        <v>14</v>
      </c>
      <c r="C24" s="40" t="s">
        <v>15</v>
      </c>
      <c r="D24" s="17"/>
      <c r="E24" s="17"/>
      <c r="F24" s="17"/>
      <c r="G24" s="17"/>
      <c r="H24" s="17"/>
      <c r="I24" s="17"/>
      <c r="J24" s="17"/>
      <c r="K24" s="17"/>
    </row>
    <row r="25" spans="1:11" x14ac:dyDescent="0.2">
      <c r="A25" s="39" t="s">
        <v>88</v>
      </c>
      <c r="B25" s="38" t="s">
        <v>39</v>
      </c>
      <c r="C25" s="40" t="s">
        <v>12</v>
      </c>
      <c r="D25" s="17"/>
      <c r="E25" s="17"/>
      <c r="F25" s="17"/>
      <c r="G25" s="17"/>
      <c r="H25" s="17"/>
      <c r="I25" s="17"/>
      <c r="J25" s="17"/>
      <c r="K25" s="17"/>
    </row>
    <row r="26" spans="1:11" x14ac:dyDescent="0.2">
      <c r="A26" s="39" t="s">
        <v>89</v>
      </c>
      <c r="B26" s="38" t="s">
        <v>56</v>
      </c>
      <c r="C26" s="40" t="s">
        <v>12</v>
      </c>
      <c r="D26" s="17"/>
      <c r="E26" s="17"/>
      <c r="F26" s="17"/>
      <c r="G26" s="17"/>
      <c r="H26" s="17"/>
      <c r="I26" s="17"/>
      <c r="J26" s="17"/>
      <c r="K26" s="17"/>
    </row>
    <row r="27" spans="1:11" x14ac:dyDescent="0.2">
      <c r="A27" s="39" t="s">
        <v>90</v>
      </c>
      <c r="B27" s="38" t="s">
        <v>24</v>
      </c>
      <c r="C27" s="40" t="s">
        <v>12</v>
      </c>
      <c r="D27" s="17"/>
      <c r="E27" s="17"/>
      <c r="F27" s="17"/>
      <c r="G27" s="17"/>
      <c r="H27" s="17"/>
      <c r="I27" s="17"/>
      <c r="J27" s="17"/>
      <c r="K27" s="17"/>
    </row>
    <row r="28" spans="1:11" x14ac:dyDescent="0.2">
      <c r="A28" s="39" t="s">
        <v>91</v>
      </c>
      <c r="B28" s="38" t="s">
        <v>31</v>
      </c>
      <c r="C28" s="40" t="s">
        <v>3</v>
      </c>
      <c r="D28" s="17"/>
      <c r="E28" s="17"/>
      <c r="F28" s="17"/>
      <c r="G28" s="17"/>
      <c r="H28" s="17"/>
      <c r="I28" s="17"/>
      <c r="J28" s="17"/>
      <c r="K28" s="17"/>
    </row>
    <row r="29" spans="1:11" x14ac:dyDescent="0.2">
      <c r="A29" s="39" t="s">
        <v>92</v>
      </c>
      <c r="B29" s="38" t="s">
        <v>38</v>
      </c>
      <c r="C29" s="40" t="s">
        <v>5</v>
      </c>
      <c r="D29" s="17"/>
      <c r="E29" s="17"/>
      <c r="F29" s="17"/>
      <c r="G29" s="17"/>
      <c r="H29" s="17"/>
      <c r="I29" s="17"/>
      <c r="J29" s="17"/>
      <c r="K29" s="17"/>
    </row>
    <row r="30" spans="1:11" x14ac:dyDescent="0.2">
      <c r="A30" s="39" t="s">
        <v>93</v>
      </c>
      <c r="B30" s="38" t="s">
        <v>20</v>
      </c>
      <c r="C30" s="40" t="s">
        <v>5</v>
      </c>
      <c r="D30" s="17"/>
      <c r="E30" s="17"/>
      <c r="F30" s="17"/>
      <c r="G30" s="17"/>
      <c r="H30" s="17"/>
      <c r="I30" s="17"/>
      <c r="J30" s="17"/>
      <c r="K30" s="17"/>
    </row>
    <row r="31" spans="1:11" x14ac:dyDescent="0.2">
      <c r="A31" s="39" t="s">
        <v>94</v>
      </c>
      <c r="B31" s="38" t="s">
        <v>43</v>
      </c>
      <c r="C31" s="40" t="s">
        <v>1</v>
      </c>
      <c r="D31" s="17"/>
      <c r="E31" s="17"/>
      <c r="F31" s="17"/>
      <c r="G31" s="17"/>
      <c r="H31" s="17"/>
      <c r="I31" s="17"/>
      <c r="J31" s="17"/>
      <c r="K31" s="17"/>
    </row>
    <row r="32" spans="1:11" x14ac:dyDescent="0.2">
      <c r="A32" s="39" t="s">
        <v>95</v>
      </c>
      <c r="B32" s="38" t="s">
        <v>10</v>
      </c>
      <c r="C32" s="40" t="s">
        <v>5</v>
      </c>
      <c r="D32" s="17"/>
      <c r="E32" s="17"/>
      <c r="F32" s="17"/>
      <c r="G32" s="17"/>
      <c r="H32" s="17"/>
      <c r="I32" s="17"/>
      <c r="J32" s="17"/>
      <c r="K32" s="17"/>
    </row>
    <row r="33" spans="1:11" x14ac:dyDescent="0.2">
      <c r="A33" s="39" t="s">
        <v>96</v>
      </c>
      <c r="B33" s="38" t="s">
        <v>16</v>
      </c>
      <c r="C33" s="40" t="s">
        <v>15</v>
      </c>
      <c r="D33" s="17"/>
      <c r="E33" s="17"/>
      <c r="F33" s="17"/>
      <c r="G33" s="17"/>
      <c r="H33" s="17"/>
      <c r="I33" s="17"/>
      <c r="J33" s="17"/>
      <c r="K33" s="17"/>
    </row>
    <row r="34" spans="1:11" x14ac:dyDescent="0.2">
      <c r="A34" s="39" t="s">
        <v>97</v>
      </c>
      <c r="B34" s="38" t="s">
        <v>11</v>
      </c>
      <c r="C34" s="40" t="s">
        <v>12</v>
      </c>
      <c r="D34" s="17"/>
      <c r="E34" s="17"/>
      <c r="F34" s="17"/>
      <c r="G34" s="17"/>
      <c r="H34" s="17"/>
      <c r="I34" s="17"/>
      <c r="J34" s="17"/>
      <c r="K34" s="17"/>
    </row>
    <row r="35" spans="1:11" x14ac:dyDescent="0.2">
      <c r="A35" s="39" t="s">
        <v>98</v>
      </c>
      <c r="B35" s="38" t="s">
        <v>8</v>
      </c>
      <c r="C35" s="40" t="s">
        <v>9</v>
      </c>
      <c r="D35" s="17"/>
      <c r="E35" s="17"/>
      <c r="F35" s="17"/>
      <c r="G35" s="17"/>
      <c r="H35" s="17"/>
      <c r="I35" s="17"/>
      <c r="J35" s="17"/>
      <c r="K35" s="17"/>
    </row>
    <row r="36" spans="1:11" x14ac:dyDescent="0.2">
      <c r="A36" s="39" t="s">
        <v>99</v>
      </c>
      <c r="B36" s="38" t="s">
        <v>37</v>
      </c>
      <c r="C36" s="40" t="s">
        <v>1</v>
      </c>
      <c r="D36" s="17"/>
      <c r="E36" s="17"/>
      <c r="F36" s="17"/>
      <c r="G36" s="17"/>
      <c r="H36" s="17"/>
      <c r="I36" s="17"/>
      <c r="J36" s="17"/>
      <c r="K36" s="17"/>
    </row>
    <row r="37" spans="1:11" x14ac:dyDescent="0.2">
      <c r="A37" s="39" t="s">
        <v>100</v>
      </c>
      <c r="B37" s="38" t="s">
        <v>2</v>
      </c>
      <c r="C37" s="40" t="s">
        <v>3</v>
      </c>
      <c r="D37" s="17"/>
      <c r="E37" s="17"/>
      <c r="F37" s="17"/>
      <c r="G37" s="17"/>
      <c r="H37" s="17"/>
      <c r="I37" s="17"/>
      <c r="J37" s="17"/>
      <c r="K37" s="17"/>
    </row>
    <row r="38" spans="1:11" x14ac:dyDescent="0.2">
      <c r="A38" s="39" t="s">
        <v>101</v>
      </c>
      <c r="B38" s="38" t="s">
        <v>7</v>
      </c>
      <c r="C38" s="40" t="s">
        <v>5</v>
      </c>
      <c r="D38" s="17"/>
      <c r="E38" s="17"/>
      <c r="F38" s="17"/>
      <c r="G38" s="17"/>
      <c r="H38" s="17"/>
      <c r="I38" s="17"/>
      <c r="J38" s="17"/>
      <c r="K38" s="17"/>
    </row>
    <row r="39" spans="1:11" x14ac:dyDescent="0.2">
      <c r="A39" s="39" t="s">
        <v>102</v>
      </c>
      <c r="B39" s="38" t="s">
        <v>51</v>
      </c>
      <c r="C39" s="40" t="s">
        <v>5</v>
      </c>
      <c r="D39" s="17"/>
      <c r="E39" s="17"/>
      <c r="F39" s="17"/>
      <c r="G39" s="17"/>
      <c r="H39" s="17"/>
      <c r="I39" s="17"/>
      <c r="J39" s="17"/>
      <c r="K39" s="17"/>
    </row>
    <row r="40" spans="1:11" x14ac:dyDescent="0.2">
      <c r="A40" s="39" t="s">
        <v>103</v>
      </c>
      <c r="B40" s="38" t="s">
        <v>53</v>
      </c>
      <c r="C40" s="40" t="s">
        <v>15</v>
      </c>
      <c r="D40" s="17"/>
      <c r="E40" s="17"/>
      <c r="F40" s="17"/>
      <c r="G40" s="17"/>
      <c r="H40" s="17"/>
      <c r="I40" s="17"/>
      <c r="J40" s="17"/>
      <c r="K40" s="17"/>
    </row>
    <row r="41" spans="1:11" x14ac:dyDescent="0.2">
      <c r="A41" s="39" t="s">
        <v>104</v>
      </c>
      <c r="B41" s="38" t="s">
        <v>60</v>
      </c>
      <c r="C41" s="40" t="s">
        <v>12</v>
      </c>
      <c r="D41" s="17"/>
      <c r="E41" s="17"/>
      <c r="F41" s="17"/>
      <c r="G41" s="17"/>
      <c r="H41" s="17"/>
      <c r="I41" s="17"/>
      <c r="J41" s="17"/>
      <c r="K41" s="17"/>
    </row>
    <row r="42" spans="1:11" x14ac:dyDescent="0.2">
      <c r="A42" s="39" t="s">
        <v>105</v>
      </c>
      <c r="B42" s="38" t="s">
        <v>52</v>
      </c>
      <c r="C42" s="40" t="s">
        <v>15</v>
      </c>
      <c r="D42" s="17"/>
      <c r="E42" s="17"/>
      <c r="F42" s="17"/>
      <c r="G42" s="17"/>
      <c r="H42" s="17"/>
      <c r="I42" s="17"/>
      <c r="J42" s="17"/>
      <c r="K42" s="17"/>
    </row>
    <row r="43" spans="1:11" x14ac:dyDescent="0.2">
      <c r="A43" s="39" t="s">
        <v>106</v>
      </c>
      <c r="B43" s="38" t="s">
        <v>6</v>
      </c>
      <c r="C43" s="40" t="s">
        <v>1</v>
      </c>
      <c r="D43" s="17"/>
      <c r="E43" s="17"/>
      <c r="F43" s="17"/>
      <c r="G43" s="17"/>
      <c r="H43" s="17"/>
      <c r="I43" s="17"/>
      <c r="J43" s="17"/>
      <c r="K43" s="17"/>
    </row>
    <row r="44" spans="1:11" x14ac:dyDescent="0.2">
      <c r="A44" s="39" t="s">
        <v>107</v>
      </c>
      <c r="B44" s="38" t="s">
        <v>21</v>
      </c>
      <c r="C44" s="40" t="s">
        <v>12</v>
      </c>
      <c r="D44" s="17"/>
      <c r="E44" s="17"/>
      <c r="F44" s="17"/>
      <c r="G44" s="17"/>
      <c r="H44" s="17"/>
      <c r="I44" s="17"/>
      <c r="J44" s="17"/>
      <c r="K44" s="17"/>
    </row>
    <row r="45" spans="1:11" x14ac:dyDescent="0.2">
      <c r="A45" s="39" t="s">
        <v>108</v>
      </c>
      <c r="B45" s="38" t="s">
        <v>59</v>
      </c>
      <c r="C45" s="40" t="s">
        <v>5</v>
      </c>
      <c r="D45" s="17"/>
      <c r="E45" s="17"/>
      <c r="F45" s="17"/>
      <c r="G45" s="17"/>
      <c r="H45" s="17"/>
      <c r="I45" s="17"/>
      <c r="J45" s="17"/>
      <c r="K45" s="17"/>
    </row>
    <row r="46" spans="1:11" x14ac:dyDescent="0.2">
      <c r="A46" s="39" t="s">
        <v>109</v>
      </c>
      <c r="B46" s="38" t="s">
        <v>19</v>
      </c>
      <c r="C46" s="40" t="s">
        <v>5</v>
      </c>
      <c r="D46" s="17"/>
      <c r="E46" s="17"/>
      <c r="F46" s="17"/>
      <c r="G46" s="17"/>
      <c r="H46" s="17"/>
      <c r="I46" s="17"/>
      <c r="J46" s="17"/>
      <c r="K46" s="17"/>
    </row>
    <row r="47" spans="1:11" x14ac:dyDescent="0.2">
      <c r="A47" s="39" t="s">
        <v>110</v>
      </c>
      <c r="B47" s="38" t="s">
        <v>50</v>
      </c>
      <c r="C47" s="40" t="s">
        <v>3</v>
      </c>
      <c r="D47" s="17"/>
      <c r="E47" s="17"/>
      <c r="F47" s="17"/>
      <c r="G47" s="17"/>
      <c r="H47" s="17"/>
      <c r="I47" s="17"/>
      <c r="J47" s="17"/>
      <c r="K47" s="17"/>
    </row>
    <row r="48" spans="1:11" x14ac:dyDescent="0.2">
      <c r="A48" s="39" t="s">
        <v>111</v>
      </c>
      <c r="B48" s="38" t="s">
        <v>33</v>
      </c>
      <c r="C48" s="40" t="s">
        <v>5</v>
      </c>
      <c r="D48" s="17"/>
      <c r="E48" s="17"/>
      <c r="F48" s="17"/>
      <c r="G48" s="17"/>
      <c r="H48" s="17"/>
      <c r="I48" s="17"/>
      <c r="J48" s="17"/>
      <c r="K48" s="17"/>
    </row>
    <row r="49" spans="1:11" x14ac:dyDescent="0.2">
      <c r="A49" s="39" t="s">
        <v>112</v>
      </c>
      <c r="B49" s="38" t="s">
        <v>34</v>
      </c>
      <c r="C49" s="40" t="s">
        <v>9</v>
      </c>
      <c r="D49" s="17"/>
      <c r="E49" s="17"/>
      <c r="F49" s="17"/>
      <c r="G49" s="17"/>
      <c r="H49" s="17"/>
      <c r="I49" s="17"/>
      <c r="J49" s="17"/>
      <c r="K49" s="17"/>
    </row>
    <row r="50" spans="1:11" x14ac:dyDescent="0.2">
      <c r="A50" s="41" t="s">
        <v>113</v>
      </c>
      <c r="B50" s="42" t="s">
        <v>29</v>
      </c>
      <c r="C50" s="43" t="s">
        <v>12</v>
      </c>
      <c r="D50" s="17"/>
      <c r="E50" s="17"/>
      <c r="F50" s="17"/>
      <c r="G50" s="17"/>
      <c r="H50" s="17"/>
      <c r="I50" s="17"/>
      <c r="J50" s="17"/>
      <c r="K50" s="17"/>
    </row>
    <row r="51" spans="1:11" x14ac:dyDescent="0.2">
      <c r="A51" s="81" t="s">
        <v>2365</v>
      </c>
      <c r="B51" s="82" t="s">
        <v>2366</v>
      </c>
      <c r="C51" s="83"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RowHeight="15" x14ac:dyDescent="0.25"/>
  <cols>
    <col min="1" max="1" width="15" style="146" customWidth="1"/>
    <col min="2" max="2" width="12" style="146" customWidth="1"/>
    <col min="3" max="3" width="14.85546875" style="146" customWidth="1"/>
    <col min="4" max="16384" width="9.140625" style="146"/>
  </cols>
  <sheetData>
    <row r="1" spans="1:3" ht="15.75" thickBot="1" x14ac:dyDescent="0.3">
      <c r="A1" s="78" t="s">
        <v>187</v>
      </c>
      <c r="B1" s="79" t="s">
        <v>188</v>
      </c>
      <c r="C1" s="80" t="s">
        <v>189</v>
      </c>
    </row>
    <row r="2" spans="1:3" ht="15.75" thickTop="1" x14ac:dyDescent="0.25">
      <c r="A2" s="162" t="s">
        <v>553</v>
      </c>
      <c r="B2" s="163" t="s">
        <v>552</v>
      </c>
      <c r="C2" s="74" t="s">
        <v>2549</v>
      </c>
    </row>
    <row r="3" spans="1:3" x14ac:dyDescent="0.25">
      <c r="A3" s="69" t="s">
        <v>2331</v>
      </c>
      <c r="B3" s="70" t="s">
        <v>2332</v>
      </c>
      <c r="C3" s="74" t="s">
        <v>2549</v>
      </c>
    </row>
    <row r="4" spans="1:3" x14ac:dyDescent="0.25">
      <c r="A4" s="69" t="s">
        <v>66</v>
      </c>
      <c r="B4" s="70" t="s">
        <v>17</v>
      </c>
      <c r="C4" s="71" t="s">
        <v>2550</v>
      </c>
    </row>
    <row r="5" spans="1:3" x14ac:dyDescent="0.25">
      <c r="A5" s="72" t="s">
        <v>67</v>
      </c>
      <c r="B5" s="73" t="s">
        <v>40</v>
      </c>
      <c r="C5" s="74" t="s">
        <v>2548</v>
      </c>
    </row>
    <row r="6" spans="1:3" x14ac:dyDescent="0.25">
      <c r="A6" s="72" t="s">
        <v>68</v>
      </c>
      <c r="B6" s="73" t="s">
        <v>32</v>
      </c>
      <c r="C6" s="74" t="s">
        <v>2550</v>
      </c>
    </row>
    <row r="7" spans="1:3" x14ac:dyDescent="0.25">
      <c r="A7" s="72" t="s">
        <v>69</v>
      </c>
      <c r="B7" s="73" t="s">
        <v>13</v>
      </c>
      <c r="C7" s="74" t="s">
        <v>2549</v>
      </c>
    </row>
    <row r="8" spans="1:3" x14ac:dyDescent="0.25">
      <c r="A8" s="72" t="s">
        <v>70</v>
      </c>
      <c r="B8" s="73" t="s">
        <v>25</v>
      </c>
      <c r="C8" s="74" t="s">
        <v>2548</v>
      </c>
    </row>
    <row r="9" spans="1:3" x14ac:dyDescent="0.25">
      <c r="A9" s="72" t="s">
        <v>71</v>
      </c>
      <c r="B9" s="73" t="s">
        <v>35</v>
      </c>
      <c r="C9" s="74" t="s">
        <v>5</v>
      </c>
    </row>
    <row r="10" spans="1:3" x14ac:dyDescent="0.25">
      <c r="A10" s="150" t="s">
        <v>2365</v>
      </c>
      <c r="B10" s="151" t="s">
        <v>55</v>
      </c>
      <c r="C10" s="152" t="s">
        <v>5</v>
      </c>
    </row>
    <row r="11" spans="1:3" x14ac:dyDescent="0.25">
      <c r="A11" s="72" t="s">
        <v>72</v>
      </c>
      <c r="B11" s="73" t="s">
        <v>2366</v>
      </c>
      <c r="C11" s="74" t="s">
        <v>5</v>
      </c>
    </row>
    <row r="12" spans="1:3" x14ac:dyDescent="0.25">
      <c r="A12" s="72" t="s">
        <v>73</v>
      </c>
      <c r="B12" s="73" t="s">
        <v>18</v>
      </c>
      <c r="C12" s="74" t="s">
        <v>15</v>
      </c>
    </row>
    <row r="13" spans="1:3" x14ac:dyDescent="0.25">
      <c r="A13" s="72" t="s">
        <v>74</v>
      </c>
      <c r="B13" s="73" t="s">
        <v>22</v>
      </c>
      <c r="C13" s="74" t="s">
        <v>15</v>
      </c>
    </row>
    <row r="14" spans="1:3" x14ac:dyDescent="0.25">
      <c r="A14" s="72" t="s">
        <v>48</v>
      </c>
      <c r="B14" s="73" t="s">
        <v>47</v>
      </c>
      <c r="C14" s="74" t="s">
        <v>48</v>
      </c>
    </row>
    <row r="15" spans="1:3" x14ac:dyDescent="0.25">
      <c r="A15" s="72" t="s">
        <v>75</v>
      </c>
      <c r="B15" s="73" t="s">
        <v>63</v>
      </c>
      <c r="C15" s="74" t="s">
        <v>2548</v>
      </c>
    </row>
    <row r="16" spans="1:3" x14ac:dyDescent="0.25">
      <c r="A16" s="72" t="s">
        <v>76</v>
      </c>
      <c r="B16" s="73" t="s">
        <v>28</v>
      </c>
      <c r="C16" s="74" t="s">
        <v>9</v>
      </c>
    </row>
    <row r="17" spans="1:3" x14ac:dyDescent="0.25">
      <c r="A17" s="72" t="s">
        <v>77</v>
      </c>
      <c r="B17" s="73" t="s">
        <v>49</v>
      </c>
      <c r="C17" s="74" t="s">
        <v>9</v>
      </c>
    </row>
    <row r="18" spans="1:3" x14ac:dyDescent="0.25">
      <c r="A18" s="72" t="s">
        <v>78</v>
      </c>
      <c r="B18" s="73" t="s">
        <v>42</v>
      </c>
      <c r="C18" s="74" t="s">
        <v>9</v>
      </c>
    </row>
    <row r="19" spans="1:3" x14ac:dyDescent="0.25">
      <c r="A19" s="72" t="s">
        <v>79</v>
      </c>
      <c r="B19" s="73" t="s">
        <v>46</v>
      </c>
      <c r="C19" s="74" t="s">
        <v>2550</v>
      </c>
    </row>
    <row r="20" spans="1:3" x14ac:dyDescent="0.25">
      <c r="A20" s="72" t="s">
        <v>80</v>
      </c>
      <c r="B20" s="73" t="s">
        <v>23</v>
      </c>
      <c r="C20" s="74" t="s">
        <v>9</v>
      </c>
    </row>
    <row r="21" spans="1:3" x14ac:dyDescent="0.25">
      <c r="A21" s="72" t="s">
        <v>81</v>
      </c>
      <c r="B21" s="73" t="s">
        <v>0</v>
      </c>
      <c r="C21" s="74" t="s">
        <v>2550</v>
      </c>
    </row>
    <row r="22" spans="1:3" x14ac:dyDescent="0.25">
      <c r="A22" s="72" t="s">
        <v>82</v>
      </c>
      <c r="B22" s="73" t="s">
        <v>4</v>
      </c>
      <c r="C22" s="74" t="s">
        <v>5</v>
      </c>
    </row>
    <row r="23" spans="1:3" x14ac:dyDescent="0.25">
      <c r="A23" s="72" t="s">
        <v>83</v>
      </c>
      <c r="B23" s="73" t="s">
        <v>54</v>
      </c>
      <c r="C23" s="74" t="s">
        <v>5</v>
      </c>
    </row>
    <row r="24" spans="1:3" x14ac:dyDescent="0.25">
      <c r="A24" s="72" t="s">
        <v>84</v>
      </c>
      <c r="B24" s="73" t="s">
        <v>36</v>
      </c>
      <c r="C24" s="74" t="s">
        <v>5</v>
      </c>
    </row>
    <row r="25" spans="1:3" x14ac:dyDescent="0.25">
      <c r="A25" s="72" t="s">
        <v>85</v>
      </c>
      <c r="B25" s="73" t="s">
        <v>41</v>
      </c>
      <c r="C25" s="74" t="s">
        <v>9</v>
      </c>
    </row>
    <row r="26" spans="1:3" x14ac:dyDescent="0.25">
      <c r="A26" s="72" t="s">
        <v>86</v>
      </c>
      <c r="B26" s="73" t="s">
        <v>30</v>
      </c>
      <c r="C26" s="74" t="s">
        <v>9</v>
      </c>
    </row>
    <row r="27" spans="1:3" x14ac:dyDescent="0.25">
      <c r="A27" s="72" t="s">
        <v>87</v>
      </c>
      <c r="B27" s="73" t="s">
        <v>14</v>
      </c>
      <c r="C27" s="74" t="s">
        <v>2550</v>
      </c>
    </row>
    <row r="28" spans="1:3" x14ac:dyDescent="0.25">
      <c r="A28" s="72" t="s">
        <v>88</v>
      </c>
      <c r="B28" s="73" t="s">
        <v>39</v>
      </c>
      <c r="C28" s="74" t="s">
        <v>9</v>
      </c>
    </row>
    <row r="29" spans="1:3" x14ac:dyDescent="0.25">
      <c r="A29" s="72" t="s">
        <v>89</v>
      </c>
      <c r="B29" s="73" t="s">
        <v>56</v>
      </c>
      <c r="C29" s="74" t="s">
        <v>2548</v>
      </c>
    </row>
    <row r="30" spans="1:3" x14ac:dyDescent="0.25">
      <c r="A30" s="72" t="s">
        <v>90</v>
      </c>
      <c r="B30" s="73" t="s">
        <v>24</v>
      </c>
      <c r="C30" s="74" t="s">
        <v>2548</v>
      </c>
    </row>
    <row r="31" spans="1:3" x14ac:dyDescent="0.25">
      <c r="A31" s="72" t="s">
        <v>91</v>
      </c>
      <c r="B31" s="73" t="s">
        <v>31</v>
      </c>
      <c r="C31" s="74" t="s">
        <v>2548</v>
      </c>
    </row>
    <row r="32" spans="1:3" x14ac:dyDescent="0.25">
      <c r="A32" s="72" t="s">
        <v>92</v>
      </c>
      <c r="B32" s="73" t="s">
        <v>38</v>
      </c>
      <c r="C32" s="74" t="s">
        <v>5</v>
      </c>
    </row>
    <row r="33" spans="1:3" x14ac:dyDescent="0.25">
      <c r="A33" s="72" t="s">
        <v>93</v>
      </c>
      <c r="B33" s="73" t="s">
        <v>20</v>
      </c>
      <c r="C33" s="74" t="s">
        <v>5</v>
      </c>
    </row>
    <row r="34" spans="1:3" x14ac:dyDescent="0.25">
      <c r="A34" s="72" t="s">
        <v>94</v>
      </c>
      <c r="B34" s="73" t="s">
        <v>43</v>
      </c>
      <c r="C34" s="74" t="s">
        <v>2548</v>
      </c>
    </row>
    <row r="35" spans="1:3" x14ac:dyDescent="0.25">
      <c r="A35" s="72" t="s">
        <v>95</v>
      </c>
      <c r="B35" s="73" t="s">
        <v>10</v>
      </c>
      <c r="C35" s="74" t="s">
        <v>5</v>
      </c>
    </row>
    <row r="36" spans="1:3" x14ac:dyDescent="0.25">
      <c r="A36" s="72" t="s">
        <v>96</v>
      </c>
      <c r="B36" s="73" t="s">
        <v>16</v>
      </c>
      <c r="C36" s="74" t="s">
        <v>15</v>
      </c>
    </row>
    <row r="37" spans="1:3" x14ac:dyDescent="0.25">
      <c r="A37" s="72" t="s">
        <v>97</v>
      </c>
      <c r="B37" s="73" t="s">
        <v>11</v>
      </c>
      <c r="C37" s="74" t="s">
        <v>2548</v>
      </c>
    </row>
    <row r="38" spans="1:3" x14ac:dyDescent="0.25">
      <c r="A38" s="72" t="s">
        <v>98</v>
      </c>
      <c r="B38" s="73" t="s">
        <v>8</v>
      </c>
      <c r="C38" s="74" t="s">
        <v>5</v>
      </c>
    </row>
    <row r="39" spans="1:3" x14ac:dyDescent="0.25">
      <c r="A39" s="72" t="s">
        <v>99</v>
      </c>
      <c r="B39" s="73" t="s">
        <v>37</v>
      </c>
      <c r="C39" s="74" t="s">
        <v>2550</v>
      </c>
    </row>
    <row r="40" spans="1:3" x14ac:dyDescent="0.25">
      <c r="A40" s="72" t="s">
        <v>100</v>
      </c>
      <c r="B40" s="73" t="s">
        <v>2</v>
      </c>
      <c r="C40" s="74" t="s">
        <v>2549</v>
      </c>
    </row>
    <row r="41" spans="1:3" x14ac:dyDescent="0.25">
      <c r="A41" s="72" t="s">
        <v>101</v>
      </c>
      <c r="B41" s="73" t="s">
        <v>7</v>
      </c>
      <c r="C41" s="74" t="s">
        <v>5</v>
      </c>
    </row>
    <row r="42" spans="1:3" x14ac:dyDescent="0.25">
      <c r="A42" s="72" t="s">
        <v>102</v>
      </c>
      <c r="B42" s="73" t="s">
        <v>51</v>
      </c>
      <c r="C42" s="74" t="s">
        <v>5</v>
      </c>
    </row>
    <row r="43" spans="1:3" x14ac:dyDescent="0.25">
      <c r="A43" s="72" t="s">
        <v>103</v>
      </c>
      <c r="B43" s="73" t="s">
        <v>53</v>
      </c>
      <c r="C43" s="74" t="s">
        <v>15</v>
      </c>
    </row>
    <row r="44" spans="1:3" x14ac:dyDescent="0.25">
      <c r="A44" s="72" t="s">
        <v>104</v>
      </c>
      <c r="B44" s="73" t="s">
        <v>60</v>
      </c>
      <c r="C44" s="74" t="s">
        <v>2548</v>
      </c>
    </row>
    <row r="45" spans="1:3" x14ac:dyDescent="0.25">
      <c r="A45" s="72" t="s">
        <v>105</v>
      </c>
      <c r="B45" s="73" t="s">
        <v>52</v>
      </c>
      <c r="C45" s="74" t="s">
        <v>9</v>
      </c>
    </row>
    <row r="46" spans="1:3" x14ac:dyDescent="0.25">
      <c r="A46" s="72" t="s">
        <v>106</v>
      </c>
      <c r="B46" s="73" t="s">
        <v>6</v>
      </c>
      <c r="C46" s="74" t="s">
        <v>2550</v>
      </c>
    </row>
    <row r="47" spans="1:3" x14ac:dyDescent="0.25">
      <c r="A47" s="72" t="s">
        <v>107</v>
      </c>
      <c r="B47" s="73" t="s">
        <v>21</v>
      </c>
      <c r="C47" s="74" t="s">
        <v>2548</v>
      </c>
    </row>
    <row r="48" spans="1:3" x14ac:dyDescent="0.25">
      <c r="A48" s="72" t="s">
        <v>108</v>
      </c>
      <c r="B48" s="73" t="s">
        <v>59</v>
      </c>
      <c r="C48" s="74" t="s">
        <v>5</v>
      </c>
    </row>
    <row r="49" spans="1:3" x14ac:dyDescent="0.25">
      <c r="A49" s="72" t="s">
        <v>109</v>
      </c>
      <c r="B49" s="73" t="s">
        <v>19</v>
      </c>
      <c r="C49" s="74" t="s">
        <v>5</v>
      </c>
    </row>
    <row r="50" spans="1:3" x14ac:dyDescent="0.25">
      <c r="A50" s="72" t="s">
        <v>110</v>
      </c>
      <c r="B50" s="73" t="s">
        <v>50</v>
      </c>
      <c r="C50" s="74" t="s">
        <v>2549</v>
      </c>
    </row>
    <row r="51" spans="1:3" x14ac:dyDescent="0.25">
      <c r="A51" s="72" t="s">
        <v>111</v>
      </c>
      <c r="B51" s="73" t="s">
        <v>33</v>
      </c>
      <c r="C51" s="74" t="s">
        <v>5</v>
      </c>
    </row>
    <row r="52" spans="1:3" x14ac:dyDescent="0.25">
      <c r="A52" s="72" t="s">
        <v>112</v>
      </c>
      <c r="B52" s="73" t="s">
        <v>34</v>
      </c>
      <c r="C52" s="74" t="s">
        <v>9</v>
      </c>
    </row>
    <row r="53" spans="1:3" x14ac:dyDescent="0.25">
      <c r="A53" s="75" t="s">
        <v>113</v>
      </c>
      <c r="B53" s="76" t="s">
        <v>29</v>
      </c>
      <c r="C53" s="77" t="s">
        <v>2548</v>
      </c>
    </row>
    <row r="54" spans="1:3" x14ac:dyDescent="0.25">
      <c r="A54" s="153" t="s">
        <v>114</v>
      </c>
      <c r="B54" s="154" t="s">
        <v>61</v>
      </c>
      <c r="C54" s="155" t="s">
        <v>45</v>
      </c>
    </row>
    <row r="55" spans="1:3" x14ac:dyDescent="0.25">
      <c r="A55" s="150" t="s">
        <v>115</v>
      </c>
      <c r="B55" s="151" t="s">
        <v>62</v>
      </c>
      <c r="C55" s="152" t="s">
        <v>45</v>
      </c>
    </row>
    <row r="56" spans="1:3" x14ac:dyDescent="0.25">
      <c r="A56" s="150" t="s">
        <v>116</v>
      </c>
      <c r="B56" s="151" t="s">
        <v>44</v>
      </c>
      <c r="C56" s="152" t="s">
        <v>45</v>
      </c>
    </row>
    <row r="57" spans="1:3" x14ac:dyDescent="0.25">
      <c r="A57" s="150" t="s">
        <v>117</v>
      </c>
      <c r="B57" s="151" t="s">
        <v>57</v>
      </c>
      <c r="C57" s="152" t="s">
        <v>45</v>
      </c>
    </row>
    <row r="58" spans="1:3" x14ac:dyDescent="0.25">
      <c r="A58" s="150" t="s">
        <v>118</v>
      </c>
      <c r="B58" s="151" t="s">
        <v>65</v>
      </c>
      <c r="C58" s="152" t="s">
        <v>45</v>
      </c>
    </row>
    <row r="59" spans="1:3" x14ac:dyDescent="0.25">
      <c r="A59" s="150" t="s">
        <v>119</v>
      </c>
      <c r="B59" s="151" t="s">
        <v>58</v>
      </c>
      <c r="C59" s="152" t="s">
        <v>45</v>
      </c>
    </row>
    <row r="60" spans="1:3" x14ac:dyDescent="0.25">
      <c r="A60" s="150" t="s">
        <v>120</v>
      </c>
      <c r="B60" s="151" t="s">
        <v>64</v>
      </c>
      <c r="C60" s="152" t="s">
        <v>45</v>
      </c>
    </row>
    <row r="61" spans="1:3" x14ac:dyDescent="0.25">
      <c r="A61" s="156" t="s">
        <v>2333</v>
      </c>
      <c r="B61" s="157" t="s">
        <v>2334</v>
      </c>
      <c r="C61" s="158" t="s">
        <v>45</v>
      </c>
    </row>
    <row r="62" spans="1:3" x14ac:dyDescent="0.25">
      <c r="A62" s="159" t="s">
        <v>27</v>
      </c>
      <c r="B62" s="160" t="s">
        <v>26</v>
      </c>
      <c r="C62" s="161"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(1996-2018)</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(1996-2018)'!Print_Area</vt:lpstr>
      <vt:lpstr>'Natural Gas Pipeline Projects'!Print_Area</vt:lpstr>
      <vt:lpstr>Regions!Print_Area</vt:lpstr>
      <vt:lpstr>Regions_OLD!Print_Area</vt:lpstr>
      <vt:lpstr>'Historical Projects (1996-2018)'!Print_Titles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Dyl, Kathryn </cp:lastModifiedBy>
  <cp:lastPrinted>2018-05-14T15:24:44Z</cp:lastPrinted>
  <dcterms:created xsi:type="dcterms:W3CDTF">2012-02-01T16:07:37Z</dcterms:created>
  <dcterms:modified xsi:type="dcterms:W3CDTF">2019-10-31T19:37:22Z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