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F3\Public\OEA_OES_collaboration\NaturalGas\NaturalGasPipelineData\Published\July 2019\"/>
    </mc:Choice>
  </mc:AlternateContent>
  <bookViews>
    <workbookView xWindow="-165" yWindow="6465" windowWidth="17400" windowHeight="11640" activeTab="1"/>
  </bookViews>
  <sheets>
    <sheet name="Contents" sheetId="6" r:id="rId1"/>
    <sheet name="Natural Gas Pipeline Projects" sheetId="9" r:id="rId2"/>
    <sheet name="Historical Projects (1996-2018)" sheetId="4" r:id="rId3"/>
    <sheet name="Definitions" sheetId="3" r:id="rId4"/>
    <sheet name="Regions" sheetId="7" r:id="rId5"/>
    <sheet name="Regions_OLD" sheetId="11" state="hidden" r:id="rId6"/>
    <sheet name="State " sheetId="10" state="hidden" r:id="rId7"/>
  </sheets>
  <externalReferences>
    <externalReference r:id="rId8"/>
  </externalReferences>
  <definedNames>
    <definedName name="_xlnm._FilterDatabase" localSheetId="2" hidden="1">'Historical Projects (1996-2018)'!$A$2:$V$1014</definedName>
    <definedName name="_xlnm._FilterDatabase" localSheetId="1" hidden="1">'Natural Gas Pipeline Projects'!$A$2:$X$165</definedName>
    <definedName name="AddedCapacity" localSheetId="1">'Natural Gas Pipeline Projects'!$Q$3:$Q$143</definedName>
    <definedName name="AddedCapacity">'Historical Projects (1996-2018)'!$Q$39:$Q$236</definedName>
    <definedName name="AddedCapacityColumn" localSheetId="1">'Natural Gas Pipeline Projects'!$Q$2</definedName>
    <definedName name="AddedCapacityColumn">'Historical Projects (1996-2018)'!$Q$2</definedName>
    <definedName name="_xlnm.Print_Area" localSheetId="2">'Historical Projects (1996-2018)'!$B$2:$G$980</definedName>
    <definedName name="_xlnm.Print_Area" localSheetId="1">'Natural Gas Pipeline Projects'!$B$2:$G$165</definedName>
    <definedName name="_xlnm.Print_Area" localSheetId="4">Regions!$E$12:$R$52</definedName>
    <definedName name="_xlnm.Print_Area" localSheetId="5">Regions_OLD!$D$10:$R$47</definedName>
    <definedName name="_xlnm.Print_Titles" localSheetId="2">'Historical Projects (1996-2018)'!$1:$2</definedName>
    <definedName name="_xlnm.Print_Titles" localSheetId="1">'Natural Gas Pipeline Projects'!$1:$2</definedName>
    <definedName name="Project" localSheetId="1">'Natural Gas Pipeline Projects'!$B$3:$B$143</definedName>
    <definedName name="Project">'Historical Projects (1996-2018)'!$B$39:$B$236</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Projects'!$E$3:$E$143</definedName>
    <definedName name="Status">'Historical Projects (1996-2018)'!$E$39:$E$236</definedName>
    <definedName name="StatusColumn" localSheetId="1">'Natural Gas Pipeline Projects'!$E$2</definedName>
    <definedName name="StatusColumn">'Historical Projects (1996-2018)'!$E$2</definedName>
    <definedName name="ThroughStates" localSheetId="1">'Natural Gas Pipeline Projects'!$H$3:$H$143</definedName>
    <definedName name="ThroughStates">'Historical Projects (1996-2018)'!$H$39:$H$236</definedName>
    <definedName name="ThroughStatesColumn" localSheetId="1">'Natural Gas Pipeline Projects'!$H$2</definedName>
    <definedName name="ThroughStatesColumn">'Historical Projects (1996-2018)'!$H$2</definedName>
    <definedName name="YearInService" localSheetId="1">'Natural Gas Pipeline Projects'!$G$3:$G$143</definedName>
    <definedName name="YearInService">'Historical Projects (1996-2018)'!$G$39:$G$236</definedName>
    <definedName name="YearInServiceColumn" localSheetId="1">'Natural Gas Pipeline Projects'!$G$2</definedName>
    <definedName name="YearInServiceColumn">'Historical Projects (1996-2018)'!$G$2</definedName>
  </definedNames>
  <calcPr calcId="152511"/>
</workbook>
</file>

<file path=xl/calcChain.xml><?xml version="1.0" encoding="utf-8"?>
<calcChain xmlns="http://schemas.openxmlformats.org/spreadsheetml/2006/main">
  <c r="I112" i="9" l="1"/>
  <c r="L112" i="9" s="1"/>
  <c r="J112" i="9"/>
  <c r="M112" i="9" s="1"/>
  <c r="K112" i="9" l="1"/>
  <c r="I119" i="9"/>
  <c r="L119" i="9" s="1"/>
  <c r="J119" i="9"/>
  <c r="M119" i="9" s="1"/>
  <c r="P119" i="9"/>
  <c r="I79" i="9"/>
  <c r="L79" i="9" s="1"/>
  <c r="J79" i="9"/>
  <c r="M79" i="9" s="1"/>
  <c r="K119" i="9" l="1"/>
  <c r="K79" i="9"/>
  <c r="J89" i="9"/>
  <c r="M89" i="9" s="1"/>
  <c r="I89" i="9"/>
  <c r="L89" i="9" s="1"/>
  <c r="I58" i="9"/>
  <c r="L58" i="9" s="1"/>
  <c r="J58" i="9"/>
  <c r="M58" i="9" s="1"/>
  <c r="I22" i="9"/>
  <c r="L22" i="9" s="1"/>
  <c r="J22" i="9"/>
  <c r="M22" i="9" s="1"/>
  <c r="I30" i="9"/>
  <c r="L30" i="9" s="1"/>
  <c r="J30" i="9"/>
  <c r="M30" i="9" s="1"/>
  <c r="I13" i="9"/>
  <c r="L13" i="9" s="1"/>
  <c r="J13" i="9"/>
  <c r="M13" i="9" s="1"/>
  <c r="I77" i="9"/>
  <c r="L77" i="9" s="1"/>
  <c r="J77" i="9"/>
  <c r="M77" i="9" s="1"/>
  <c r="K89" i="9" l="1"/>
  <c r="K58" i="9"/>
  <c r="K22" i="9"/>
  <c r="K30" i="9"/>
  <c r="K13" i="9"/>
  <c r="K77" i="9"/>
  <c r="I57" i="9"/>
  <c r="L57" i="9" s="1"/>
  <c r="J57" i="9"/>
  <c r="M57" i="9" s="1"/>
  <c r="I52" i="9"/>
  <c r="L52" i="9" s="1"/>
  <c r="J52" i="9"/>
  <c r="M52" i="9" s="1"/>
  <c r="P141" i="9"/>
  <c r="I141" i="9"/>
  <c r="L141" i="9" s="1"/>
  <c r="J141" i="9"/>
  <c r="M141" i="9" s="1"/>
  <c r="K57" i="9" l="1"/>
  <c r="K141" i="9"/>
  <c r="K52" i="9"/>
  <c r="I32" i="9"/>
  <c r="L32" i="9" s="1"/>
  <c r="J32" i="9"/>
  <c r="M32" i="9" s="1"/>
  <c r="K32" i="9" l="1"/>
  <c r="I100" i="9"/>
  <c r="L100" i="9" s="1"/>
  <c r="J100" i="9"/>
  <c r="M100" i="9" s="1"/>
  <c r="P46" i="9"/>
  <c r="I46" i="9"/>
  <c r="L46" i="9" s="1"/>
  <c r="J46" i="9"/>
  <c r="M46" i="9" s="1"/>
  <c r="I130" i="9"/>
  <c r="L130" i="9" s="1"/>
  <c r="J130" i="9"/>
  <c r="M130" i="9" s="1"/>
  <c r="I121" i="9"/>
  <c r="L121" i="9" s="1"/>
  <c r="J121" i="9"/>
  <c r="M121" i="9" s="1"/>
  <c r="I120" i="9"/>
  <c r="L120" i="9" s="1"/>
  <c r="J120" i="9"/>
  <c r="M120" i="9" s="1"/>
  <c r="K100" i="9" l="1"/>
  <c r="K46" i="9"/>
  <c r="K130" i="9"/>
  <c r="K121" i="9"/>
  <c r="K120" i="9"/>
  <c r="I154" i="9"/>
  <c r="L154" i="9" s="1"/>
  <c r="J154" i="9"/>
  <c r="M154" i="9" s="1"/>
  <c r="I73" i="9"/>
  <c r="L73" i="9" s="1"/>
  <c r="J73" i="9"/>
  <c r="M73" i="9" s="1"/>
  <c r="I25" i="9"/>
  <c r="L25" i="9" s="1"/>
  <c r="J25" i="9"/>
  <c r="M25" i="9" s="1"/>
  <c r="I165" i="9"/>
  <c r="L165" i="9" s="1"/>
  <c r="J165" i="9"/>
  <c r="M165" i="9" s="1"/>
  <c r="I59" i="9"/>
  <c r="L59" i="9" s="1"/>
  <c r="J59" i="9"/>
  <c r="M59" i="9" s="1"/>
  <c r="M131" i="9"/>
  <c r="I131" i="9"/>
  <c r="L131" i="9" s="1"/>
  <c r="I135" i="9"/>
  <c r="J135" i="9"/>
  <c r="I62" i="9"/>
  <c r="L62" i="9" s="1"/>
  <c r="J62" i="9"/>
  <c r="M62" i="9" s="1"/>
  <c r="I16" i="9"/>
  <c r="L16" i="9" s="1"/>
  <c r="J16" i="9"/>
  <c r="M16" i="9" s="1"/>
  <c r="I76" i="9"/>
  <c r="L76" i="9" s="1"/>
  <c r="J76" i="9"/>
  <c r="M76" i="9" s="1"/>
  <c r="I12" i="9"/>
  <c r="L12" i="9" s="1"/>
  <c r="J12" i="9"/>
  <c r="M12" i="9" s="1"/>
  <c r="I151" i="9"/>
  <c r="L151" i="9" s="1"/>
  <c r="J151" i="9"/>
  <c r="M151" i="9" s="1"/>
  <c r="I95" i="9"/>
  <c r="L95" i="9" s="1"/>
  <c r="J95" i="9"/>
  <c r="M95" i="9" s="1"/>
  <c r="I153" i="9"/>
  <c r="L153" i="9" s="1"/>
  <c r="J153" i="9"/>
  <c r="M153" i="9" s="1"/>
  <c r="I42" i="9"/>
  <c r="L42" i="9" s="1"/>
  <c r="J42" i="9"/>
  <c r="M42" i="9" s="1"/>
  <c r="I85" i="9"/>
  <c r="L85" i="9" s="1"/>
  <c r="J85" i="9"/>
  <c r="M85" i="9" s="1"/>
  <c r="I54" i="9"/>
  <c r="L54" i="9" s="1"/>
  <c r="J54" i="9"/>
  <c r="M54" i="9" s="1"/>
  <c r="I3" i="4"/>
  <c r="L3" i="4" s="1"/>
  <c r="J3" i="4"/>
  <c r="M3" i="4" s="1"/>
  <c r="I4" i="4"/>
  <c r="L4" i="4" s="1"/>
  <c r="J4" i="4"/>
  <c r="M4" i="4" s="1"/>
  <c r="I5" i="4"/>
  <c r="L5" i="4" s="1"/>
  <c r="J5" i="4"/>
  <c r="M5" i="4" s="1"/>
  <c r="I6" i="4"/>
  <c r="L6" i="4" s="1"/>
  <c r="J6" i="4"/>
  <c r="M6" i="4" s="1"/>
  <c r="I7" i="4"/>
  <c r="L7" i="4" s="1"/>
  <c r="J7" i="4"/>
  <c r="M7" i="4" s="1"/>
  <c r="I8" i="4"/>
  <c r="L8" i="4" s="1"/>
  <c r="J8" i="4"/>
  <c r="M8" i="4" s="1"/>
  <c r="I9" i="4"/>
  <c r="L9" i="4" s="1"/>
  <c r="J9" i="4"/>
  <c r="M9" i="4" s="1"/>
  <c r="I10" i="4"/>
  <c r="L10" i="4" s="1"/>
  <c r="J10" i="4"/>
  <c r="M10" i="4" s="1"/>
  <c r="I11" i="4"/>
  <c r="L11" i="4" s="1"/>
  <c r="J11" i="4"/>
  <c r="M11" i="4"/>
  <c r="I12" i="4"/>
  <c r="L12" i="4" s="1"/>
  <c r="J12" i="4"/>
  <c r="M12" i="4" s="1"/>
  <c r="I13" i="4"/>
  <c r="L13" i="4" s="1"/>
  <c r="J13" i="4"/>
  <c r="M13" i="4" s="1"/>
  <c r="I14" i="4"/>
  <c r="L14" i="4" s="1"/>
  <c r="J14" i="4"/>
  <c r="M14" i="4" s="1"/>
  <c r="I15" i="4"/>
  <c r="L15" i="4" s="1"/>
  <c r="J15" i="4"/>
  <c r="M15" i="4" s="1"/>
  <c r="I61" i="4"/>
  <c r="L61" i="4" s="1"/>
  <c r="J61" i="4"/>
  <c r="M61" i="4" s="1"/>
  <c r="I16" i="4"/>
  <c r="L16" i="4" s="1"/>
  <c r="J16" i="4"/>
  <c r="M16" i="4" s="1"/>
  <c r="I17" i="4"/>
  <c r="L17" i="4" s="1"/>
  <c r="J17" i="4"/>
  <c r="M17" i="4" s="1"/>
  <c r="I18" i="4"/>
  <c r="L18" i="4" s="1"/>
  <c r="J18" i="4"/>
  <c r="M18" i="4" s="1"/>
  <c r="I19" i="4"/>
  <c r="L19" i="4" s="1"/>
  <c r="J19" i="4"/>
  <c r="M19" i="4" s="1"/>
  <c r="I20" i="4"/>
  <c r="L20" i="4" s="1"/>
  <c r="J20" i="4"/>
  <c r="M20" i="4" s="1"/>
  <c r="I21" i="4"/>
  <c r="L21" i="4" s="1"/>
  <c r="J21" i="4"/>
  <c r="M21" i="4" s="1"/>
  <c r="I22" i="4"/>
  <c r="L22" i="4" s="1"/>
  <c r="J22" i="4"/>
  <c r="M22" i="4" s="1"/>
  <c r="I23" i="4"/>
  <c r="L23" i="4" s="1"/>
  <c r="J23" i="4"/>
  <c r="M23" i="4" s="1"/>
  <c r="I24" i="4"/>
  <c r="J24" i="4"/>
  <c r="K24" i="4"/>
  <c r="I25" i="4"/>
  <c r="L25" i="4" s="1"/>
  <c r="J25" i="4"/>
  <c r="M25" i="4" s="1"/>
  <c r="I26" i="4"/>
  <c r="J26" i="4"/>
  <c r="M26" i="4" s="1"/>
  <c r="L26" i="4"/>
  <c r="I27" i="4"/>
  <c r="L27" i="4" s="1"/>
  <c r="J27" i="4"/>
  <c r="M27" i="4"/>
  <c r="I28" i="4"/>
  <c r="L28" i="4" s="1"/>
  <c r="J28" i="4"/>
  <c r="M28" i="4" s="1"/>
  <c r="I29" i="4"/>
  <c r="L29" i="4" s="1"/>
  <c r="J29" i="4"/>
  <c r="M29" i="4" s="1"/>
  <c r="I30" i="4"/>
  <c r="L30" i="4" s="1"/>
  <c r="J30" i="4"/>
  <c r="M30" i="4" s="1"/>
  <c r="I31" i="4"/>
  <c r="L31" i="4" s="1"/>
  <c r="J31" i="4"/>
  <c r="M31" i="4" s="1"/>
  <c r="P31" i="4"/>
  <c r="I32" i="4"/>
  <c r="L32" i="4" s="1"/>
  <c r="J32" i="4"/>
  <c r="M32" i="4" s="1"/>
  <c r="I33" i="4"/>
  <c r="L33" i="4" s="1"/>
  <c r="J33" i="4"/>
  <c r="M33" i="4" s="1"/>
  <c r="I34" i="4"/>
  <c r="L34" i="4" s="1"/>
  <c r="J34" i="4"/>
  <c r="M34" i="4" s="1"/>
  <c r="I83" i="4"/>
  <c r="L83" i="4" s="1"/>
  <c r="J83" i="4"/>
  <c r="M83" i="4" s="1"/>
  <c r="I35" i="4"/>
  <c r="L35" i="4" s="1"/>
  <c r="J35" i="4"/>
  <c r="M35" i="4" s="1"/>
  <c r="I36" i="4"/>
  <c r="L36" i="4" s="1"/>
  <c r="J36" i="4"/>
  <c r="M36" i="4"/>
  <c r="I37" i="4"/>
  <c r="L37" i="4" s="1"/>
  <c r="J37" i="4"/>
  <c r="M37" i="4" s="1"/>
  <c r="I38" i="4"/>
  <c r="L38" i="4" s="1"/>
  <c r="J38" i="4"/>
  <c r="M38" i="4" s="1"/>
  <c r="I39" i="4"/>
  <c r="L39" i="4" s="1"/>
  <c r="J39" i="4"/>
  <c r="M39" i="4" s="1"/>
  <c r="I40" i="4"/>
  <c r="L40" i="4" s="1"/>
  <c r="J40" i="4"/>
  <c r="M40" i="4" s="1"/>
  <c r="I41" i="4"/>
  <c r="L41" i="4" s="1"/>
  <c r="J41" i="4"/>
  <c r="M41" i="4" s="1"/>
  <c r="I42" i="4"/>
  <c r="L42" i="4" s="1"/>
  <c r="J42" i="4"/>
  <c r="M42" i="4" s="1"/>
  <c r="I43" i="4"/>
  <c r="L43" i="4" s="1"/>
  <c r="J43" i="4"/>
  <c r="M43" i="4" s="1"/>
  <c r="I44" i="4"/>
  <c r="L44" i="4" s="1"/>
  <c r="J44" i="4"/>
  <c r="M44" i="4" s="1"/>
  <c r="I45" i="4"/>
  <c r="L45" i="4" s="1"/>
  <c r="J45" i="4"/>
  <c r="M45" i="4" s="1"/>
  <c r="I46" i="4"/>
  <c r="L46" i="4" s="1"/>
  <c r="J46" i="4"/>
  <c r="M46" i="4" s="1"/>
  <c r="I47" i="4"/>
  <c r="L47" i="4" s="1"/>
  <c r="J47" i="4"/>
  <c r="M47" i="4" s="1"/>
  <c r="I48" i="4"/>
  <c r="L48" i="4" s="1"/>
  <c r="J48" i="4"/>
  <c r="M48" i="4" s="1"/>
  <c r="I49" i="4"/>
  <c r="L49" i="4" s="1"/>
  <c r="J49" i="4"/>
  <c r="M49" i="4" s="1"/>
  <c r="P49" i="4"/>
  <c r="I50" i="4"/>
  <c r="L50" i="4" s="1"/>
  <c r="J50" i="4"/>
  <c r="M50" i="4" s="1"/>
  <c r="I51" i="4"/>
  <c r="L51" i="4" s="1"/>
  <c r="J51" i="4"/>
  <c r="M51" i="4" s="1"/>
  <c r="I52" i="4"/>
  <c r="L52" i="4" s="1"/>
  <c r="J52" i="4"/>
  <c r="M52" i="4" s="1"/>
  <c r="I53" i="4"/>
  <c r="L53" i="4" s="1"/>
  <c r="J53" i="4"/>
  <c r="M53" i="4" s="1"/>
  <c r="I54" i="4"/>
  <c r="L54" i="4" s="1"/>
  <c r="J54" i="4"/>
  <c r="M54" i="4" s="1"/>
  <c r="K30" i="4" l="1"/>
  <c r="K131" i="9"/>
  <c r="K73" i="9"/>
  <c r="K25" i="9"/>
  <c r="K154" i="9"/>
  <c r="K165" i="9"/>
  <c r="K59" i="9"/>
  <c r="K62" i="9"/>
  <c r="K54" i="9"/>
  <c r="K16" i="9"/>
  <c r="K76" i="9"/>
  <c r="K12" i="9"/>
  <c r="K151" i="9"/>
  <c r="K85" i="9"/>
  <c r="K95" i="9"/>
  <c r="K42" i="9"/>
  <c r="K153" i="9"/>
  <c r="K61" i="4"/>
  <c r="K32" i="4"/>
  <c r="K45" i="4"/>
  <c r="K15" i="4"/>
  <c r="K41" i="4"/>
  <c r="K37" i="4"/>
  <c r="K31" i="4"/>
  <c r="K22" i="4"/>
  <c r="K7" i="4"/>
  <c r="K54" i="4"/>
  <c r="K49" i="4"/>
  <c r="K38" i="4"/>
  <c r="K46" i="4"/>
  <c r="K51" i="4"/>
  <c r="K8" i="4"/>
  <c r="K28" i="4"/>
  <c r="K5" i="4"/>
  <c r="K44" i="4"/>
  <c r="K36" i="4"/>
  <c r="K17" i="4"/>
  <c r="K10" i="4"/>
  <c r="K27" i="4"/>
  <c r="K42" i="4"/>
  <c r="K83" i="4"/>
  <c r="K20" i="4"/>
  <c r="K26" i="4"/>
  <c r="K52" i="4"/>
  <c r="K23" i="4"/>
  <c r="K47" i="4"/>
  <c r="K39" i="4"/>
  <c r="K33" i="4"/>
  <c r="K13" i="4"/>
  <c r="K50" i="4"/>
  <c r="K43" i="4"/>
  <c r="K35" i="4"/>
  <c r="K16" i="4"/>
  <c r="K9" i="4"/>
  <c r="K18" i="4"/>
  <c r="K11" i="4"/>
  <c r="K3" i="4"/>
  <c r="K53" i="4"/>
  <c r="K19" i="4"/>
  <c r="K12" i="4"/>
  <c r="K4" i="4"/>
  <c r="K25" i="4"/>
  <c r="K29" i="4"/>
  <c r="K48" i="4"/>
  <c r="K40" i="4"/>
  <c r="K34" i="4"/>
  <c r="K21" i="4"/>
  <c r="K14" i="4"/>
  <c r="K6" i="4"/>
  <c r="J158" i="9"/>
  <c r="M158" i="9" s="1"/>
  <c r="I158" i="9"/>
  <c r="L158" i="9" s="1"/>
  <c r="I157" i="9"/>
  <c r="L157" i="9" s="1"/>
  <c r="J157" i="9"/>
  <c r="M157" i="9" s="1"/>
  <c r="I156" i="9"/>
  <c r="L156" i="9" s="1"/>
  <c r="J156" i="9"/>
  <c r="M156" i="9" s="1"/>
  <c r="K158" i="9" l="1"/>
  <c r="K157" i="9"/>
  <c r="K156" i="9"/>
  <c r="I139" i="9"/>
  <c r="L139" i="9" s="1"/>
  <c r="J139" i="9"/>
  <c r="M139" i="9" s="1"/>
  <c r="P35" i="9"/>
  <c r="K139" i="9" l="1"/>
  <c r="I127" i="9"/>
  <c r="L127" i="9" s="1"/>
  <c r="J127" i="9"/>
  <c r="M127" i="9" s="1"/>
  <c r="I101" i="9"/>
  <c r="L101" i="9" s="1"/>
  <c r="J101" i="9"/>
  <c r="M101" i="9" s="1"/>
  <c r="P101" i="9"/>
  <c r="I159" i="9"/>
  <c r="L159" i="9" s="1"/>
  <c r="J159" i="9"/>
  <c r="M159" i="9" s="1"/>
  <c r="K127" i="9" l="1"/>
  <c r="K101" i="9"/>
  <c r="K159" i="9"/>
  <c r="P122" i="9"/>
  <c r="I122" i="9"/>
  <c r="L122" i="9" s="1"/>
  <c r="J122" i="9"/>
  <c r="M122" i="9" s="1"/>
  <c r="I23" i="9"/>
  <c r="L23" i="9" s="1"/>
  <c r="J23" i="9"/>
  <c r="M23" i="9" s="1"/>
  <c r="Q31" i="9"/>
  <c r="P31" i="9"/>
  <c r="I31" i="9"/>
  <c r="L31" i="9" s="1"/>
  <c r="J31" i="9"/>
  <c r="M31" i="9" s="1"/>
  <c r="I37" i="9"/>
  <c r="L37" i="9" s="1"/>
  <c r="J37" i="9"/>
  <c r="M37" i="9" s="1"/>
  <c r="K122" i="9" l="1"/>
  <c r="K23" i="9"/>
  <c r="K31" i="9"/>
  <c r="K37" i="9"/>
  <c r="J10" i="9"/>
  <c r="M10" i="9" s="1"/>
  <c r="I10" i="9"/>
  <c r="L10" i="9" s="1"/>
  <c r="K10" i="9" l="1"/>
  <c r="I55" i="9"/>
  <c r="L55" i="9" s="1"/>
  <c r="J55" i="9"/>
  <c r="M55" i="9" s="1"/>
  <c r="K55" i="9" l="1"/>
  <c r="I132" i="9"/>
  <c r="L132" i="9" s="1"/>
  <c r="J132" i="9"/>
  <c r="M132" i="9" s="1"/>
  <c r="I51" i="9"/>
  <c r="L51" i="9" s="1"/>
  <c r="J51" i="9"/>
  <c r="M51" i="9" s="1"/>
  <c r="K132" i="9" l="1"/>
  <c r="K51" i="9"/>
  <c r="I70" i="9"/>
  <c r="L70" i="9" s="1"/>
  <c r="J70" i="9"/>
  <c r="M70" i="9" s="1"/>
  <c r="I69" i="9"/>
  <c r="L69" i="9" s="1"/>
  <c r="J69" i="9"/>
  <c r="M69" i="9" s="1"/>
  <c r="Q8" i="9"/>
  <c r="K70" i="9" l="1"/>
  <c r="K69" i="9"/>
  <c r="I55" i="4"/>
  <c r="L55" i="4" s="1"/>
  <c r="J55" i="4"/>
  <c r="M55" i="4" s="1"/>
  <c r="I56" i="4"/>
  <c r="L56" i="4" s="1"/>
  <c r="J56" i="4"/>
  <c r="M56" i="4" s="1"/>
  <c r="I57" i="4"/>
  <c r="L57" i="4" s="1"/>
  <c r="J57" i="4"/>
  <c r="M57" i="4" s="1"/>
  <c r="I58" i="4"/>
  <c r="L58" i="4" s="1"/>
  <c r="J58" i="4"/>
  <c r="M58" i="4" s="1"/>
  <c r="I59" i="4"/>
  <c r="L59" i="4" s="1"/>
  <c r="J59" i="4"/>
  <c r="M59" i="4" s="1"/>
  <c r="I60" i="4"/>
  <c r="L60" i="4" s="1"/>
  <c r="J60" i="4"/>
  <c r="M60" i="4" s="1"/>
  <c r="I62" i="4"/>
  <c r="L62" i="4" s="1"/>
  <c r="J62" i="4"/>
  <c r="M62" i="4" s="1"/>
  <c r="I63" i="4"/>
  <c r="L63" i="4" s="1"/>
  <c r="J63" i="4"/>
  <c r="M63" i="4" s="1"/>
  <c r="I64" i="4"/>
  <c r="L64" i="4" s="1"/>
  <c r="J64" i="4"/>
  <c r="M64" i="4" s="1"/>
  <c r="I65" i="4"/>
  <c r="L65" i="4" s="1"/>
  <c r="J65" i="4"/>
  <c r="M65" i="4" s="1"/>
  <c r="I66" i="4"/>
  <c r="L66" i="4" s="1"/>
  <c r="J66" i="4"/>
  <c r="M66" i="4" s="1"/>
  <c r="I67" i="4"/>
  <c r="L67" i="4" s="1"/>
  <c r="J67" i="4"/>
  <c r="M67" i="4" s="1"/>
  <c r="I68" i="4"/>
  <c r="L68" i="4" s="1"/>
  <c r="J68" i="4"/>
  <c r="M68" i="4" s="1"/>
  <c r="I69" i="4"/>
  <c r="L69" i="4" s="1"/>
  <c r="J69" i="4"/>
  <c r="M69" i="4" s="1"/>
  <c r="I70" i="4"/>
  <c r="L70" i="4" s="1"/>
  <c r="J70" i="4"/>
  <c r="M70" i="4" s="1"/>
  <c r="I71" i="4"/>
  <c r="L71" i="4" s="1"/>
  <c r="J71" i="4"/>
  <c r="M71" i="4" s="1"/>
  <c r="I72" i="4"/>
  <c r="L72" i="4" s="1"/>
  <c r="J72" i="4"/>
  <c r="M72" i="4" s="1"/>
  <c r="I73" i="4"/>
  <c r="L73" i="4" s="1"/>
  <c r="J73" i="4"/>
  <c r="M73" i="4" s="1"/>
  <c r="I74" i="4"/>
  <c r="L74" i="4" s="1"/>
  <c r="J74" i="4"/>
  <c r="M74" i="4" s="1"/>
  <c r="I75" i="4"/>
  <c r="L75" i="4" s="1"/>
  <c r="J75" i="4"/>
  <c r="M75" i="4" s="1"/>
  <c r="I76" i="4"/>
  <c r="L76" i="4" s="1"/>
  <c r="J76" i="4"/>
  <c r="M76" i="4" s="1"/>
  <c r="I77" i="4"/>
  <c r="L77" i="4" s="1"/>
  <c r="J77" i="4"/>
  <c r="M77" i="4" s="1"/>
  <c r="I78" i="4"/>
  <c r="L78" i="4" s="1"/>
  <c r="J78" i="4"/>
  <c r="M78" i="4" s="1"/>
  <c r="I79" i="4"/>
  <c r="L79" i="4" s="1"/>
  <c r="J79" i="4"/>
  <c r="M79" i="4" s="1"/>
  <c r="I80" i="4"/>
  <c r="L80" i="4" s="1"/>
  <c r="J80" i="4"/>
  <c r="M80" i="4" s="1"/>
  <c r="I81" i="4"/>
  <c r="L81" i="4" s="1"/>
  <c r="J81" i="4"/>
  <c r="M81" i="4" s="1"/>
  <c r="I82" i="4"/>
  <c r="L82" i="4" s="1"/>
  <c r="J82" i="4"/>
  <c r="M82" i="4" s="1"/>
  <c r="I84" i="4"/>
  <c r="L84" i="4" s="1"/>
  <c r="J84" i="4"/>
  <c r="M84" i="4" s="1"/>
  <c r="I85" i="4"/>
  <c r="L85" i="4" s="1"/>
  <c r="J85" i="4"/>
  <c r="M85" i="4" s="1"/>
  <c r="I86" i="4"/>
  <c r="L86" i="4" s="1"/>
  <c r="J86" i="4"/>
  <c r="M86" i="4" s="1"/>
  <c r="I87" i="4"/>
  <c r="L87" i="4" s="1"/>
  <c r="J87" i="4"/>
  <c r="M87" i="4" s="1"/>
  <c r="I88" i="4"/>
  <c r="L88" i="4" s="1"/>
  <c r="J88" i="4"/>
  <c r="M88" i="4" s="1"/>
  <c r="I89" i="4"/>
  <c r="L89" i="4" s="1"/>
  <c r="J89" i="4"/>
  <c r="M89" i="4" s="1"/>
  <c r="I90" i="4"/>
  <c r="L90" i="4" s="1"/>
  <c r="J90" i="4"/>
  <c r="M90" i="4" s="1"/>
  <c r="I91" i="4"/>
  <c r="L91" i="4" s="1"/>
  <c r="J91" i="4"/>
  <c r="M91" i="4" s="1"/>
  <c r="I92" i="4"/>
  <c r="L92" i="4" s="1"/>
  <c r="J92" i="4"/>
  <c r="M92" i="4" s="1"/>
  <c r="I93" i="4"/>
  <c r="L93" i="4" s="1"/>
  <c r="J93" i="4"/>
  <c r="M93" i="4" s="1"/>
  <c r="I94" i="4"/>
  <c r="L94" i="4" s="1"/>
  <c r="J94" i="4"/>
  <c r="M94" i="4" s="1"/>
  <c r="I95" i="4"/>
  <c r="L95" i="4" s="1"/>
  <c r="J95" i="4"/>
  <c r="M95" i="4" s="1"/>
  <c r="I96" i="4"/>
  <c r="L96" i="4" s="1"/>
  <c r="J96" i="4"/>
  <c r="M96" i="4" s="1"/>
  <c r="I163" i="9"/>
  <c r="L163" i="9" s="1"/>
  <c r="J163" i="9"/>
  <c r="M163" i="9" s="1"/>
  <c r="I82" i="9"/>
  <c r="L82" i="9" s="1"/>
  <c r="J82" i="9"/>
  <c r="M82" i="9" s="1"/>
  <c r="I74" i="9"/>
  <c r="L74" i="9" s="1"/>
  <c r="J74" i="9"/>
  <c r="M74" i="9" s="1"/>
  <c r="I75" i="9"/>
  <c r="L75" i="9" s="1"/>
  <c r="J75" i="9"/>
  <c r="M75" i="9" s="1"/>
  <c r="K92" i="4" l="1"/>
  <c r="K75" i="4"/>
  <c r="K90" i="4"/>
  <c r="K59" i="4"/>
  <c r="K88" i="4"/>
  <c r="K84" i="4"/>
  <c r="K81" i="4"/>
  <c r="K87" i="4"/>
  <c r="K67" i="4"/>
  <c r="K76" i="4"/>
  <c r="K85" i="4"/>
  <c r="K57" i="4"/>
  <c r="K63" i="4"/>
  <c r="K79" i="4"/>
  <c r="K95" i="4"/>
  <c r="K96" i="4"/>
  <c r="K78" i="4"/>
  <c r="K74" i="4"/>
  <c r="K73" i="4"/>
  <c r="K69" i="4"/>
  <c r="K64" i="4"/>
  <c r="K66" i="4"/>
  <c r="K58" i="4"/>
  <c r="K93" i="4"/>
  <c r="K91" i="4"/>
  <c r="K71" i="4"/>
  <c r="K60" i="4"/>
  <c r="K55" i="4"/>
  <c r="K82" i="4"/>
  <c r="K77" i="4"/>
  <c r="K72" i="4"/>
  <c r="K65" i="4"/>
  <c r="K89" i="4"/>
  <c r="K56" i="4"/>
  <c r="K80" i="4"/>
  <c r="K62" i="4"/>
  <c r="K86" i="4"/>
  <c r="K68" i="4"/>
  <c r="K70" i="4"/>
  <c r="K94" i="4"/>
  <c r="K163" i="9"/>
  <c r="K82" i="9"/>
  <c r="K74" i="9"/>
  <c r="K75" i="9"/>
  <c r="I78" i="9"/>
  <c r="L78" i="9" s="1"/>
  <c r="J78" i="9"/>
  <c r="M78" i="9" s="1"/>
  <c r="K78" i="9" l="1"/>
  <c r="P6" i="9"/>
  <c r="I125" i="9"/>
  <c r="L125" i="9" s="1"/>
  <c r="J125" i="9"/>
  <c r="M125" i="9" s="1"/>
  <c r="I104" i="9"/>
  <c r="L104" i="9" s="1"/>
  <c r="J104" i="9"/>
  <c r="M104" i="9" s="1"/>
  <c r="I105" i="9"/>
  <c r="L105" i="9" s="1"/>
  <c r="J105" i="9"/>
  <c r="M105" i="9" s="1"/>
  <c r="I106" i="9"/>
  <c r="L106" i="9" s="1"/>
  <c r="J106" i="9"/>
  <c r="M106" i="9" s="1"/>
  <c r="I162" i="9"/>
  <c r="L162" i="9" s="1"/>
  <c r="J162" i="9"/>
  <c r="M162" i="9" s="1"/>
  <c r="I35" i="9"/>
  <c r="L35" i="9" s="1"/>
  <c r="J35" i="9"/>
  <c r="M35" i="9" s="1"/>
  <c r="K105" i="9" l="1"/>
  <c r="K125" i="9"/>
  <c r="K106" i="9"/>
  <c r="K104" i="9"/>
  <c r="K162" i="9"/>
  <c r="K35" i="9"/>
  <c r="I67" i="9"/>
  <c r="L67" i="9" s="1"/>
  <c r="J67" i="9"/>
  <c r="M67" i="9" s="1"/>
  <c r="I110" i="9"/>
  <c r="L110" i="9" s="1"/>
  <c r="J110" i="9"/>
  <c r="M110" i="9" s="1"/>
  <c r="I111" i="9"/>
  <c r="L111" i="9" s="1"/>
  <c r="J111" i="9"/>
  <c r="M111" i="9" s="1"/>
  <c r="K67" i="9" l="1"/>
  <c r="K111" i="9"/>
  <c r="K110" i="9"/>
  <c r="I27" i="9"/>
  <c r="L27" i="9" s="1"/>
  <c r="J27" i="9"/>
  <c r="M27" i="9" s="1"/>
  <c r="I88" i="9"/>
  <c r="L88" i="9" s="1"/>
  <c r="J88" i="9"/>
  <c r="M88" i="9" s="1"/>
  <c r="I44" i="9"/>
  <c r="L44" i="9" s="1"/>
  <c r="J44" i="9"/>
  <c r="M44" i="9" s="1"/>
  <c r="K88" i="9" l="1"/>
  <c r="K27" i="9"/>
  <c r="K44" i="9"/>
  <c r="I6" i="9" l="1"/>
  <c r="L6" i="9" s="1"/>
  <c r="J6" i="9"/>
  <c r="M6" i="9" s="1"/>
  <c r="J5" i="9"/>
  <c r="K6" i="9" l="1"/>
  <c r="I136" i="9" l="1"/>
  <c r="L136" i="9" s="1"/>
  <c r="J136" i="9"/>
  <c r="M136" i="9" s="1"/>
  <c r="I15" i="9"/>
  <c r="L15" i="9" s="1"/>
  <c r="J15" i="9"/>
  <c r="M15" i="9" s="1"/>
  <c r="K15" i="9" l="1"/>
  <c r="K136" i="9"/>
  <c r="I149" i="9"/>
  <c r="L149" i="9" s="1"/>
  <c r="J149" i="9"/>
  <c r="M149" i="9" s="1"/>
  <c r="K149" i="9" l="1"/>
  <c r="I39" i="9" l="1"/>
  <c r="L39" i="9" s="1"/>
  <c r="J39" i="9"/>
  <c r="M39" i="9" s="1"/>
  <c r="I124" i="9"/>
  <c r="L124" i="9" s="1"/>
  <c r="J124" i="9"/>
  <c r="M124" i="9" s="1"/>
  <c r="I123" i="9"/>
  <c r="L123" i="9" s="1"/>
  <c r="J123" i="9"/>
  <c r="M123" i="9" s="1"/>
  <c r="I147" i="9"/>
  <c r="L147" i="9" s="1"/>
  <c r="J147" i="9"/>
  <c r="M147" i="9" s="1"/>
  <c r="P145" i="9"/>
  <c r="I145" i="9"/>
  <c r="L145" i="9" s="1"/>
  <c r="J145" i="9"/>
  <c r="M145" i="9" s="1"/>
  <c r="K147" i="9" l="1"/>
  <c r="K124" i="9"/>
  <c r="K39" i="9"/>
  <c r="K123" i="9"/>
  <c r="K145" i="9"/>
  <c r="I161" i="9"/>
  <c r="L161" i="9" s="1"/>
  <c r="J161" i="9"/>
  <c r="M161" i="9" s="1"/>
  <c r="I65" i="9"/>
  <c r="L65" i="9" s="1"/>
  <c r="J65" i="9"/>
  <c r="M65" i="9" s="1"/>
  <c r="K65" i="9" l="1"/>
  <c r="K161" i="9"/>
  <c r="I116" i="9" l="1"/>
  <c r="I87" i="9" l="1"/>
  <c r="L87" i="9" s="1"/>
  <c r="J87" i="9"/>
  <c r="M87" i="9" s="1"/>
  <c r="I14" i="9"/>
  <c r="L14" i="9" s="1"/>
  <c r="J14" i="9"/>
  <c r="M14" i="9" s="1"/>
  <c r="K14" i="9" l="1"/>
  <c r="K87" i="9"/>
  <c r="I143" i="9" l="1"/>
  <c r="L143" i="9" s="1"/>
  <c r="J143" i="9"/>
  <c r="M143" i="9" s="1"/>
  <c r="K143" i="9" l="1"/>
  <c r="I19" i="9"/>
  <c r="L19" i="9" s="1"/>
  <c r="J19" i="9"/>
  <c r="M19" i="9" s="1"/>
  <c r="J18" i="9"/>
  <c r="M18" i="9" s="1"/>
  <c r="I18" i="9"/>
  <c r="L18" i="9" s="1"/>
  <c r="I114" i="9"/>
  <c r="L114" i="9" s="1"/>
  <c r="J114" i="9"/>
  <c r="M114" i="9" s="1"/>
  <c r="I47" i="9"/>
  <c r="L47" i="9" s="1"/>
  <c r="J47" i="9"/>
  <c r="M47" i="9" s="1"/>
  <c r="I45" i="9"/>
  <c r="L45" i="9" s="1"/>
  <c r="J45" i="9"/>
  <c r="M45" i="9" s="1"/>
  <c r="I150" i="9"/>
  <c r="L150" i="9" s="1"/>
  <c r="J150" i="9"/>
  <c r="M150" i="9" s="1"/>
  <c r="I4" i="9"/>
  <c r="L4" i="9" s="1"/>
  <c r="J4" i="9"/>
  <c r="M4" i="9" s="1"/>
  <c r="I142" i="9"/>
  <c r="L142" i="9" s="1"/>
  <c r="J142" i="9"/>
  <c r="M142" i="9" s="1"/>
  <c r="I133" i="9"/>
  <c r="L133" i="9" s="1"/>
  <c r="J133" i="9"/>
  <c r="M133" i="9" s="1"/>
  <c r="I71" i="9"/>
  <c r="L71" i="9" s="1"/>
  <c r="J71" i="9"/>
  <c r="M71" i="9" s="1"/>
  <c r="K47" i="9" l="1"/>
  <c r="K150" i="9"/>
  <c r="K142" i="9"/>
  <c r="K45" i="9"/>
  <c r="K133" i="9"/>
  <c r="K19" i="9"/>
  <c r="K71" i="9"/>
  <c r="K4" i="9"/>
  <c r="K114" i="9"/>
  <c r="K18" i="9"/>
  <c r="I100" i="4" l="1"/>
  <c r="L100" i="4" s="1"/>
  <c r="J100" i="4"/>
  <c r="M100" i="4" s="1"/>
  <c r="I118" i="4"/>
  <c r="L118" i="4" s="1"/>
  <c r="M118" i="4"/>
  <c r="I931" i="4"/>
  <c r="L931" i="4" s="1"/>
  <c r="J931" i="4"/>
  <c r="M931" i="4" s="1"/>
  <c r="K100" i="4" l="1"/>
  <c r="K118" i="4"/>
  <c r="K931" i="4"/>
  <c r="J53" i="9" l="1"/>
  <c r="M53" i="9" s="1"/>
  <c r="I53" i="9"/>
  <c r="L53" i="9" s="1"/>
  <c r="K53" i="9" l="1"/>
  <c r="J91" i="9"/>
  <c r="M91" i="9" s="1"/>
  <c r="J93" i="9"/>
  <c r="M93" i="9" s="1"/>
  <c r="J50" i="9"/>
  <c r="M50" i="9" s="1"/>
  <c r="J108" i="9"/>
  <c r="M108" i="9" s="1"/>
  <c r="J113" i="9"/>
  <c r="M113" i="9" s="1"/>
  <c r="I91" i="9"/>
  <c r="L91" i="9" s="1"/>
  <c r="I93" i="9"/>
  <c r="I50" i="9"/>
  <c r="I108" i="9"/>
  <c r="L108" i="9" s="1"/>
  <c r="I113" i="9"/>
  <c r="L113" i="9" s="1"/>
  <c r="K108" i="9" l="1"/>
  <c r="K113" i="9"/>
  <c r="K91" i="9"/>
  <c r="L93" i="9"/>
  <c r="K93" i="9" s="1"/>
  <c r="L50" i="9"/>
  <c r="K50" i="9" s="1"/>
  <c r="J149" i="4"/>
  <c r="M149" i="4" s="1"/>
  <c r="I149" i="4"/>
  <c r="L149" i="4" s="1"/>
  <c r="J148" i="4"/>
  <c r="M148" i="4" s="1"/>
  <c r="I148" i="4"/>
  <c r="L148" i="4" s="1"/>
  <c r="J147" i="4"/>
  <c r="M147" i="4" s="1"/>
  <c r="I147" i="4"/>
  <c r="L147" i="4" s="1"/>
  <c r="J146" i="4"/>
  <c r="M146" i="4" s="1"/>
  <c r="I146" i="4"/>
  <c r="L146" i="4" s="1"/>
  <c r="J145" i="4"/>
  <c r="M145" i="4" s="1"/>
  <c r="I145" i="4"/>
  <c r="L145" i="4" s="1"/>
  <c r="J144" i="4"/>
  <c r="M144" i="4" s="1"/>
  <c r="I144" i="4"/>
  <c r="L144" i="4" s="1"/>
  <c r="J143" i="4"/>
  <c r="M143" i="4" s="1"/>
  <c r="I143" i="4"/>
  <c r="L143" i="4" s="1"/>
  <c r="J142" i="4"/>
  <c r="M142" i="4" s="1"/>
  <c r="I142" i="4"/>
  <c r="L142" i="4" s="1"/>
  <c r="J141" i="4"/>
  <c r="M141" i="4" s="1"/>
  <c r="I141" i="4"/>
  <c r="L141" i="4" s="1"/>
  <c r="J140" i="4"/>
  <c r="M140" i="4" s="1"/>
  <c r="I140" i="4"/>
  <c r="L140" i="4" s="1"/>
  <c r="J139" i="4"/>
  <c r="M139" i="4" s="1"/>
  <c r="I139" i="4"/>
  <c r="L139" i="4" s="1"/>
  <c r="J138" i="4"/>
  <c r="M138" i="4" s="1"/>
  <c r="I138" i="4"/>
  <c r="L138" i="4" s="1"/>
  <c r="J137" i="4"/>
  <c r="M137" i="4" s="1"/>
  <c r="I137" i="4"/>
  <c r="L137" i="4" s="1"/>
  <c r="J136" i="4"/>
  <c r="M136" i="4" s="1"/>
  <c r="I136" i="4"/>
  <c r="L136" i="4" s="1"/>
  <c r="J135" i="4"/>
  <c r="M135" i="4" s="1"/>
  <c r="I135" i="4"/>
  <c r="L135" i="4" s="1"/>
  <c r="J134" i="4"/>
  <c r="M134" i="4" s="1"/>
  <c r="I134" i="4"/>
  <c r="L134" i="4" s="1"/>
  <c r="J133" i="4"/>
  <c r="M133" i="4" s="1"/>
  <c r="I133" i="4"/>
  <c r="L133" i="4" s="1"/>
  <c r="J132" i="4"/>
  <c r="M132" i="4" s="1"/>
  <c r="I132" i="4"/>
  <c r="L132" i="4" s="1"/>
  <c r="J131" i="4"/>
  <c r="M131" i="4" s="1"/>
  <c r="I131" i="4"/>
  <c r="L131" i="4" s="1"/>
  <c r="J130" i="4"/>
  <c r="M130" i="4" s="1"/>
  <c r="I130" i="4"/>
  <c r="L130" i="4" s="1"/>
  <c r="J129" i="4"/>
  <c r="M129" i="4" s="1"/>
  <c r="I129" i="4"/>
  <c r="L129" i="4" s="1"/>
  <c r="J128" i="4"/>
  <c r="M128" i="4" s="1"/>
  <c r="I128" i="4"/>
  <c r="L128" i="4" s="1"/>
  <c r="J127" i="4"/>
  <c r="M127" i="4" s="1"/>
  <c r="I127" i="4"/>
  <c r="L127" i="4" s="1"/>
  <c r="J126" i="4"/>
  <c r="M126" i="4" s="1"/>
  <c r="I126" i="4"/>
  <c r="L126" i="4" s="1"/>
  <c r="J125" i="4"/>
  <c r="M125" i="4" s="1"/>
  <c r="I125" i="4"/>
  <c r="L125" i="4" s="1"/>
  <c r="J124" i="4"/>
  <c r="M124" i="4" s="1"/>
  <c r="I124" i="4"/>
  <c r="L124" i="4" s="1"/>
  <c r="K125" i="4" l="1"/>
  <c r="K129" i="4"/>
  <c r="K133" i="4"/>
  <c r="K137" i="4"/>
  <c r="K141" i="4"/>
  <c r="K145" i="4"/>
  <c r="K149" i="4"/>
  <c r="K127" i="4"/>
  <c r="K131" i="4"/>
  <c r="K135" i="4"/>
  <c r="K143" i="4"/>
  <c r="K147" i="4"/>
  <c r="K139" i="4"/>
  <c r="K126" i="4"/>
  <c r="K130" i="4"/>
  <c r="K134" i="4"/>
  <c r="K138" i="4"/>
  <c r="K142" i="4"/>
  <c r="K146" i="4"/>
  <c r="K124" i="4"/>
  <c r="K128" i="4"/>
  <c r="K132" i="4"/>
  <c r="K136" i="4"/>
  <c r="K140" i="4"/>
  <c r="K144" i="4"/>
  <c r="K148" i="4"/>
  <c r="J7" i="9"/>
  <c r="M7" i="9" s="1"/>
  <c r="I7" i="9"/>
  <c r="L7" i="9" s="1"/>
  <c r="J160" i="9"/>
  <c r="M160" i="9" s="1"/>
  <c r="I160" i="9"/>
  <c r="L160" i="9" s="1"/>
  <c r="J80" i="9"/>
  <c r="M80" i="9" s="1"/>
  <c r="I80" i="9"/>
  <c r="L80" i="9" s="1"/>
  <c r="J90" i="9"/>
  <c r="M90" i="9" s="1"/>
  <c r="I90" i="9"/>
  <c r="L90" i="9" s="1"/>
  <c r="J129" i="9"/>
  <c r="M129" i="9" s="1"/>
  <c r="I129" i="9"/>
  <c r="L129" i="9" s="1"/>
  <c r="J128" i="9"/>
  <c r="M128" i="9" s="1"/>
  <c r="I128" i="9"/>
  <c r="L128" i="9" s="1"/>
  <c r="J81" i="9"/>
  <c r="M81" i="9" s="1"/>
  <c r="I81" i="9"/>
  <c r="L81" i="9" s="1"/>
  <c r="J8" i="9"/>
  <c r="M8" i="9" s="1"/>
  <c r="I8" i="9"/>
  <c r="L8" i="9" s="1"/>
  <c r="J26" i="9"/>
  <c r="M26" i="9" s="1"/>
  <c r="I26" i="9"/>
  <c r="L26" i="9" s="1"/>
  <c r="J20" i="9"/>
  <c r="M20" i="9" s="1"/>
  <c r="I20" i="9"/>
  <c r="L20" i="9" s="1"/>
  <c r="J134" i="9"/>
  <c r="M134" i="9" s="1"/>
  <c r="I134" i="9"/>
  <c r="L134" i="9" s="1"/>
  <c r="J164" i="9"/>
  <c r="M164" i="9" s="1"/>
  <c r="I164" i="9"/>
  <c r="L164" i="9" s="1"/>
  <c r="P146" i="9"/>
  <c r="J146" i="9"/>
  <c r="M146" i="9" s="1"/>
  <c r="I146" i="9"/>
  <c r="L146" i="9" s="1"/>
  <c r="J144" i="9"/>
  <c r="M144" i="9" s="1"/>
  <c r="I144" i="9"/>
  <c r="L144" i="9" s="1"/>
  <c r="J137" i="9"/>
  <c r="I137" i="9"/>
  <c r="L137" i="9" s="1"/>
  <c r="K137" i="9" s="1"/>
  <c r="J118" i="9"/>
  <c r="M118" i="9" s="1"/>
  <c r="I118" i="9"/>
  <c r="L118" i="9" s="1"/>
  <c r="J83" i="9"/>
  <c r="M83" i="9" s="1"/>
  <c r="I83" i="9"/>
  <c r="L83" i="9" s="1"/>
  <c r="J63" i="9"/>
  <c r="M63" i="9" s="1"/>
  <c r="I63" i="9"/>
  <c r="L63" i="9" s="1"/>
  <c r="J61" i="9"/>
  <c r="M61" i="9" s="1"/>
  <c r="I61" i="9"/>
  <c r="L61" i="9" s="1"/>
  <c r="J60" i="9"/>
  <c r="M60" i="9" s="1"/>
  <c r="I60" i="9"/>
  <c r="L60" i="9" s="1"/>
  <c r="J33" i="9"/>
  <c r="M33" i="9" s="1"/>
  <c r="I33" i="9"/>
  <c r="L33" i="9" s="1"/>
  <c r="P29" i="9"/>
  <c r="J29" i="9"/>
  <c r="M29" i="9" s="1"/>
  <c r="I29" i="9"/>
  <c r="L29" i="9" s="1"/>
  <c r="J24" i="9"/>
  <c r="M24" i="9" s="1"/>
  <c r="I24" i="9"/>
  <c r="L24" i="9" s="1"/>
  <c r="J11" i="9"/>
  <c r="M11" i="9" s="1"/>
  <c r="I11" i="9"/>
  <c r="L11" i="9" s="1"/>
  <c r="J109" i="9"/>
  <c r="M109" i="9" s="1"/>
  <c r="I109" i="9"/>
  <c r="L109" i="9" s="1"/>
  <c r="J72" i="9"/>
  <c r="M72" i="9" s="1"/>
  <c r="I72" i="9"/>
  <c r="L72" i="9" s="1"/>
  <c r="J28" i="9"/>
  <c r="M28" i="9" s="1"/>
  <c r="I28" i="9"/>
  <c r="L28" i="9" s="1"/>
  <c r="J102" i="9"/>
  <c r="M102" i="9" s="1"/>
  <c r="I102" i="9"/>
  <c r="L102" i="9" s="1"/>
  <c r="J94" i="9"/>
  <c r="M94" i="9" s="1"/>
  <c r="I94" i="9"/>
  <c r="L94" i="9" s="1"/>
  <c r="J84" i="9"/>
  <c r="M84" i="9" s="1"/>
  <c r="I84" i="9"/>
  <c r="L84" i="9" s="1"/>
  <c r="J68" i="9"/>
  <c r="M68" i="9" s="1"/>
  <c r="I68" i="9"/>
  <c r="L68" i="9" s="1"/>
  <c r="J66" i="9"/>
  <c r="M66" i="9" s="1"/>
  <c r="I66" i="9"/>
  <c r="L66" i="9" s="1"/>
  <c r="M5" i="9"/>
  <c r="I5" i="9"/>
  <c r="L5" i="9" s="1"/>
  <c r="J140" i="9"/>
  <c r="M140" i="9" s="1"/>
  <c r="I140" i="9"/>
  <c r="L140" i="9" s="1"/>
  <c r="J115" i="9"/>
  <c r="M115" i="9" s="1"/>
  <c r="I115" i="9"/>
  <c r="L115" i="9" s="1"/>
  <c r="J97" i="9"/>
  <c r="M97" i="9" s="1"/>
  <c r="I97" i="9"/>
  <c r="L97" i="9" s="1"/>
  <c r="J49" i="9"/>
  <c r="M49" i="9" s="1"/>
  <c r="I49" i="9"/>
  <c r="L49" i="9" s="1"/>
  <c r="J48" i="9"/>
  <c r="M48" i="9" s="1"/>
  <c r="I48" i="9"/>
  <c r="L48" i="9" s="1"/>
  <c r="J38" i="9"/>
  <c r="M38" i="9" s="1"/>
  <c r="I38" i="9"/>
  <c r="L38" i="9" s="1"/>
  <c r="J36" i="9"/>
  <c r="M36" i="9" s="1"/>
  <c r="I36" i="9"/>
  <c r="L36" i="9" s="1"/>
  <c r="J152" i="9"/>
  <c r="M152" i="9" s="1"/>
  <c r="I152" i="9"/>
  <c r="L152" i="9" s="1"/>
  <c r="J138" i="9"/>
  <c r="M138" i="9" s="1"/>
  <c r="I138" i="9"/>
  <c r="L138" i="9" s="1"/>
  <c r="J126" i="9"/>
  <c r="M126" i="9" s="1"/>
  <c r="I126" i="9"/>
  <c r="L126" i="9" s="1"/>
  <c r="J103" i="9"/>
  <c r="M103" i="9" s="1"/>
  <c r="I103" i="9"/>
  <c r="L103" i="9" s="1"/>
  <c r="J98" i="9"/>
  <c r="M98" i="9" s="1"/>
  <c r="I98" i="9"/>
  <c r="L98" i="9" s="1"/>
  <c r="J99" i="9"/>
  <c r="M99" i="9" s="1"/>
  <c r="I99" i="9"/>
  <c r="L99" i="9" s="1"/>
  <c r="J34" i="9"/>
  <c r="M34" i="9" s="1"/>
  <c r="I34" i="9"/>
  <c r="L34" i="9" s="1"/>
  <c r="J155" i="9"/>
  <c r="M155" i="9" s="1"/>
  <c r="I155" i="9"/>
  <c r="L155" i="9" s="1"/>
  <c r="J148" i="9"/>
  <c r="M148" i="9" s="1"/>
  <c r="I148" i="9"/>
  <c r="L148" i="9" s="1"/>
  <c r="J107" i="9"/>
  <c r="M107" i="9" s="1"/>
  <c r="I107" i="9"/>
  <c r="L107" i="9" s="1"/>
  <c r="J92" i="9"/>
  <c r="M92" i="9" s="1"/>
  <c r="I92" i="9"/>
  <c r="L92" i="9" s="1"/>
  <c r="J86" i="9"/>
  <c r="M86" i="9" s="1"/>
  <c r="I86" i="9"/>
  <c r="L86" i="9" s="1"/>
  <c r="J64" i="9"/>
  <c r="M64" i="9" s="1"/>
  <c r="I64" i="9"/>
  <c r="L64" i="9" s="1"/>
  <c r="J43" i="9"/>
  <c r="M43" i="9" s="1"/>
  <c r="I43" i="9"/>
  <c r="L43" i="9" s="1"/>
  <c r="J41" i="9"/>
  <c r="M41" i="9" s="1"/>
  <c r="I41" i="9"/>
  <c r="L41" i="9" s="1"/>
  <c r="J40" i="9"/>
  <c r="M40" i="9" s="1"/>
  <c r="I40" i="9"/>
  <c r="L40" i="9" s="1"/>
  <c r="J17" i="9"/>
  <c r="M17" i="9" s="1"/>
  <c r="I17" i="9"/>
  <c r="L17" i="9" s="1"/>
  <c r="P96" i="9"/>
  <c r="J96" i="9"/>
  <c r="M96" i="9" s="1"/>
  <c r="I96" i="9"/>
  <c r="L96" i="9" s="1"/>
  <c r="J3" i="9"/>
  <c r="M3" i="9" s="1"/>
  <c r="I3" i="9"/>
  <c r="L3" i="9" s="1"/>
  <c r="J56" i="9"/>
  <c r="M56" i="9" s="1"/>
  <c r="I56" i="9"/>
  <c r="L56" i="9" s="1"/>
  <c r="J9" i="9"/>
  <c r="M9" i="9" s="1"/>
  <c r="I9" i="9"/>
  <c r="L9" i="9" s="1"/>
  <c r="J117" i="9"/>
  <c r="M117" i="9" s="1"/>
  <c r="I117" i="9"/>
  <c r="L117" i="9" s="1"/>
  <c r="J116" i="9"/>
  <c r="M116" i="9" s="1"/>
  <c r="L116" i="9"/>
  <c r="J21" i="9"/>
  <c r="M21" i="9" s="1"/>
  <c r="I21" i="9"/>
  <c r="L21" i="9" s="1"/>
  <c r="K109" i="9" l="1"/>
  <c r="K56" i="9"/>
  <c r="K96" i="9"/>
  <c r="K21" i="9"/>
  <c r="K116" i="9"/>
  <c r="K17" i="9"/>
  <c r="K43" i="9"/>
  <c r="K99" i="9"/>
  <c r="K138" i="9"/>
  <c r="K48" i="9"/>
  <c r="K115" i="9"/>
  <c r="K68" i="9"/>
  <c r="K11" i="9"/>
  <c r="K164" i="9"/>
  <c r="K134" i="9"/>
  <c r="K128" i="9"/>
  <c r="K80" i="9"/>
  <c r="K60" i="9"/>
  <c r="K83" i="9"/>
  <c r="K144" i="9"/>
  <c r="K117" i="9"/>
  <c r="K9" i="9"/>
  <c r="K3" i="9"/>
  <c r="K61" i="9"/>
  <c r="K40" i="9"/>
  <c r="K64" i="9"/>
  <c r="K103" i="9"/>
  <c r="K38" i="9"/>
  <c r="K94" i="9"/>
  <c r="K72" i="9"/>
  <c r="K26" i="9"/>
  <c r="K81" i="9"/>
  <c r="K7" i="9"/>
  <c r="K118" i="9"/>
  <c r="K33" i="9"/>
  <c r="K63" i="9"/>
  <c r="K146" i="9"/>
  <c r="K86" i="9"/>
  <c r="K107" i="9"/>
  <c r="K155" i="9"/>
  <c r="K98" i="9"/>
  <c r="K152" i="9"/>
  <c r="K36" i="9"/>
  <c r="K49" i="9"/>
  <c r="K140" i="9"/>
  <c r="K5" i="9"/>
  <c r="K84" i="9"/>
  <c r="K28" i="9"/>
  <c r="K24" i="9"/>
  <c r="K20" i="9"/>
  <c r="K129" i="9"/>
  <c r="K160" i="9"/>
  <c r="K41" i="9"/>
  <c r="K92" i="9"/>
  <c r="K148" i="9"/>
  <c r="K34" i="9"/>
  <c r="K126" i="9"/>
  <c r="K97" i="9"/>
  <c r="K66" i="9"/>
  <c r="K102" i="9"/>
  <c r="K29" i="9"/>
  <c r="K8" i="9"/>
  <c r="K90" i="9"/>
  <c r="J450" i="4"/>
  <c r="M450" i="4" s="1"/>
  <c r="J451" i="4"/>
  <c r="M451" i="4" s="1"/>
  <c r="J452" i="4"/>
  <c r="M452" i="4" s="1"/>
  <c r="J935" i="4"/>
  <c r="M935" i="4" s="1"/>
  <c r="J150" i="4"/>
  <c r="M150" i="4" s="1"/>
  <c r="J123" i="4"/>
  <c r="M123" i="4" s="1"/>
  <c r="I450" i="4"/>
  <c r="L450" i="4" s="1"/>
  <c r="I451" i="4"/>
  <c r="L451" i="4" s="1"/>
  <c r="I452" i="4"/>
  <c r="L452" i="4" s="1"/>
  <c r="I935" i="4"/>
  <c r="L935" i="4" s="1"/>
  <c r="I150" i="4"/>
  <c r="L150" i="4" s="1"/>
  <c r="I123" i="4"/>
  <c r="L123" i="4" s="1"/>
  <c r="K123" i="4" l="1"/>
  <c r="K150" i="4"/>
  <c r="K452" i="4"/>
  <c r="K450" i="4"/>
  <c r="K451" i="4"/>
  <c r="K935" i="4"/>
  <c r="J926" i="4"/>
  <c r="M926" i="4" s="1"/>
  <c r="I926" i="4"/>
  <c r="L926" i="4" s="1"/>
  <c r="J925" i="4"/>
  <c r="M925" i="4" s="1"/>
  <c r="I925" i="4"/>
  <c r="L925" i="4" s="1"/>
  <c r="J922" i="4"/>
  <c r="M922" i="4" s="1"/>
  <c r="I922" i="4"/>
  <c r="L922" i="4" s="1"/>
  <c r="J913" i="4"/>
  <c r="M913" i="4" s="1"/>
  <c r="I913" i="4"/>
  <c r="L913" i="4" s="1"/>
  <c r="J914" i="4"/>
  <c r="M914" i="4" s="1"/>
  <c r="I914" i="4"/>
  <c r="L914" i="4" s="1"/>
  <c r="J919" i="4"/>
  <c r="M919" i="4" s="1"/>
  <c r="I919" i="4"/>
  <c r="L919" i="4" s="1"/>
  <c r="J920" i="4"/>
  <c r="M920" i="4" s="1"/>
  <c r="I920" i="4"/>
  <c r="L920" i="4" s="1"/>
  <c r="J929" i="4"/>
  <c r="M929" i="4" s="1"/>
  <c r="I929" i="4"/>
  <c r="L929" i="4" s="1"/>
  <c r="J933" i="4"/>
  <c r="M933" i="4" s="1"/>
  <c r="I933" i="4"/>
  <c r="L933" i="4" s="1"/>
  <c r="J932" i="4"/>
  <c r="M932" i="4" s="1"/>
  <c r="I932" i="4"/>
  <c r="L932" i="4" s="1"/>
  <c r="J917" i="4"/>
  <c r="M917" i="4" s="1"/>
  <c r="I917" i="4"/>
  <c r="L917" i="4" s="1"/>
  <c r="J921" i="4"/>
  <c r="M921" i="4" s="1"/>
  <c r="I921" i="4"/>
  <c r="L921" i="4" s="1"/>
  <c r="J910" i="4"/>
  <c r="M910" i="4" s="1"/>
  <c r="I910" i="4"/>
  <c r="L910" i="4" s="1"/>
  <c r="J924" i="4"/>
  <c r="M924" i="4" s="1"/>
  <c r="I924" i="4"/>
  <c r="L924" i="4" s="1"/>
  <c r="J911" i="4"/>
  <c r="M911" i="4" s="1"/>
  <c r="I911" i="4"/>
  <c r="L911" i="4" s="1"/>
  <c r="J916" i="4"/>
  <c r="M916" i="4" s="1"/>
  <c r="I916" i="4"/>
  <c r="L916" i="4" s="1"/>
  <c r="J934" i="4"/>
  <c r="M934" i="4" s="1"/>
  <c r="I934" i="4"/>
  <c r="L934" i="4" s="1"/>
  <c r="J927" i="4"/>
  <c r="M927" i="4" s="1"/>
  <c r="I927" i="4"/>
  <c r="L927" i="4" s="1"/>
  <c r="J923" i="4"/>
  <c r="M923" i="4" s="1"/>
  <c r="I923" i="4"/>
  <c r="L923" i="4" s="1"/>
  <c r="J928" i="4"/>
  <c r="M928" i="4" s="1"/>
  <c r="I928" i="4"/>
  <c r="L928" i="4" s="1"/>
  <c r="J912" i="4"/>
  <c r="M912" i="4" s="1"/>
  <c r="I912" i="4"/>
  <c r="L912" i="4" s="1"/>
  <c r="J918" i="4"/>
  <c r="M918" i="4" s="1"/>
  <c r="I918" i="4"/>
  <c r="L918" i="4" s="1"/>
  <c r="J930" i="4"/>
  <c r="M930" i="4" s="1"/>
  <c r="I930" i="4"/>
  <c r="L930" i="4" s="1"/>
  <c r="J915" i="4"/>
  <c r="M915" i="4" s="1"/>
  <c r="I915" i="4"/>
  <c r="L915" i="4" s="1"/>
  <c r="J876" i="4"/>
  <c r="M876" i="4" s="1"/>
  <c r="I876" i="4"/>
  <c r="L876" i="4" s="1"/>
  <c r="J877" i="4"/>
  <c r="M877" i="4" s="1"/>
  <c r="I877" i="4"/>
  <c r="L877" i="4" s="1"/>
  <c r="J903" i="4"/>
  <c r="M903" i="4" s="1"/>
  <c r="I903" i="4"/>
  <c r="L903" i="4" s="1"/>
  <c r="J889" i="4"/>
  <c r="M889" i="4" s="1"/>
  <c r="I889" i="4"/>
  <c r="L889" i="4" s="1"/>
  <c r="J870" i="4"/>
  <c r="M870" i="4" s="1"/>
  <c r="I870" i="4"/>
  <c r="L870" i="4" s="1"/>
  <c r="J872" i="4"/>
  <c r="M872" i="4" s="1"/>
  <c r="I872" i="4"/>
  <c r="L872" i="4" s="1"/>
  <c r="J883" i="4"/>
  <c r="M883" i="4" s="1"/>
  <c r="I883" i="4"/>
  <c r="L883" i="4" s="1"/>
  <c r="J907" i="4"/>
  <c r="M907" i="4" s="1"/>
  <c r="I907" i="4"/>
  <c r="L907" i="4" s="1"/>
  <c r="J899" i="4"/>
  <c r="M899" i="4" s="1"/>
  <c r="I899" i="4"/>
  <c r="L899" i="4" s="1"/>
  <c r="J868" i="4"/>
  <c r="M868" i="4" s="1"/>
  <c r="I868" i="4"/>
  <c r="L868" i="4" s="1"/>
  <c r="J898" i="4"/>
  <c r="M898" i="4" s="1"/>
  <c r="I898" i="4"/>
  <c r="L898" i="4" s="1"/>
  <c r="J891" i="4"/>
  <c r="M891" i="4" s="1"/>
  <c r="I891" i="4"/>
  <c r="L891" i="4" s="1"/>
  <c r="J895" i="4"/>
  <c r="M895" i="4" s="1"/>
  <c r="I895" i="4"/>
  <c r="L895" i="4" s="1"/>
  <c r="J894" i="4"/>
  <c r="M894" i="4" s="1"/>
  <c r="I894" i="4"/>
  <c r="L894" i="4" s="1"/>
  <c r="J893" i="4"/>
  <c r="M893" i="4" s="1"/>
  <c r="I893" i="4"/>
  <c r="L893" i="4" s="1"/>
  <c r="J874" i="4"/>
  <c r="M874" i="4" s="1"/>
  <c r="I874" i="4"/>
  <c r="L874" i="4" s="1"/>
  <c r="J892" i="4"/>
  <c r="M892" i="4" s="1"/>
  <c r="I892" i="4"/>
  <c r="L892" i="4" s="1"/>
  <c r="J896" i="4"/>
  <c r="M896" i="4" s="1"/>
  <c r="I896" i="4"/>
  <c r="L896" i="4" s="1"/>
  <c r="J890" i="4"/>
  <c r="M890" i="4" s="1"/>
  <c r="I890" i="4"/>
  <c r="L890" i="4" s="1"/>
  <c r="J879" i="4"/>
  <c r="M879" i="4" s="1"/>
  <c r="I879" i="4"/>
  <c r="L879" i="4" s="1"/>
  <c r="J873" i="4"/>
  <c r="M873" i="4" s="1"/>
  <c r="I873" i="4"/>
  <c r="L873" i="4" s="1"/>
  <c r="J875" i="4"/>
  <c r="M875" i="4" s="1"/>
  <c r="I875" i="4"/>
  <c r="L875" i="4" s="1"/>
  <c r="J886" i="4"/>
  <c r="M886" i="4" s="1"/>
  <c r="I886" i="4"/>
  <c r="L886" i="4" s="1"/>
  <c r="J882" i="4"/>
  <c r="M882" i="4" s="1"/>
  <c r="I882" i="4"/>
  <c r="L882" i="4" s="1"/>
  <c r="J885" i="4"/>
  <c r="M885" i="4" s="1"/>
  <c r="I885" i="4"/>
  <c r="L885" i="4" s="1"/>
  <c r="J887" i="4"/>
  <c r="M887" i="4" s="1"/>
  <c r="I887" i="4"/>
  <c r="L887" i="4" s="1"/>
  <c r="J884" i="4"/>
  <c r="M884" i="4" s="1"/>
  <c r="I884" i="4"/>
  <c r="L884" i="4" s="1"/>
  <c r="J871" i="4"/>
  <c r="M871" i="4" s="1"/>
  <c r="I871" i="4"/>
  <c r="L871" i="4" s="1"/>
  <c r="J906" i="4"/>
  <c r="M906" i="4" s="1"/>
  <c r="I906" i="4"/>
  <c r="L906" i="4" s="1"/>
  <c r="J902" i="4"/>
  <c r="M902" i="4" s="1"/>
  <c r="I902" i="4"/>
  <c r="L902" i="4" s="1"/>
  <c r="J905" i="4"/>
  <c r="M905" i="4" s="1"/>
  <c r="I905" i="4"/>
  <c r="L905" i="4" s="1"/>
  <c r="J908" i="4"/>
  <c r="M908" i="4" s="1"/>
  <c r="I908" i="4"/>
  <c r="L908" i="4" s="1"/>
  <c r="J880" i="4"/>
  <c r="M880" i="4" s="1"/>
  <c r="I880" i="4"/>
  <c r="L880" i="4" s="1"/>
  <c r="J900" i="4"/>
  <c r="M900" i="4" s="1"/>
  <c r="I900" i="4"/>
  <c r="L900" i="4" s="1"/>
  <c r="J904" i="4"/>
  <c r="M904" i="4" s="1"/>
  <c r="I904" i="4"/>
  <c r="L904" i="4" s="1"/>
  <c r="J897" i="4"/>
  <c r="M897" i="4" s="1"/>
  <c r="I897" i="4"/>
  <c r="L897" i="4" s="1"/>
  <c r="J888" i="4"/>
  <c r="M888" i="4" s="1"/>
  <c r="I888" i="4"/>
  <c r="L888" i="4" s="1"/>
  <c r="J881" i="4"/>
  <c r="M881" i="4" s="1"/>
  <c r="I881" i="4"/>
  <c r="L881" i="4" s="1"/>
  <c r="J869" i="4"/>
  <c r="M869" i="4" s="1"/>
  <c r="I869" i="4"/>
  <c r="L869" i="4" s="1"/>
  <c r="J909" i="4"/>
  <c r="M909" i="4" s="1"/>
  <c r="I909" i="4"/>
  <c r="L909" i="4" s="1"/>
  <c r="J878" i="4"/>
  <c r="M878" i="4" s="1"/>
  <c r="I878" i="4"/>
  <c r="L878" i="4" s="1"/>
  <c r="J901" i="4"/>
  <c r="M901" i="4" s="1"/>
  <c r="I901" i="4"/>
  <c r="L901" i="4" s="1"/>
  <c r="J828" i="4"/>
  <c r="M828" i="4" s="1"/>
  <c r="I828" i="4"/>
  <c r="L828" i="4" s="1"/>
  <c r="J864" i="4"/>
  <c r="M864" i="4" s="1"/>
  <c r="I864" i="4"/>
  <c r="L864" i="4" s="1"/>
  <c r="J863" i="4"/>
  <c r="M863" i="4" s="1"/>
  <c r="I863" i="4"/>
  <c r="L863" i="4" s="1"/>
  <c r="J855" i="4"/>
  <c r="M855" i="4" s="1"/>
  <c r="I855" i="4"/>
  <c r="L855" i="4" s="1"/>
  <c r="J829" i="4"/>
  <c r="M829" i="4" s="1"/>
  <c r="I829" i="4"/>
  <c r="L829" i="4" s="1"/>
  <c r="J823" i="4"/>
  <c r="M823" i="4" s="1"/>
  <c r="I823" i="4"/>
  <c r="L823" i="4" s="1"/>
  <c r="J831" i="4"/>
  <c r="M831" i="4" s="1"/>
  <c r="I831" i="4"/>
  <c r="L831" i="4" s="1"/>
  <c r="J827" i="4"/>
  <c r="M827" i="4" s="1"/>
  <c r="I827" i="4"/>
  <c r="L827" i="4" s="1"/>
  <c r="J857" i="4"/>
  <c r="M857" i="4" s="1"/>
  <c r="I857" i="4"/>
  <c r="L857" i="4" s="1"/>
  <c r="J862" i="4"/>
  <c r="M862" i="4" s="1"/>
  <c r="I862" i="4"/>
  <c r="L862" i="4" s="1"/>
  <c r="J850" i="4"/>
  <c r="M850" i="4" s="1"/>
  <c r="I850" i="4"/>
  <c r="L850" i="4" s="1"/>
  <c r="J851" i="4"/>
  <c r="M851" i="4" s="1"/>
  <c r="I851" i="4"/>
  <c r="L851" i="4" s="1"/>
  <c r="J866" i="4"/>
  <c r="M866" i="4" s="1"/>
  <c r="I866" i="4"/>
  <c r="L866" i="4" s="1"/>
  <c r="J852" i="4"/>
  <c r="M852" i="4" s="1"/>
  <c r="I852" i="4"/>
  <c r="L852" i="4" s="1"/>
  <c r="J853" i="4"/>
  <c r="M853" i="4" s="1"/>
  <c r="I853" i="4"/>
  <c r="L853" i="4" s="1"/>
  <c r="J826" i="4"/>
  <c r="M826" i="4" s="1"/>
  <c r="I826" i="4"/>
  <c r="L826" i="4" s="1"/>
  <c r="J849" i="4"/>
  <c r="M849" i="4" s="1"/>
  <c r="I849" i="4"/>
  <c r="L849" i="4" s="1"/>
  <c r="J843" i="4"/>
  <c r="M843" i="4" s="1"/>
  <c r="I843" i="4"/>
  <c r="L843" i="4" s="1"/>
  <c r="J854" i="4"/>
  <c r="M854" i="4" s="1"/>
  <c r="I854" i="4"/>
  <c r="L854" i="4" s="1"/>
  <c r="J837" i="4"/>
  <c r="M837" i="4" s="1"/>
  <c r="I837" i="4"/>
  <c r="L837" i="4" s="1"/>
  <c r="J841" i="4"/>
  <c r="M841" i="4" s="1"/>
  <c r="I841" i="4"/>
  <c r="L841" i="4" s="1"/>
  <c r="J848" i="4"/>
  <c r="M848" i="4" s="1"/>
  <c r="I848" i="4"/>
  <c r="L848" i="4" s="1"/>
  <c r="J842" i="4"/>
  <c r="M842" i="4" s="1"/>
  <c r="I842" i="4"/>
  <c r="L842" i="4" s="1"/>
  <c r="J867" i="4"/>
  <c r="M867" i="4" s="1"/>
  <c r="I867" i="4"/>
  <c r="L867" i="4" s="1"/>
  <c r="J825" i="4"/>
  <c r="M825" i="4" s="1"/>
  <c r="I825" i="4"/>
  <c r="L825" i="4" s="1"/>
  <c r="J861" i="4"/>
  <c r="M861" i="4" s="1"/>
  <c r="I861" i="4"/>
  <c r="L861" i="4" s="1"/>
  <c r="J859" i="4"/>
  <c r="M859" i="4" s="1"/>
  <c r="I859" i="4"/>
  <c r="L859" i="4" s="1"/>
  <c r="J835" i="4"/>
  <c r="M835" i="4" s="1"/>
  <c r="I835" i="4"/>
  <c r="L835" i="4" s="1"/>
  <c r="J834" i="4"/>
  <c r="M834" i="4" s="1"/>
  <c r="I834" i="4"/>
  <c r="L834" i="4" s="1"/>
  <c r="J838" i="4"/>
  <c r="M838" i="4" s="1"/>
  <c r="I838" i="4"/>
  <c r="L838" i="4" s="1"/>
  <c r="J840" i="4"/>
  <c r="M840" i="4" s="1"/>
  <c r="I840" i="4"/>
  <c r="L840" i="4" s="1"/>
  <c r="J839" i="4"/>
  <c r="M839" i="4" s="1"/>
  <c r="I839" i="4"/>
  <c r="L839" i="4" s="1"/>
  <c r="J833" i="4"/>
  <c r="M833" i="4" s="1"/>
  <c r="I833" i="4"/>
  <c r="L833" i="4" s="1"/>
  <c r="J844" i="4"/>
  <c r="M844" i="4" s="1"/>
  <c r="I844" i="4"/>
  <c r="L844" i="4" s="1"/>
  <c r="J856" i="4"/>
  <c r="M856" i="4" s="1"/>
  <c r="I856" i="4"/>
  <c r="L856" i="4" s="1"/>
  <c r="J830" i="4"/>
  <c r="M830" i="4" s="1"/>
  <c r="I830" i="4"/>
  <c r="L830" i="4" s="1"/>
  <c r="J836" i="4"/>
  <c r="M836" i="4" s="1"/>
  <c r="I836" i="4"/>
  <c r="L836" i="4" s="1"/>
  <c r="J860" i="4"/>
  <c r="M860" i="4" s="1"/>
  <c r="I860" i="4"/>
  <c r="L860" i="4" s="1"/>
  <c r="J832" i="4"/>
  <c r="M832" i="4" s="1"/>
  <c r="I832" i="4"/>
  <c r="L832" i="4" s="1"/>
  <c r="J845" i="4"/>
  <c r="M845" i="4" s="1"/>
  <c r="I845" i="4"/>
  <c r="L845" i="4" s="1"/>
  <c r="J846" i="4"/>
  <c r="M846" i="4" s="1"/>
  <c r="I846" i="4"/>
  <c r="L846" i="4" s="1"/>
  <c r="J847" i="4"/>
  <c r="M847" i="4" s="1"/>
  <c r="I847" i="4"/>
  <c r="L847" i="4" s="1"/>
  <c r="J865" i="4"/>
  <c r="M865" i="4" s="1"/>
  <c r="I865" i="4"/>
  <c r="L865" i="4" s="1"/>
  <c r="J824" i="4"/>
  <c r="M824" i="4" s="1"/>
  <c r="I824" i="4"/>
  <c r="L824" i="4" s="1"/>
  <c r="J858" i="4"/>
  <c r="M858" i="4" s="1"/>
  <c r="I858" i="4"/>
  <c r="L858" i="4" s="1"/>
  <c r="J811" i="4"/>
  <c r="M811" i="4" s="1"/>
  <c r="I811" i="4"/>
  <c r="L811" i="4" s="1"/>
  <c r="J794" i="4"/>
  <c r="M794" i="4" s="1"/>
  <c r="I794" i="4"/>
  <c r="L794" i="4" s="1"/>
  <c r="J810" i="4"/>
  <c r="M810" i="4" s="1"/>
  <c r="I810" i="4"/>
  <c r="L810" i="4" s="1"/>
  <c r="J818" i="4"/>
  <c r="M818" i="4" s="1"/>
  <c r="I818" i="4"/>
  <c r="L818" i="4" s="1"/>
  <c r="J817" i="4"/>
  <c r="M817" i="4" s="1"/>
  <c r="I817" i="4"/>
  <c r="L817" i="4" s="1"/>
  <c r="J816" i="4"/>
  <c r="M816" i="4" s="1"/>
  <c r="I816" i="4"/>
  <c r="L816" i="4" s="1"/>
  <c r="J801" i="4"/>
  <c r="M801" i="4" s="1"/>
  <c r="I801" i="4"/>
  <c r="L801" i="4" s="1"/>
  <c r="J795" i="4"/>
  <c r="M795" i="4" s="1"/>
  <c r="I795" i="4"/>
  <c r="L795" i="4" s="1"/>
  <c r="J806" i="4"/>
  <c r="M806" i="4" s="1"/>
  <c r="I806" i="4"/>
  <c r="L806" i="4" s="1"/>
  <c r="J814" i="4"/>
  <c r="M814" i="4" s="1"/>
  <c r="I814" i="4"/>
  <c r="L814" i="4" s="1"/>
  <c r="J805" i="4"/>
  <c r="M805" i="4" s="1"/>
  <c r="I805" i="4"/>
  <c r="L805" i="4" s="1"/>
  <c r="J808" i="4"/>
  <c r="M808" i="4" s="1"/>
  <c r="I808" i="4"/>
  <c r="L808" i="4" s="1"/>
  <c r="J809" i="4"/>
  <c r="M809" i="4" s="1"/>
  <c r="I809" i="4"/>
  <c r="L809" i="4" s="1"/>
  <c r="J797" i="4"/>
  <c r="M797" i="4" s="1"/>
  <c r="I797" i="4"/>
  <c r="L797" i="4" s="1"/>
  <c r="J807" i="4"/>
  <c r="M807" i="4" s="1"/>
  <c r="I807" i="4"/>
  <c r="L807" i="4" s="1"/>
  <c r="J812" i="4"/>
  <c r="M812" i="4" s="1"/>
  <c r="I812" i="4"/>
  <c r="L812" i="4" s="1"/>
  <c r="J804" i="4"/>
  <c r="M804" i="4" s="1"/>
  <c r="I804" i="4"/>
  <c r="L804" i="4" s="1"/>
  <c r="J796" i="4"/>
  <c r="M796" i="4" s="1"/>
  <c r="I796" i="4"/>
  <c r="L796" i="4" s="1"/>
  <c r="J819" i="4"/>
  <c r="M819" i="4" s="1"/>
  <c r="I819" i="4"/>
  <c r="L819" i="4" s="1"/>
  <c r="J815" i="4"/>
  <c r="M815" i="4" s="1"/>
  <c r="I815" i="4"/>
  <c r="L815" i="4" s="1"/>
  <c r="J803" i="4"/>
  <c r="M803" i="4" s="1"/>
  <c r="I803" i="4"/>
  <c r="L803" i="4" s="1"/>
  <c r="J799" i="4"/>
  <c r="M799" i="4" s="1"/>
  <c r="I799" i="4"/>
  <c r="L799" i="4" s="1"/>
  <c r="J798" i="4"/>
  <c r="M798" i="4" s="1"/>
  <c r="I798" i="4"/>
  <c r="L798" i="4" s="1"/>
  <c r="J821" i="4"/>
  <c r="M821" i="4" s="1"/>
  <c r="I821" i="4"/>
  <c r="L821" i="4" s="1"/>
  <c r="J802" i="4"/>
  <c r="M802" i="4" s="1"/>
  <c r="I802" i="4"/>
  <c r="L802" i="4" s="1"/>
  <c r="J822" i="4"/>
  <c r="M822" i="4" s="1"/>
  <c r="I822" i="4"/>
  <c r="L822" i="4" s="1"/>
  <c r="J813" i="4"/>
  <c r="M813" i="4" s="1"/>
  <c r="I813" i="4"/>
  <c r="L813" i="4" s="1"/>
  <c r="J800" i="4"/>
  <c r="M800" i="4" s="1"/>
  <c r="I800" i="4"/>
  <c r="L800" i="4" s="1"/>
  <c r="J820" i="4"/>
  <c r="M820" i="4" s="1"/>
  <c r="I820" i="4"/>
  <c r="L820" i="4" s="1"/>
  <c r="J785" i="4"/>
  <c r="M785" i="4" s="1"/>
  <c r="I785" i="4"/>
  <c r="L785" i="4" s="1"/>
  <c r="J784" i="4"/>
  <c r="M784" i="4" s="1"/>
  <c r="I784" i="4"/>
  <c r="L784" i="4" s="1"/>
  <c r="J769" i="4"/>
  <c r="M769" i="4" s="1"/>
  <c r="I769" i="4"/>
  <c r="L769" i="4" s="1"/>
  <c r="J770" i="4"/>
  <c r="M770" i="4" s="1"/>
  <c r="I770" i="4"/>
  <c r="L770" i="4" s="1"/>
  <c r="J793" i="4"/>
  <c r="M793" i="4" s="1"/>
  <c r="I793" i="4"/>
  <c r="L793" i="4" s="1"/>
  <c r="J766" i="4"/>
  <c r="M766" i="4" s="1"/>
  <c r="I766" i="4"/>
  <c r="L766" i="4" s="1"/>
  <c r="J789" i="4"/>
  <c r="M789" i="4" s="1"/>
  <c r="I789" i="4"/>
  <c r="L789" i="4" s="1"/>
  <c r="J787" i="4"/>
  <c r="M787" i="4" s="1"/>
  <c r="I787" i="4"/>
  <c r="L787" i="4" s="1"/>
  <c r="J779" i="4"/>
  <c r="M779" i="4" s="1"/>
  <c r="I779" i="4"/>
  <c r="L779" i="4" s="1"/>
  <c r="J765" i="4"/>
  <c r="M765" i="4" s="1"/>
  <c r="I765" i="4"/>
  <c r="L765" i="4" s="1"/>
  <c r="J786" i="4"/>
  <c r="M786" i="4" s="1"/>
  <c r="I786" i="4"/>
  <c r="L786" i="4" s="1"/>
  <c r="J774" i="4"/>
  <c r="M774" i="4" s="1"/>
  <c r="I774" i="4"/>
  <c r="L774" i="4" s="1"/>
  <c r="J777" i="4"/>
  <c r="M777" i="4" s="1"/>
  <c r="I777" i="4"/>
  <c r="L777" i="4" s="1"/>
  <c r="J776" i="4"/>
  <c r="M776" i="4" s="1"/>
  <c r="I776" i="4"/>
  <c r="L776" i="4" s="1"/>
  <c r="J772" i="4"/>
  <c r="M772" i="4" s="1"/>
  <c r="I772" i="4"/>
  <c r="L772" i="4" s="1"/>
  <c r="J778" i="4"/>
  <c r="M778" i="4" s="1"/>
  <c r="I778" i="4"/>
  <c r="L778" i="4" s="1"/>
  <c r="J773" i="4"/>
  <c r="M773" i="4" s="1"/>
  <c r="I773" i="4"/>
  <c r="L773" i="4" s="1"/>
  <c r="J783" i="4"/>
  <c r="M783" i="4" s="1"/>
  <c r="I783" i="4"/>
  <c r="L783" i="4" s="1"/>
  <c r="J782" i="4"/>
  <c r="M782" i="4" s="1"/>
  <c r="I782" i="4"/>
  <c r="L782" i="4" s="1"/>
  <c r="J788" i="4"/>
  <c r="M788" i="4" s="1"/>
  <c r="I788" i="4"/>
  <c r="L788" i="4" s="1"/>
  <c r="J791" i="4"/>
  <c r="M791" i="4" s="1"/>
  <c r="I791" i="4"/>
  <c r="L791" i="4" s="1"/>
  <c r="J790" i="4"/>
  <c r="M790" i="4" s="1"/>
  <c r="I790" i="4"/>
  <c r="L790" i="4" s="1"/>
  <c r="J767" i="4"/>
  <c r="M767" i="4" s="1"/>
  <c r="I767" i="4"/>
  <c r="L767" i="4" s="1"/>
  <c r="J768" i="4"/>
  <c r="M768" i="4" s="1"/>
  <c r="I768" i="4"/>
  <c r="L768" i="4" s="1"/>
  <c r="J792" i="4"/>
  <c r="M792" i="4" s="1"/>
  <c r="I792" i="4"/>
  <c r="L792" i="4" s="1"/>
  <c r="J771" i="4"/>
  <c r="M771" i="4" s="1"/>
  <c r="I771" i="4"/>
  <c r="L771" i="4" s="1"/>
  <c r="J775" i="4"/>
  <c r="M775" i="4" s="1"/>
  <c r="I775" i="4"/>
  <c r="L775" i="4" s="1"/>
  <c r="J781" i="4"/>
  <c r="M781" i="4" s="1"/>
  <c r="I781" i="4"/>
  <c r="L781" i="4" s="1"/>
  <c r="J780" i="4"/>
  <c r="M780" i="4" s="1"/>
  <c r="I780" i="4"/>
  <c r="L780" i="4" s="1"/>
  <c r="J721" i="4"/>
  <c r="M721" i="4" s="1"/>
  <c r="I721" i="4"/>
  <c r="L721" i="4" s="1"/>
  <c r="J726" i="4"/>
  <c r="M726" i="4" s="1"/>
  <c r="I726" i="4"/>
  <c r="L726" i="4" s="1"/>
  <c r="J747" i="4"/>
  <c r="M747" i="4" s="1"/>
  <c r="I747" i="4"/>
  <c r="L747" i="4" s="1"/>
  <c r="J743" i="4"/>
  <c r="M743" i="4" s="1"/>
  <c r="I743" i="4"/>
  <c r="L743" i="4" s="1"/>
  <c r="J735" i="4"/>
  <c r="M735" i="4" s="1"/>
  <c r="I735" i="4"/>
  <c r="L735" i="4" s="1"/>
  <c r="J714" i="4"/>
  <c r="M714" i="4" s="1"/>
  <c r="I714" i="4"/>
  <c r="L714" i="4" s="1"/>
  <c r="J754" i="4"/>
  <c r="M754" i="4" s="1"/>
  <c r="I754" i="4"/>
  <c r="L754" i="4" s="1"/>
  <c r="J733" i="4"/>
  <c r="M733" i="4" s="1"/>
  <c r="I733" i="4"/>
  <c r="L733" i="4" s="1"/>
  <c r="J764" i="4"/>
  <c r="M764" i="4" s="1"/>
  <c r="I764" i="4"/>
  <c r="L764" i="4" s="1"/>
  <c r="J739" i="4"/>
  <c r="M739" i="4" s="1"/>
  <c r="I739" i="4"/>
  <c r="L739" i="4" s="1"/>
  <c r="J755" i="4"/>
  <c r="M755" i="4" s="1"/>
  <c r="I755" i="4"/>
  <c r="L755" i="4" s="1"/>
  <c r="J727" i="4"/>
  <c r="M727" i="4" s="1"/>
  <c r="I727" i="4"/>
  <c r="L727" i="4" s="1"/>
  <c r="J761" i="4"/>
  <c r="M761" i="4" s="1"/>
  <c r="I761" i="4"/>
  <c r="L761" i="4" s="1"/>
  <c r="J736" i="4"/>
  <c r="M736" i="4" s="1"/>
  <c r="I736" i="4"/>
  <c r="L736" i="4" s="1"/>
  <c r="J745" i="4"/>
  <c r="M745" i="4" s="1"/>
  <c r="I745" i="4"/>
  <c r="L745" i="4" s="1"/>
  <c r="J718" i="4"/>
  <c r="M718" i="4" s="1"/>
  <c r="I718" i="4"/>
  <c r="L718" i="4" s="1"/>
  <c r="J719" i="4"/>
  <c r="M719" i="4" s="1"/>
  <c r="I719" i="4"/>
  <c r="L719" i="4" s="1"/>
  <c r="J753" i="4"/>
  <c r="M753" i="4" s="1"/>
  <c r="I753" i="4"/>
  <c r="L753" i="4" s="1"/>
  <c r="J723" i="4"/>
  <c r="M723" i="4" s="1"/>
  <c r="I723" i="4"/>
  <c r="L723" i="4" s="1"/>
  <c r="J729" i="4"/>
  <c r="M729" i="4" s="1"/>
  <c r="I729" i="4"/>
  <c r="L729" i="4" s="1"/>
  <c r="J720" i="4"/>
  <c r="M720" i="4" s="1"/>
  <c r="I720" i="4"/>
  <c r="L720" i="4" s="1"/>
  <c r="J756" i="4"/>
  <c r="M756" i="4" s="1"/>
  <c r="I756" i="4"/>
  <c r="L756" i="4" s="1"/>
  <c r="J722" i="4"/>
  <c r="M722" i="4" s="1"/>
  <c r="I722" i="4"/>
  <c r="L722" i="4" s="1"/>
  <c r="J724" i="4"/>
  <c r="M724" i="4" s="1"/>
  <c r="I724" i="4"/>
  <c r="L724" i="4" s="1"/>
  <c r="J740" i="4"/>
  <c r="M740" i="4" s="1"/>
  <c r="I740" i="4"/>
  <c r="L740" i="4" s="1"/>
  <c r="J716" i="4"/>
  <c r="M716" i="4" s="1"/>
  <c r="I716" i="4"/>
  <c r="L716" i="4" s="1"/>
  <c r="J742" i="4"/>
  <c r="M742" i="4" s="1"/>
  <c r="I742" i="4"/>
  <c r="L742" i="4" s="1"/>
  <c r="J741" i="4"/>
  <c r="M741" i="4" s="1"/>
  <c r="I741" i="4"/>
  <c r="L741" i="4" s="1"/>
  <c r="J760" i="4"/>
  <c r="M760" i="4" s="1"/>
  <c r="I760" i="4"/>
  <c r="L760" i="4" s="1"/>
  <c r="J752" i="4"/>
  <c r="M752" i="4" s="1"/>
  <c r="I752" i="4"/>
  <c r="L752" i="4" s="1"/>
  <c r="J744" i="4"/>
  <c r="M744" i="4" s="1"/>
  <c r="I744" i="4"/>
  <c r="L744" i="4" s="1"/>
  <c r="J731" i="4"/>
  <c r="M731" i="4" s="1"/>
  <c r="I731" i="4"/>
  <c r="L731" i="4" s="1"/>
  <c r="J730" i="4"/>
  <c r="M730" i="4" s="1"/>
  <c r="I730" i="4"/>
  <c r="L730" i="4" s="1"/>
  <c r="J759" i="4"/>
  <c r="M759" i="4" s="1"/>
  <c r="I759" i="4"/>
  <c r="L759" i="4" s="1"/>
  <c r="J734" i="4"/>
  <c r="M734" i="4" s="1"/>
  <c r="I734" i="4"/>
  <c r="L734" i="4" s="1"/>
  <c r="J763" i="4"/>
  <c r="M763" i="4" s="1"/>
  <c r="I763" i="4"/>
  <c r="L763" i="4" s="1"/>
  <c r="J737" i="4"/>
  <c r="M737" i="4" s="1"/>
  <c r="I737" i="4"/>
  <c r="L737" i="4" s="1"/>
  <c r="J725" i="4"/>
  <c r="M725" i="4" s="1"/>
  <c r="I725" i="4"/>
  <c r="L725" i="4" s="1"/>
  <c r="J746" i="4"/>
  <c r="M746" i="4" s="1"/>
  <c r="I746" i="4"/>
  <c r="L746" i="4" s="1"/>
  <c r="J749" i="4"/>
  <c r="M749" i="4" s="1"/>
  <c r="I749" i="4"/>
  <c r="L749" i="4" s="1"/>
  <c r="J732" i="4"/>
  <c r="M732" i="4" s="1"/>
  <c r="I732" i="4"/>
  <c r="L732" i="4" s="1"/>
  <c r="J751" i="4"/>
  <c r="M751" i="4" s="1"/>
  <c r="I751" i="4"/>
  <c r="L751" i="4" s="1"/>
  <c r="J728" i="4"/>
  <c r="M728" i="4" s="1"/>
  <c r="I728" i="4"/>
  <c r="L728" i="4" s="1"/>
  <c r="J738" i="4"/>
  <c r="M738" i="4" s="1"/>
  <c r="I738" i="4"/>
  <c r="L738" i="4" s="1"/>
  <c r="J748" i="4"/>
  <c r="M748" i="4" s="1"/>
  <c r="I748" i="4"/>
  <c r="L748" i="4" s="1"/>
  <c r="J758" i="4"/>
  <c r="M758" i="4" s="1"/>
  <c r="I758" i="4"/>
  <c r="L758" i="4" s="1"/>
  <c r="J762" i="4"/>
  <c r="M762" i="4" s="1"/>
  <c r="I762" i="4"/>
  <c r="L762" i="4" s="1"/>
  <c r="J717" i="4"/>
  <c r="M717" i="4" s="1"/>
  <c r="I717" i="4"/>
  <c r="L717" i="4" s="1"/>
  <c r="J715" i="4"/>
  <c r="M715" i="4" s="1"/>
  <c r="I715" i="4"/>
  <c r="L715" i="4" s="1"/>
  <c r="J757" i="4"/>
  <c r="M757" i="4" s="1"/>
  <c r="I757" i="4"/>
  <c r="L757" i="4" s="1"/>
  <c r="J750" i="4"/>
  <c r="M750" i="4" s="1"/>
  <c r="I750" i="4"/>
  <c r="L750" i="4" s="1"/>
  <c r="J692" i="4"/>
  <c r="M692" i="4" s="1"/>
  <c r="I692" i="4"/>
  <c r="L692" i="4" s="1"/>
  <c r="J689" i="4"/>
  <c r="M689" i="4" s="1"/>
  <c r="I689" i="4"/>
  <c r="L689" i="4" s="1"/>
  <c r="J700" i="4"/>
  <c r="M700" i="4" s="1"/>
  <c r="I700" i="4"/>
  <c r="L700" i="4" s="1"/>
  <c r="J673" i="4"/>
  <c r="M673" i="4" s="1"/>
  <c r="I673" i="4"/>
  <c r="L673" i="4" s="1"/>
  <c r="J686" i="4"/>
  <c r="M686" i="4" s="1"/>
  <c r="I686" i="4"/>
  <c r="L686" i="4" s="1"/>
  <c r="J679" i="4"/>
  <c r="M679" i="4" s="1"/>
  <c r="I679" i="4"/>
  <c r="L679" i="4" s="1"/>
  <c r="J711" i="4"/>
  <c r="M711" i="4" s="1"/>
  <c r="I711" i="4"/>
  <c r="L711" i="4" s="1"/>
  <c r="J710" i="4"/>
  <c r="M710" i="4" s="1"/>
  <c r="I710" i="4"/>
  <c r="L710" i="4" s="1"/>
  <c r="J708" i="4"/>
  <c r="M708" i="4" s="1"/>
  <c r="I708" i="4"/>
  <c r="L708" i="4" s="1"/>
  <c r="J683" i="4"/>
  <c r="M683" i="4" s="1"/>
  <c r="I683" i="4"/>
  <c r="L683" i="4" s="1"/>
  <c r="J676" i="4"/>
  <c r="M676" i="4" s="1"/>
  <c r="I676" i="4"/>
  <c r="L676" i="4" s="1"/>
  <c r="J668" i="4"/>
  <c r="M668" i="4" s="1"/>
  <c r="I668" i="4"/>
  <c r="L668" i="4" s="1"/>
  <c r="J701" i="4"/>
  <c r="M701" i="4" s="1"/>
  <c r="I701" i="4"/>
  <c r="L701" i="4" s="1"/>
  <c r="J712" i="4"/>
  <c r="M712" i="4" s="1"/>
  <c r="I712" i="4"/>
  <c r="L712" i="4" s="1"/>
  <c r="J709" i="4"/>
  <c r="M709" i="4" s="1"/>
  <c r="I709" i="4"/>
  <c r="L709" i="4" s="1"/>
  <c r="J682" i="4"/>
  <c r="M682" i="4" s="1"/>
  <c r="I682" i="4"/>
  <c r="L682" i="4" s="1"/>
  <c r="J713" i="4"/>
  <c r="M713" i="4" s="1"/>
  <c r="I713" i="4"/>
  <c r="L713" i="4" s="1"/>
  <c r="J703" i="4"/>
  <c r="M703" i="4" s="1"/>
  <c r="I703" i="4"/>
  <c r="L703" i="4" s="1"/>
  <c r="J687" i="4"/>
  <c r="M687" i="4" s="1"/>
  <c r="I687" i="4"/>
  <c r="L687" i="4" s="1"/>
  <c r="J665" i="4"/>
  <c r="M665" i="4" s="1"/>
  <c r="I665" i="4"/>
  <c r="L665" i="4" s="1"/>
  <c r="J675" i="4"/>
  <c r="M675" i="4" s="1"/>
  <c r="I675" i="4"/>
  <c r="L675" i="4" s="1"/>
  <c r="J696" i="4"/>
  <c r="M696" i="4" s="1"/>
  <c r="I696" i="4"/>
  <c r="L696" i="4" s="1"/>
  <c r="J699" i="4"/>
  <c r="M699" i="4" s="1"/>
  <c r="I699" i="4"/>
  <c r="L699" i="4" s="1"/>
  <c r="J671" i="4"/>
  <c r="M671" i="4" s="1"/>
  <c r="I671" i="4"/>
  <c r="L671" i="4" s="1"/>
  <c r="J685" i="4"/>
  <c r="M685" i="4" s="1"/>
  <c r="I685" i="4"/>
  <c r="L685" i="4" s="1"/>
  <c r="J677" i="4"/>
  <c r="M677" i="4" s="1"/>
  <c r="I677" i="4"/>
  <c r="L677" i="4" s="1"/>
  <c r="J702" i="4"/>
  <c r="M702" i="4" s="1"/>
  <c r="I702" i="4"/>
  <c r="L702" i="4" s="1"/>
  <c r="J691" i="4"/>
  <c r="M691" i="4" s="1"/>
  <c r="I691" i="4"/>
  <c r="L691" i="4" s="1"/>
  <c r="J684" i="4"/>
  <c r="M684" i="4" s="1"/>
  <c r="I684" i="4"/>
  <c r="L684" i="4" s="1"/>
  <c r="J694" i="4"/>
  <c r="M694" i="4" s="1"/>
  <c r="I694" i="4"/>
  <c r="L694" i="4" s="1"/>
  <c r="J697" i="4"/>
  <c r="M697" i="4" s="1"/>
  <c r="I697" i="4"/>
  <c r="L697" i="4" s="1"/>
  <c r="J688" i="4"/>
  <c r="M688" i="4" s="1"/>
  <c r="I688" i="4"/>
  <c r="L688" i="4" s="1"/>
  <c r="J698" i="4"/>
  <c r="M698" i="4" s="1"/>
  <c r="I698" i="4"/>
  <c r="L698" i="4" s="1"/>
  <c r="J669" i="4"/>
  <c r="M669" i="4" s="1"/>
  <c r="I669" i="4"/>
  <c r="L669" i="4" s="1"/>
  <c r="J680" i="4"/>
  <c r="M680" i="4" s="1"/>
  <c r="I680" i="4"/>
  <c r="L680" i="4" s="1"/>
  <c r="J707" i="4"/>
  <c r="M707" i="4" s="1"/>
  <c r="I707" i="4"/>
  <c r="L707" i="4" s="1"/>
  <c r="J695" i="4"/>
  <c r="M695" i="4" s="1"/>
  <c r="I695" i="4"/>
  <c r="L695" i="4" s="1"/>
  <c r="J667" i="4"/>
  <c r="M667" i="4" s="1"/>
  <c r="I667" i="4"/>
  <c r="L667" i="4" s="1"/>
  <c r="J678" i="4"/>
  <c r="M678" i="4" s="1"/>
  <c r="I678" i="4"/>
  <c r="L678" i="4" s="1"/>
  <c r="J706" i="4"/>
  <c r="M706" i="4" s="1"/>
  <c r="I706" i="4"/>
  <c r="L706" i="4" s="1"/>
  <c r="J705" i="4"/>
  <c r="M705" i="4" s="1"/>
  <c r="I705" i="4"/>
  <c r="L705" i="4" s="1"/>
  <c r="J664" i="4"/>
  <c r="M664" i="4" s="1"/>
  <c r="I664" i="4"/>
  <c r="L664" i="4" s="1"/>
  <c r="J704" i="4"/>
  <c r="M704" i="4" s="1"/>
  <c r="I704" i="4"/>
  <c r="L704" i="4" s="1"/>
  <c r="J681" i="4"/>
  <c r="M681" i="4" s="1"/>
  <c r="I681" i="4"/>
  <c r="L681" i="4" s="1"/>
  <c r="J672" i="4"/>
  <c r="M672" i="4" s="1"/>
  <c r="I672" i="4"/>
  <c r="L672" i="4" s="1"/>
  <c r="J693" i="4"/>
  <c r="M693" i="4" s="1"/>
  <c r="I693" i="4"/>
  <c r="L693" i="4" s="1"/>
  <c r="J666" i="4"/>
  <c r="M666" i="4" s="1"/>
  <c r="I666" i="4"/>
  <c r="L666" i="4" s="1"/>
  <c r="J690" i="4"/>
  <c r="M690" i="4" s="1"/>
  <c r="I690" i="4"/>
  <c r="L690" i="4" s="1"/>
  <c r="J674" i="4"/>
  <c r="M674" i="4" s="1"/>
  <c r="I674" i="4"/>
  <c r="L674" i="4" s="1"/>
  <c r="J670" i="4"/>
  <c r="M670" i="4" s="1"/>
  <c r="I670" i="4"/>
  <c r="L670" i="4" s="1"/>
  <c r="J653" i="4"/>
  <c r="M653" i="4" s="1"/>
  <c r="I653" i="4"/>
  <c r="L653" i="4" s="1"/>
  <c r="J623" i="4"/>
  <c r="M623" i="4" s="1"/>
  <c r="I623" i="4"/>
  <c r="L623" i="4" s="1"/>
  <c r="J644" i="4"/>
  <c r="M644" i="4" s="1"/>
  <c r="I644" i="4"/>
  <c r="L644" i="4" s="1"/>
  <c r="J662" i="4"/>
  <c r="M662" i="4" s="1"/>
  <c r="I662" i="4"/>
  <c r="L662" i="4" s="1"/>
  <c r="J629" i="4"/>
  <c r="M629" i="4" s="1"/>
  <c r="I629" i="4"/>
  <c r="L629" i="4" s="1"/>
  <c r="J630" i="4"/>
  <c r="M630" i="4" s="1"/>
  <c r="I630" i="4"/>
  <c r="L630" i="4" s="1"/>
  <c r="J637" i="4"/>
  <c r="M637" i="4" s="1"/>
  <c r="I637" i="4"/>
  <c r="L637" i="4" s="1"/>
  <c r="J658" i="4"/>
  <c r="M658" i="4" s="1"/>
  <c r="I658" i="4"/>
  <c r="L658" i="4" s="1"/>
  <c r="J626" i="4"/>
  <c r="M626" i="4" s="1"/>
  <c r="I626" i="4"/>
  <c r="L626" i="4" s="1"/>
  <c r="J631" i="4"/>
  <c r="M631" i="4" s="1"/>
  <c r="I631" i="4"/>
  <c r="L631" i="4" s="1"/>
  <c r="J642" i="4"/>
  <c r="M642" i="4" s="1"/>
  <c r="I642" i="4"/>
  <c r="L642" i="4" s="1"/>
  <c r="J656" i="4"/>
  <c r="M656" i="4" s="1"/>
  <c r="I656" i="4"/>
  <c r="L656" i="4" s="1"/>
  <c r="J654" i="4"/>
  <c r="M654" i="4" s="1"/>
  <c r="I654" i="4"/>
  <c r="L654" i="4" s="1"/>
  <c r="J633" i="4"/>
  <c r="M633" i="4" s="1"/>
  <c r="I633" i="4"/>
  <c r="L633" i="4" s="1"/>
  <c r="J657" i="4"/>
  <c r="M657" i="4" s="1"/>
  <c r="I657" i="4"/>
  <c r="L657" i="4" s="1"/>
  <c r="J645" i="4"/>
  <c r="M645" i="4" s="1"/>
  <c r="I645" i="4"/>
  <c r="L645" i="4" s="1"/>
  <c r="J619" i="4"/>
  <c r="M619" i="4" s="1"/>
  <c r="I619" i="4"/>
  <c r="L619" i="4" s="1"/>
  <c r="J652" i="4"/>
  <c r="M652" i="4" s="1"/>
  <c r="I652" i="4"/>
  <c r="L652" i="4" s="1"/>
  <c r="J648" i="4"/>
  <c r="M648" i="4" s="1"/>
  <c r="I648" i="4"/>
  <c r="L648" i="4" s="1"/>
  <c r="J628" i="4"/>
  <c r="M628" i="4" s="1"/>
  <c r="I628" i="4"/>
  <c r="L628" i="4" s="1"/>
  <c r="J635" i="4"/>
  <c r="M635" i="4" s="1"/>
  <c r="I635" i="4"/>
  <c r="L635" i="4" s="1"/>
  <c r="J649" i="4"/>
  <c r="M649" i="4" s="1"/>
  <c r="I649" i="4"/>
  <c r="L649" i="4" s="1"/>
  <c r="J650" i="4"/>
  <c r="M650" i="4" s="1"/>
  <c r="I650" i="4"/>
  <c r="L650" i="4" s="1"/>
  <c r="J643" i="4"/>
  <c r="M643" i="4" s="1"/>
  <c r="I643" i="4"/>
  <c r="L643" i="4" s="1"/>
  <c r="J638" i="4"/>
  <c r="M638" i="4" s="1"/>
  <c r="I638" i="4"/>
  <c r="L638" i="4" s="1"/>
  <c r="J659" i="4"/>
  <c r="M659" i="4" s="1"/>
  <c r="I659" i="4"/>
  <c r="L659" i="4" s="1"/>
  <c r="J651" i="4"/>
  <c r="M651" i="4" s="1"/>
  <c r="I651" i="4"/>
  <c r="L651" i="4" s="1"/>
  <c r="J624" i="4"/>
  <c r="M624" i="4" s="1"/>
  <c r="I624" i="4"/>
  <c r="L624" i="4" s="1"/>
  <c r="J634" i="4"/>
  <c r="M634" i="4" s="1"/>
  <c r="I634" i="4"/>
  <c r="L634" i="4" s="1"/>
  <c r="J647" i="4"/>
  <c r="M647" i="4" s="1"/>
  <c r="I647" i="4"/>
  <c r="L647" i="4" s="1"/>
  <c r="J640" i="4"/>
  <c r="M640" i="4" s="1"/>
  <c r="I640" i="4"/>
  <c r="L640" i="4" s="1"/>
  <c r="J641" i="4"/>
  <c r="M641" i="4" s="1"/>
  <c r="I641" i="4"/>
  <c r="L641" i="4" s="1"/>
  <c r="J636" i="4"/>
  <c r="M636" i="4" s="1"/>
  <c r="I636" i="4"/>
  <c r="L636" i="4" s="1"/>
  <c r="J625" i="4"/>
  <c r="M625" i="4" s="1"/>
  <c r="I625" i="4"/>
  <c r="L625" i="4" s="1"/>
  <c r="J663" i="4"/>
  <c r="M663" i="4" s="1"/>
  <c r="I663" i="4"/>
  <c r="L663" i="4" s="1"/>
  <c r="J632" i="4"/>
  <c r="M632" i="4" s="1"/>
  <c r="I632" i="4"/>
  <c r="L632" i="4" s="1"/>
  <c r="J618" i="4"/>
  <c r="M618" i="4" s="1"/>
  <c r="I618" i="4"/>
  <c r="L618" i="4" s="1"/>
  <c r="J646" i="4"/>
  <c r="M646" i="4" s="1"/>
  <c r="I646" i="4"/>
  <c r="L646" i="4" s="1"/>
  <c r="J661" i="4"/>
  <c r="M661" i="4" s="1"/>
  <c r="I661" i="4"/>
  <c r="L661" i="4" s="1"/>
  <c r="J627" i="4"/>
  <c r="M627" i="4" s="1"/>
  <c r="I627" i="4"/>
  <c r="L627" i="4" s="1"/>
  <c r="J660" i="4"/>
  <c r="M660" i="4" s="1"/>
  <c r="I660" i="4"/>
  <c r="L660" i="4" s="1"/>
  <c r="J622" i="4"/>
  <c r="M622" i="4" s="1"/>
  <c r="I622" i="4"/>
  <c r="L622" i="4" s="1"/>
  <c r="J621" i="4"/>
  <c r="M621" i="4" s="1"/>
  <c r="I621" i="4"/>
  <c r="L621" i="4" s="1"/>
  <c r="J620" i="4"/>
  <c r="M620" i="4" s="1"/>
  <c r="I620" i="4"/>
  <c r="L620" i="4" s="1"/>
  <c r="J655" i="4"/>
  <c r="M655" i="4" s="1"/>
  <c r="I655" i="4"/>
  <c r="L655" i="4" s="1"/>
  <c r="J639" i="4"/>
  <c r="M639" i="4" s="1"/>
  <c r="I639" i="4"/>
  <c r="L639" i="4" s="1"/>
  <c r="J613" i="4"/>
  <c r="M613" i="4" s="1"/>
  <c r="I613" i="4"/>
  <c r="L613" i="4" s="1"/>
  <c r="J598" i="4"/>
  <c r="M598" i="4" s="1"/>
  <c r="I598" i="4"/>
  <c r="L598" i="4" s="1"/>
  <c r="J593" i="4"/>
  <c r="M593" i="4" s="1"/>
  <c r="I593" i="4"/>
  <c r="L593" i="4" s="1"/>
  <c r="J601" i="4"/>
  <c r="M601" i="4" s="1"/>
  <c r="I601" i="4"/>
  <c r="L601" i="4" s="1"/>
  <c r="J594" i="4"/>
  <c r="M594" i="4" s="1"/>
  <c r="I594" i="4"/>
  <c r="L594" i="4" s="1"/>
  <c r="J595" i="4"/>
  <c r="M595" i="4" s="1"/>
  <c r="I595" i="4"/>
  <c r="L595" i="4" s="1"/>
  <c r="J608" i="4"/>
  <c r="M608" i="4" s="1"/>
  <c r="I608" i="4"/>
  <c r="L608" i="4" s="1"/>
  <c r="J599" i="4"/>
  <c r="M599" i="4" s="1"/>
  <c r="I599" i="4"/>
  <c r="L599" i="4" s="1"/>
  <c r="J602" i="4"/>
  <c r="M602" i="4" s="1"/>
  <c r="I602" i="4"/>
  <c r="L602" i="4" s="1"/>
  <c r="J600" i="4"/>
  <c r="M600" i="4" s="1"/>
  <c r="I600" i="4"/>
  <c r="L600" i="4" s="1"/>
  <c r="J596" i="4"/>
  <c r="M596" i="4" s="1"/>
  <c r="I596" i="4"/>
  <c r="L596" i="4" s="1"/>
  <c r="J607" i="4"/>
  <c r="M607" i="4" s="1"/>
  <c r="I607" i="4"/>
  <c r="L607" i="4" s="1"/>
  <c r="J614" i="4"/>
  <c r="M614" i="4" s="1"/>
  <c r="I614" i="4"/>
  <c r="L614" i="4" s="1"/>
  <c r="J584" i="4"/>
  <c r="M584" i="4" s="1"/>
  <c r="I584" i="4"/>
  <c r="L584" i="4" s="1"/>
  <c r="J610" i="4"/>
  <c r="M610" i="4" s="1"/>
  <c r="I610" i="4"/>
  <c r="L610" i="4" s="1"/>
  <c r="J585" i="4"/>
  <c r="M585" i="4" s="1"/>
  <c r="I585" i="4"/>
  <c r="L585" i="4" s="1"/>
  <c r="J583" i="4"/>
  <c r="M583" i="4" s="1"/>
  <c r="I583" i="4"/>
  <c r="L583" i="4" s="1"/>
  <c r="J612" i="4"/>
  <c r="M612" i="4" s="1"/>
  <c r="I612" i="4"/>
  <c r="L612" i="4" s="1"/>
  <c r="J611" i="4"/>
  <c r="M611" i="4" s="1"/>
  <c r="I611" i="4"/>
  <c r="L611" i="4" s="1"/>
  <c r="J588" i="4"/>
  <c r="M588" i="4" s="1"/>
  <c r="I588" i="4"/>
  <c r="L588" i="4" s="1"/>
  <c r="J617" i="4"/>
  <c r="M617" i="4" s="1"/>
  <c r="I617" i="4"/>
  <c r="L617" i="4" s="1"/>
  <c r="J609" i="4"/>
  <c r="M609" i="4" s="1"/>
  <c r="I609" i="4"/>
  <c r="L609" i="4" s="1"/>
  <c r="J604" i="4"/>
  <c r="M604" i="4" s="1"/>
  <c r="I604" i="4"/>
  <c r="L604" i="4" s="1"/>
  <c r="J591" i="4"/>
  <c r="M591" i="4" s="1"/>
  <c r="I591" i="4"/>
  <c r="L591" i="4" s="1"/>
  <c r="J603" i="4"/>
  <c r="M603" i="4" s="1"/>
  <c r="I603" i="4"/>
  <c r="L603" i="4" s="1"/>
  <c r="J605" i="4"/>
  <c r="M605" i="4" s="1"/>
  <c r="I605" i="4"/>
  <c r="L605" i="4" s="1"/>
  <c r="J589" i="4"/>
  <c r="M589" i="4" s="1"/>
  <c r="I589" i="4"/>
  <c r="L589" i="4" s="1"/>
  <c r="J615" i="4"/>
  <c r="M615" i="4" s="1"/>
  <c r="I615" i="4"/>
  <c r="L615" i="4" s="1"/>
  <c r="J597" i="4"/>
  <c r="M597" i="4" s="1"/>
  <c r="I597" i="4"/>
  <c r="L597" i="4" s="1"/>
  <c r="J586" i="4"/>
  <c r="M586" i="4" s="1"/>
  <c r="I586" i="4"/>
  <c r="L586" i="4" s="1"/>
  <c r="J587" i="4"/>
  <c r="M587" i="4" s="1"/>
  <c r="I587" i="4"/>
  <c r="L587" i="4" s="1"/>
  <c r="J616" i="4"/>
  <c r="M616" i="4" s="1"/>
  <c r="I616" i="4"/>
  <c r="L616" i="4" s="1"/>
  <c r="J606" i="4"/>
  <c r="M606" i="4" s="1"/>
  <c r="I606" i="4"/>
  <c r="L606" i="4" s="1"/>
  <c r="J592" i="4"/>
  <c r="M592" i="4" s="1"/>
  <c r="I592" i="4"/>
  <c r="L592" i="4" s="1"/>
  <c r="J590" i="4"/>
  <c r="M590" i="4" s="1"/>
  <c r="I590" i="4"/>
  <c r="L590" i="4" s="1"/>
  <c r="J567" i="4"/>
  <c r="M567" i="4" s="1"/>
  <c r="I567" i="4"/>
  <c r="L567" i="4" s="1"/>
  <c r="J564" i="4"/>
  <c r="M564" i="4" s="1"/>
  <c r="I564" i="4"/>
  <c r="L564" i="4" s="1"/>
  <c r="J559" i="4"/>
  <c r="M559" i="4" s="1"/>
  <c r="I559" i="4"/>
  <c r="L559" i="4" s="1"/>
  <c r="J568" i="4"/>
  <c r="M568" i="4" s="1"/>
  <c r="I568" i="4"/>
  <c r="L568" i="4" s="1"/>
  <c r="J572" i="4"/>
  <c r="M572" i="4" s="1"/>
  <c r="I572" i="4"/>
  <c r="L572" i="4" s="1"/>
  <c r="J582" i="4"/>
  <c r="M582" i="4" s="1"/>
  <c r="I582" i="4"/>
  <c r="L582" i="4" s="1"/>
  <c r="J575" i="4"/>
  <c r="M575" i="4" s="1"/>
  <c r="I575" i="4"/>
  <c r="L575" i="4" s="1"/>
  <c r="J563" i="4"/>
  <c r="M563" i="4" s="1"/>
  <c r="I563" i="4"/>
  <c r="L563" i="4" s="1"/>
  <c r="J565" i="4"/>
  <c r="M565" i="4" s="1"/>
  <c r="I565" i="4"/>
  <c r="L565" i="4" s="1"/>
  <c r="J574" i="4"/>
  <c r="M574" i="4" s="1"/>
  <c r="I574" i="4"/>
  <c r="L574" i="4" s="1"/>
  <c r="J558" i="4"/>
  <c r="M558" i="4" s="1"/>
  <c r="I558" i="4"/>
  <c r="L558" i="4" s="1"/>
  <c r="J581" i="4"/>
  <c r="M581" i="4" s="1"/>
  <c r="I581" i="4"/>
  <c r="L581" i="4" s="1"/>
  <c r="J560" i="4"/>
  <c r="M560" i="4" s="1"/>
  <c r="I560" i="4"/>
  <c r="L560" i="4" s="1"/>
  <c r="J579" i="4"/>
  <c r="M579" i="4" s="1"/>
  <c r="I579" i="4"/>
  <c r="L579" i="4" s="1"/>
  <c r="J578" i="4"/>
  <c r="M578" i="4" s="1"/>
  <c r="I578" i="4"/>
  <c r="L578" i="4" s="1"/>
  <c r="J569" i="4"/>
  <c r="M569" i="4" s="1"/>
  <c r="I569" i="4"/>
  <c r="L569" i="4" s="1"/>
  <c r="J571" i="4"/>
  <c r="M571" i="4" s="1"/>
  <c r="I571" i="4"/>
  <c r="L571" i="4" s="1"/>
  <c r="J580" i="4"/>
  <c r="M580" i="4" s="1"/>
  <c r="I580" i="4"/>
  <c r="L580" i="4" s="1"/>
  <c r="J551" i="4"/>
  <c r="M551" i="4" s="1"/>
  <c r="I551" i="4"/>
  <c r="L551" i="4" s="1"/>
  <c r="J576" i="4"/>
  <c r="M576" i="4" s="1"/>
  <c r="I576" i="4"/>
  <c r="L576" i="4" s="1"/>
  <c r="J557" i="4"/>
  <c r="M557" i="4" s="1"/>
  <c r="I557" i="4"/>
  <c r="L557" i="4" s="1"/>
  <c r="J555" i="4"/>
  <c r="M555" i="4" s="1"/>
  <c r="I555" i="4"/>
  <c r="L555" i="4" s="1"/>
  <c r="J570" i="4"/>
  <c r="M570" i="4" s="1"/>
  <c r="I570" i="4"/>
  <c r="L570" i="4" s="1"/>
  <c r="J553" i="4"/>
  <c r="M553" i="4" s="1"/>
  <c r="I553" i="4"/>
  <c r="L553" i="4" s="1"/>
  <c r="J561" i="4"/>
  <c r="M561" i="4" s="1"/>
  <c r="I561" i="4"/>
  <c r="L561" i="4" s="1"/>
  <c r="J554" i="4"/>
  <c r="M554" i="4" s="1"/>
  <c r="I554" i="4"/>
  <c r="L554" i="4" s="1"/>
  <c r="J573" i="4"/>
  <c r="M573" i="4" s="1"/>
  <c r="I573" i="4"/>
  <c r="L573" i="4" s="1"/>
  <c r="J577" i="4"/>
  <c r="M577" i="4" s="1"/>
  <c r="I577" i="4"/>
  <c r="L577" i="4" s="1"/>
  <c r="J556" i="4"/>
  <c r="M556" i="4" s="1"/>
  <c r="I556" i="4"/>
  <c r="L556" i="4" s="1"/>
  <c r="J552" i="4"/>
  <c r="M552" i="4" s="1"/>
  <c r="I552" i="4"/>
  <c r="L552" i="4" s="1"/>
  <c r="J566" i="4"/>
  <c r="M566" i="4" s="1"/>
  <c r="I566" i="4"/>
  <c r="L566" i="4" s="1"/>
  <c r="J562" i="4"/>
  <c r="M562" i="4" s="1"/>
  <c r="I562" i="4"/>
  <c r="L562" i="4" s="1"/>
  <c r="J547" i="4"/>
  <c r="M547" i="4" s="1"/>
  <c r="I547" i="4"/>
  <c r="L547" i="4" s="1"/>
  <c r="J512" i="4"/>
  <c r="M512" i="4" s="1"/>
  <c r="I512" i="4"/>
  <c r="L512" i="4" s="1"/>
  <c r="J531" i="4"/>
  <c r="M531" i="4" s="1"/>
  <c r="I531" i="4"/>
  <c r="L531" i="4" s="1"/>
  <c r="J515" i="4"/>
  <c r="M515" i="4" s="1"/>
  <c r="I515" i="4"/>
  <c r="L515" i="4" s="1"/>
  <c r="J517" i="4"/>
  <c r="M517" i="4" s="1"/>
  <c r="I517" i="4"/>
  <c r="L517" i="4" s="1"/>
  <c r="J518" i="4"/>
  <c r="M518" i="4" s="1"/>
  <c r="I518" i="4"/>
  <c r="L518" i="4" s="1"/>
  <c r="J516" i="4"/>
  <c r="M516" i="4" s="1"/>
  <c r="I516" i="4"/>
  <c r="L516" i="4" s="1"/>
  <c r="J536" i="4"/>
  <c r="M536" i="4" s="1"/>
  <c r="I536" i="4"/>
  <c r="L536" i="4" s="1"/>
  <c r="J549" i="4"/>
  <c r="M549" i="4" s="1"/>
  <c r="I549" i="4"/>
  <c r="L549" i="4" s="1"/>
  <c r="J534" i="4"/>
  <c r="M534" i="4" s="1"/>
  <c r="I534" i="4"/>
  <c r="L534" i="4" s="1"/>
  <c r="J523" i="4"/>
  <c r="M523" i="4" s="1"/>
  <c r="I523" i="4"/>
  <c r="L523" i="4" s="1"/>
  <c r="J539" i="4"/>
  <c r="M539" i="4" s="1"/>
  <c r="I539" i="4"/>
  <c r="L539" i="4" s="1"/>
  <c r="J528" i="4"/>
  <c r="M528" i="4" s="1"/>
  <c r="I528" i="4"/>
  <c r="L528" i="4" s="1"/>
  <c r="J519" i="4"/>
  <c r="M519" i="4" s="1"/>
  <c r="I519" i="4"/>
  <c r="L519" i="4" s="1"/>
  <c r="J540" i="4"/>
  <c r="M540" i="4" s="1"/>
  <c r="I540" i="4"/>
  <c r="L540" i="4" s="1"/>
  <c r="J550" i="4"/>
  <c r="M550" i="4" s="1"/>
  <c r="I550" i="4"/>
  <c r="L550" i="4" s="1"/>
  <c r="J510" i="4"/>
  <c r="M510" i="4" s="1"/>
  <c r="I510" i="4"/>
  <c r="L510" i="4" s="1"/>
  <c r="J521" i="4"/>
  <c r="M521" i="4" s="1"/>
  <c r="I521" i="4"/>
  <c r="L521" i="4" s="1"/>
  <c r="J537" i="4"/>
  <c r="M537" i="4" s="1"/>
  <c r="I537" i="4"/>
  <c r="L537" i="4" s="1"/>
  <c r="J511" i="4"/>
  <c r="M511" i="4" s="1"/>
  <c r="I511" i="4"/>
  <c r="L511" i="4" s="1"/>
  <c r="J533" i="4"/>
  <c r="M533" i="4" s="1"/>
  <c r="I533" i="4"/>
  <c r="L533" i="4" s="1"/>
  <c r="J548" i="4"/>
  <c r="M548" i="4" s="1"/>
  <c r="I548" i="4"/>
  <c r="L548" i="4" s="1"/>
  <c r="J520" i="4"/>
  <c r="M520" i="4" s="1"/>
  <c r="I520" i="4"/>
  <c r="L520" i="4" s="1"/>
  <c r="J525" i="4"/>
  <c r="M525" i="4" s="1"/>
  <c r="I525" i="4"/>
  <c r="L525" i="4" s="1"/>
  <c r="J543" i="4"/>
  <c r="M543" i="4" s="1"/>
  <c r="I543" i="4"/>
  <c r="L543" i="4" s="1"/>
  <c r="J538" i="4"/>
  <c r="M538" i="4" s="1"/>
  <c r="I538" i="4"/>
  <c r="L538" i="4" s="1"/>
  <c r="J513" i="4"/>
  <c r="M513" i="4" s="1"/>
  <c r="I513" i="4"/>
  <c r="L513" i="4" s="1"/>
  <c r="J544" i="4"/>
  <c r="M544" i="4" s="1"/>
  <c r="I544" i="4"/>
  <c r="L544" i="4" s="1"/>
  <c r="J526" i="4"/>
  <c r="M526" i="4" s="1"/>
  <c r="I526" i="4"/>
  <c r="L526" i="4" s="1"/>
  <c r="J514" i="4"/>
  <c r="M514" i="4" s="1"/>
  <c r="I514" i="4"/>
  <c r="L514" i="4" s="1"/>
  <c r="J527" i="4"/>
  <c r="M527" i="4" s="1"/>
  <c r="I527" i="4"/>
  <c r="L527" i="4" s="1"/>
  <c r="J532" i="4"/>
  <c r="M532" i="4" s="1"/>
  <c r="I532" i="4"/>
  <c r="L532" i="4" s="1"/>
  <c r="J530" i="4"/>
  <c r="M530" i="4" s="1"/>
  <c r="I530" i="4"/>
  <c r="L530" i="4" s="1"/>
  <c r="J522" i="4"/>
  <c r="M522" i="4" s="1"/>
  <c r="I522" i="4"/>
  <c r="L522" i="4" s="1"/>
  <c r="J541" i="4"/>
  <c r="M541" i="4" s="1"/>
  <c r="I541" i="4"/>
  <c r="L541" i="4" s="1"/>
  <c r="J507" i="4"/>
  <c r="M507" i="4" s="1"/>
  <c r="I507" i="4"/>
  <c r="L507" i="4" s="1"/>
  <c r="J508" i="4"/>
  <c r="M508" i="4" s="1"/>
  <c r="I508" i="4"/>
  <c r="L508" i="4" s="1"/>
  <c r="J545" i="4"/>
  <c r="M545" i="4" s="1"/>
  <c r="I545" i="4"/>
  <c r="L545" i="4" s="1"/>
  <c r="J529" i="4"/>
  <c r="M529" i="4" s="1"/>
  <c r="I529" i="4"/>
  <c r="L529" i="4" s="1"/>
  <c r="J542" i="4"/>
  <c r="M542" i="4" s="1"/>
  <c r="I542" i="4"/>
  <c r="L542" i="4" s="1"/>
  <c r="J524" i="4"/>
  <c r="M524" i="4" s="1"/>
  <c r="I524" i="4"/>
  <c r="L524" i="4" s="1"/>
  <c r="J509" i="4"/>
  <c r="M509" i="4" s="1"/>
  <c r="I509" i="4"/>
  <c r="L509" i="4" s="1"/>
  <c r="J546" i="4"/>
  <c r="M546" i="4" s="1"/>
  <c r="I546" i="4"/>
  <c r="L546" i="4" s="1"/>
  <c r="J535" i="4"/>
  <c r="M535" i="4" s="1"/>
  <c r="I535" i="4"/>
  <c r="L535" i="4" s="1"/>
  <c r="J483" i="4"/>
  <c r="M483" i="4" s="1"/>
  <c r="I483" i="4"/>
  <c r="L483" i="4" s="1"/>
  <c r="J485" i="4"/>
  <c r="M485" i="4" s="1"/>
  <c r="I485" i="4"/>
  <c r="L485" i="4" s="1"/>
  <c r="J488" i="4"/>
  <c r="M488" i="4" s="1"/>
  <c r="I488" i="4"/>
  <c r="L488" i="4" s="1"/>
  <c r="J473" i="4"/>
  <c r="M473" i="4" s="1"/>
  <c r="I473" i="4"/>
  <c r="L473" i="4" s="1"/>
  <c r="J456" i="4"/>
  <c r="M456" i="4" s="1"/>
  <c r="I456" i="4"/>
  <c r="L456" i="4" s="1"/>
  <c r="J459" i="4"/>
  <c r="M459" i="4" s="1"/>
  <c r="I459" i="4"/>
  <c r="L459" i="4" s="1"/>
  <c r="J455" i="4"/>
  <c r="M455" i="4" s="1"/>
  <c r="I455" i="4"/>
  <c r="L455" i="4" s="1"/>
  <c r="J457" i="4"/>
  <c r="M457" i="4" s="1"/>
  <c r="I457" i="4"/>
  <c r="L457" i="4" s="1"/>
  <c r="J466" i="4"/>
  <c r="M466" i="4" s="1"/>
  <c r="I466" i="4"/>
  <c r="L466" i="4" s="1"/>
  <c r="J460" i="4"/>
  <c r="M460" i="4" s="1"/>
  <c r="I460" i="4"/>
  <c r="L460" i="4" s="1"/>
  <c r="J463" i="4"/>
  <c r="M463" i="4" s="1"/>
  <c r="I463" i="4"/>
  <c r="L463" i="4" s="1"/>
  <c r="J467" i="4"/>
  <c r="M467" i="4" s="1"/>
  <c r="I467" i="4"/>
  <c r="L467" i="4" s="1"/>
  <c r="J462" i="4"/>
  <c r="M462" i="4" s="1"/>
  <c r="I462" i="4"/>
  <c r="L462" i="4" s="1"/>
  <c r="J490" i="4"/>
  <c r="M490" i="4" s="1"/>
  <c r="I490" i="4"/>
  <c r="L490" i="4" s="1"/>
  <c r="J470" i="4"/>
  <c r="M470" i="4" s="1"/>
  <c r="I470" i="4"/>
  <c r="L470" i="4" s="1"/>
  <c r="J482" i="4"/>
  <c r="M482" i="4" s="1"/>
  <c r="I482" i="4"/>
  <c r="L482" i="4" s="1"/>
  <c r="J480" i="4"/>
  <c r="M480" i="4" s="1"/>
  <c r="I480" i="4"/>
  <c r="L480" i="4" s="1"/>
  <c r="J494" i="4"/>
  <c r="M494" i="4" s="1"/>
  <c r="I494" i="4"/>
  <c r="L494" i="4" s="1"/>
  <c r="J476" i="4"/>
  <c r="M476" i="4" s="1"/>
  <c r="I476" i="4"/>
  <c r="L476" i="4" s="1"/>
  <c r="J493" i="4"/>
  <c r="M493" i="4" s="1"/>
  <c r="I493" i="4"/>
  <c r="L493" i="4" s="1"/>
  <c r="J495" i="4"/>
  <c r="M495" i="4" s="1"/>
  <c r="I495" i="4"/>
  <c r="L495" i="4" s="1"/>
  <c r="J491" i="4"/>
  <c r="M491" i="4" s="1"/>
  <c r="I491" i="4"/>
  <c r="L491" i="4" s="1"/>
  <c r="J461" i="4"/>
  <c r="M461" i="4" s="1"/>
  <c r="I461" i="4"/>
  <c r="L461" i="4" s="1"/>
  <c r="J489" i="4"/>
  <c r="M489" i="4" s="1"/>
  <c r="I489" i="4"/>
  <c r="L489" i="4" s="1"/>
  <c r="J468" i="4"/>
  <c r="M468" i="4" s="1"/>
  <c r="I468" i="4"/>
  <c r="L468" i="4" s="1"/>
  <c r="J477" i="4"/>
  <c r="M477" i="4" s="1"/>
  <c r="I477" i="4"/>
  <c r="L477" i="4" s="1"/>
  <c r="J478" i="4"/>
  <c r="M478" i="4" s="1"/>
  <c r="I478" i="4"/>
  <c r="L478" i="4" s="1"/>
  <c r="J481" i="4"/>
  <c r="M481" i="4" s="1"/>
  <c r="I481" i="4"/>
  <c r="L481" i="4" s="1"/>
  <c r="J475" i="4"/>
  <c r="M475" i="4" s="1"/>
  <c r="I475" i="4"/>
  <c r="L475" i="4" s="1"/>
  <c r="J484" i="4"/>
  <c r="M484" i="4" s="1"/>
  <c r="I484" i="4"/>
  <c r="L484" i="4" s="1"/>
  <c r="J501" i="4"/>
  <c r="M501" i="4" s="1"/>
  <c r="I501" i="4"/>
  <c r="L501" i="4" s="1"/>
  <c r="J487" i="4"/>
  <c r="M487" i="4" s="1"/>
  <c r="I487" i="4"/>
  <c r="L487" i="4" s="1"/>
  <c r="J498" i="4"/>
  <c r="M498" i="4" s="1"/>
  <c r="I498" i="4"/>
  <c r="L498" i="4" s="1"/>
  <c r="J502" i="4"/>
  <c r="M502" i="4" s="1"/>
  <c r="I502" i="4"/>
  <c r="L502" i="4" s="1"/>
  <c r="J472" i="4"/>
  <c r="M472" i="4" s="1"/>
  <c r="I472" i="4"/>
  <c r="L472" i="4" s="1"/>
  <c r="J500" i="4"/>
  <c r="M500" i="4" s="1"/>
  <c r="I500" i="4"/>
  <c r="L500" i="4" s="1"/>
  <c r="J496" i="4"/>
  <c r="M496" i="4" s="1"/>
  <c r="I496" i="4"/>
  <c r="L496" i="4" s="1"/>
  <c r="J504" i="4"/>
  <c r="M504" i="4" s="1"/>
  <c r="I504" i="4"/>
  <c r="L504" i="4" s="1"/>
  <c r="J503" i="4"/>
  <c r="M503" i="4" s="1"/>
  <c r="I503" i="4"/>
  <c r="L503" i="4" s="1"/>
  <c r="J453" i="4"/>
  <c r="M453" i="4" s="1"/>
  <c r="I453" i="4"/>
  <c r="L453" i="4" s="1"/>
  <c r="J492" i="4"/>
  <c r="M492" i="4" s="1"/>
  <c r="I492" i="4"/>
  <c r="L492" i="4" s="1"/>
  <c r="J505" i="4"/>
  <c r="M505" i="4" s="1"/>
  <c r="I505" i="4"/>
  <c r="L505" i="4" s="1"/>
  <c r="J464" i="4"/>
  <c r="M464" i="4" s="1"/>
  <c r="I464" i="4"/>
  <c r="L464" i="4" s="1"/>
  <c r="J486" i="4"/>
  <c r="M486" i="4" s="1"/>
  <c r="I486" i="4"/>
  <c r="L486" i="4" s="1"/>
  <c r="J497" i="4"/>
  <c r="M497" i="4" s="1"/>
  <c r="I497" i="4"/>
  <c r="L497" i="4" s="1"/>
  <c r="J465" i="4"/>
  <c r="M465" i="4" s="1"/>
  <c r="I465" i="4"/>
  <c r="L465" i="4" s="1"/>
  <c r="J454" i="4"/>
  <c r="M454" i="4" s="1"/>
  <c r="I454" i="4"/>
  <c r="L454" i="4" s="1"/>
  <c r="J471" i="4"/>
  <c r="M471" i="4" s="1"/>
  <c r="I471" i="4"/>
  <c r="L471" i="4" s="1"/>
  <c r="J469" i="4"/>
  <c r="M469" i="4" s="1"/>
  <c r="I469" i="4"/>
  <c r="L469" i="4" s="1"/>
  <c r="J506" i="4"/>
  <c r="M506" i="4" s="1"/>
  <c r="I506" i="4"/>
  <c r="L506" i="4" s="1"/>
  <c r="J474" i="4"/>
  <c r="M474" i="4" s="1"/>
  <c r="I474" i="4"/>
  <c r="L474" i="4" s="1"/>
  <c r="J499" i="4"/>
  <c r="M499" i="4" s="1"/>
  <c r="I499" i="4"/>
  <c r="L499" i="4" s="1"/>
  <c r="J458" i="4"/>
  <c r="M458" i="4" s="1"/>
  <c r="I458" i="4"/>
  <c r="L458" i="4" s="1"/>
  <c r="J479" i="4"/>
  <c r="M479" i="4" s="1"/>
  <c r="I479" i="4"/>
  <c r="L479" i="4" s="1"/>
  <c r="J421" i="4"/>
  <c r="M421" i="4" s="1"/>
  <c r="I421" i="4"/>
  <c r="L421" i="4" s="1"/>
  <c r="J437" i="4"/>
  <c r="M437" i="4" s="1"/>
  <c r="I437" i="4"/>
  <c r="L437" i="4" s="1"/>
  <c r="J447" i="4"/>
  <c r="M447" i="4" s="1"/>
  <c r="I447" i="4"/>
  <c r="L447" i="4" s="1"/>
  <c r="J371" i="4"/>
  <c r="M371" i="4" s="1"/>
  <c r="I371" i="4"/>
  <c r="L371" i="4" s="1"/>
  <c r="J417" i="4"/>
  <c r="M417" i="4" s="1"/>
  <c r="I417" i="4"/>
  <c r="L417" i="4" s="1"/>
  <c r="J412" i="4"/>
  <c r="M412" i="4" s="1"/>
  <c r="I412" i="4"/>
  <c r="L412" i="4" s="1"/>
  <c r="J368" i="4"/>
  <c r="M368" i="4" s="1"/>
  <c r="I368" i="4"/>
  <c r="L368" i="4" s="1"/>
  <c r="J370" i="4"/>
  <c r="M370" i="4" s="1"/>
  <c r="I370" i="4"/>
  <c r="L370" i="4" s="1"/>
  <c r="J369" i="4"/>
  <c r="M369" i="4" s="1"/>
  <c r="I369" i="4"/>
  <c r="L369" i="4" s="1"/>
  <c r="J439" i="4"/>
  <c r="M439" i="4" s="1"/>
  <c r="I439" i="4"/>
  <c r="L439" i="4" s="1"/>
  <c r="J438" i="4"/>
  <c r="M438" i="4" s="1"/>
  <c r="I438" i="4"/>
  <c r="L438" i="4" s="1"/>
  <c r="J423" i="4"/>
  <c r="M423" i="4" s="1"/>
  <c r="I423" i="4"/>
  <c r="L423" i="4" s="1"/>
  <c r="J361" i="4"/>
  <c r="M361" i="4" s="1"/>
  <c r="I361" i="4"/>
  <c r="L361" i="4" s="1"/>
  <c r="J363" i="4"/>
  <c r="M363" i="4" s="1"/>
  <c r="I363" i="4"/>
  <c r="L363" i="4" s="1"/>
  <c r="J392" i="4"/>
  <c r="M392" i="4" s="1"/>
  <c r="I392" i="4"/>
  <c r="L392" i="4" s="1"/>
  <c r="J360" i="4"/>
  <c r="M360" i="4" s="1"/>
  <c r="I360" i="4"/>
  <c r="L360" i="4" s="1"/>
  <c r="J411" i="4"/>
  <c r="M411" i="4" s="1"/>
  <c r="I411" i="4"/>
  <c r="L411" i="4" s="1"/>
  <c r="J365" i="4"/>
  <c r="M365" i="4" s="1"/>
  <c r="I365" i="4"/>
  <c r="L365" i="4" s="1"/>
  <c r="J383" i="4"/>
  <c r="M383" i="4" s="1"/>
  <c r="I383" i="4"/>
  <c r="L383" i="4" s="1"/>
  <c r="J407" i="4"/>
  <c r="M407" i="4" s="1"/>
  <c r="I407" i="4"/>
  <c r="L407" i="4" s="1"/>
  <c r="J422" i="4"/>
  <c r="M422" i="4" s="1"/>
  <c r="I422" i="4"/>
  <c r="L422" i="4" s="1"/>
  <c r="J387" i="4"/>
  <c r="M387" i="4" s="1"/>
  <c r="I387" i="4"/>
  <c r="L387" i="4" s="1"/>
  <c r="J367" i="4"/>
  <c r="M367" i="4" s="1"/>
  <c r="I367" i="4"/>
  <c r="L367" i="4" s="1"/>
  <c r="J431" i="4"/>
  <c r="M431" i="4" s="1"/>
  <c r="I431" i="4"/>
  <c r="L431" i="4" s="1"/>
  <c r="J395" i="4"/>
  <c r="M395" i="4" s="1"/>
  <c r="I395" i="4"/>
  <c r="L395" i="4" s="1"/>
  <c r="J396" i="4"/>
  <c r="M396" i="4" s="1"/>
  <c r="I396" i="4"/>
  <c r="L396" i="4" s="1"/>
  <c r="J372" i="4"/>
  <c r="M372" i="4" s="1"/>
  <c r="I372" i="4"/>
  <c r="L372" i="4" s="1"/>
  <c r="J391" i="4"/>
  <c r="M391" i="4" s="1"/>
  <c r="I391" i="4"/>
  <c r="L391" i="4" s="1"/>
  <c r="J440" i="4"/>
  <c r="M440" i="4" s="1"/>
  <c r="I440" i="4"/>
  <c r="L440" i="4" s="1"/>
  <c r="J385" i="4"/>
  <c r="M385" i="4" s="1"/>
  <c r="I385" i="4"/>
  <c r="L385" i="4" s="1"/>
  <c r="J386" i="4"/>
  <c r="M386" i="4" s="1"/>
  <c r="I386" i="4"/>
  <c r="L386" i="4" s="1"/>
  <c r="J373" i="4"/>
  <c r="M373" i="4" s="1"/>
  <c r="I373" i="4"/>
  <c r="L373" i="4" s="1"/>
  <c r="J399" i="4"/>
  <c r="M399" i="4" s="1"/>
  <c r="I399" i="4"/>
  <c r="L399" i="4" s="1"/>
  <c r="J394" i="4"/>
  <c r="M394" i="4" s="1"/>
  <c r="I394" i="4"/>
  <c r="L394" i="4" s="1"/>
  <c r="J364" i="4"/>
  <c r="M364" i="4" s="1"/>
  <c r="I364" i="4"/>
  <c r="L364" i="4" s="1"/>
  <c r="J404" i="4"/>
  <c r="M404" i="4" s="1"/>
  <c r="I404" i="4"/>
  <c r="L404" i="4" s="1"/>
  <c r="J398" i="4"/>
  <c r="M398" i="4" s="1"/>
  <c r="I398" i="4"/>
  <c r="L398" i="4" s="1"/>
  <c r="J389" i="4"/>
  <c r="M389" i="4" s="1"/>
  <c r="I389" i="4"/>
  <c r="L389" i="4" s="1"/>
  <c r="J384" i="4"/>
  <c r="M384" i="4" s="1"/>
  <c r="I384" i="4"/>
  <c r="L384" i="4" s="1"/>
  <c r="J410" i="4"/>
  <c r="M410" i="4" s="1"/>
  <c r="I410" i="4"/>
  <c r="L410" i="4" s="1"/>
  <c r="J408" i="4"/>
  <c r="M408" i="4" s="1"/>
  <c r="I408" i="4"/>
  <c r="L408" i="4" s="1"/>
  <c r="J424" i="4"/>
  <c r="M424" i="4" s="1"/>
  <c r="I424" i="4"/>
  <c r="L424" i="4" s="1"/>
  <c r="J435" i="4"/>
  <c r="M435" i="4" s="1"/>
  <c r="I435" i="4"/>
  <c r="L435" i="4" s="1"/>
  <c r="J425" i="4"/>
  <c r="M425" i="4" s="1"/>
  <c r="I425" i="4"/>
  <c r="L425" i="4" s="1"/>
  <c r="J362" i="4"/>
  <c r="M362" i="4" s="1"/>
  <c r="I362" i="4"/>
  <c r="L362" i="4" s="1"/>
  <c r="J443" i="4"/>
  <c r="M443" i="4" s="1"/>
  <c r="I443" i="4"/>
  <c r="L443" i="4" s="1"/>
  <c r="J390" i="4"/>
  <c r="M390" i="4" s="1"/>
  <c r="I390" i="4"/>
  <c r="L390" i="4" s="1"/>
  <c r="J416" i="4"/>
  <c r="M416" i="4" s="1"/>
  <c r="I416" i="4"/>
  <c r="L416" i="4" s="1"/>
  <c r="J448" i="4"/>
  <c r="M448" i="4" s="1"/>
  <c r="I448" i="4"/>
  <c r="L448" i="4" s="1"/>
  <c r="J430" i="4"/>
  <c r="M430" i="4" s="1"/>
  <c r="I430" i="4"/>
  <c r="L430" i="4" s="1"/>
  <c r="J429" i="4"/>
  <c r="M429" i="4" s="1"/>
  <c r="I429" i="4"/>
  <c r="L429" i="4" s="1"/>
  <c r="J419" i="4"/>
  <c r="M419" i="4" s="1"/>
  <c r="I419" i="4"/>
  <c r="L419" i="4" s="1"/>
  <c r="J432" i="4"/>
  <c r="M432" i="4" s="1"/>
  <c r="I432" i="4"/>
  <c r="L432" i="4" s="1"/>
  <c r="J359" i="4"/>
  <c r="M359" i="4" s="1"/>
  <c r="I359" i="4"/>
  <c r="L359" i="4" s="1"/>
  <c r="J377" i="4"/>
  <c r="M377" i="4" s="1"/>
  <c r="I377" i="4"/>
  <c r="L377" i="4" s="1"/>
  <c r="J375" i="4"/>
  <c r="M375" i="4" s="1"/>
  <c r="I375" i="4"/>
  <c r="L375" i="4" s="1"/>
  <c r="J388" i="4"/>
  <c r="M388" i="4" s="1"/>
  <c r="I388" i="4"/>
  <c r="L388" i="4" s="1"/>
  <c r="J418" i="4"/>
  <c r="M418" i="4" s="1"/>
  <c r="I418" i="4"/>
  <c r="L418" i="4" s="1"/>
  <c r="J366" i="4"/>
  <c r="M366" i="4" s="1"/>
  <c r="I366" i="4"/>
  <c r="L366" i="4" s="1"/>
  <c r="J442" i="4"/>
  <c r="M442" i="4" s="1"/>
  <c r="I442" i="4"/>
  <c r="L442" i="4" s="1"/>
  <c r="J403" i="4"/>
  <c r="M403" i="4" s="1"/>
  <c r="I403" i="4"/>
  <c r="L403" i="4" s="1"/>
  <c r="J405" i="4"/>
  <c r="M405" i="4" s="1"/>
  <c r="I405" i="4"/>
  <c r="L405" i="4" s="1"/>
  <c r="J446" i="4"/>
  <c r="M446" i="4" s="1"/>
  <c r="I446" i="4"/>
  <c r="L446" i="4" s="1"/>
  <c r="J427" i="4"/>
  <c r="M427" i="4" s="1"/>
  <c r="I427" i="4"/>
  <c r="L427" i="4" s="1"/>
  <c r="J426" i="4"/>
  <c r="M426" i="4" s="1"/>
  <c r="I426" i="4"/>
  <c r="L426" i="4" s="1"/>
  <c r="J436" i="4"/>
  <c r="M436" i="4" s="1"/>
  <c r="I436" i="4"/>
  <c r="L436" i="4" s="1"/>
  <c r="J420" i="4"/>
  <c r="M420" i="4" s="1"/>
  <c r="I420" i="4"/>
  <c r="L420" i="4" s="1"/>
  <c r="J441" i="4"/>
  <c r="M441" i="4" s="1"/>
  <c r="I441" i="4"/>
  <c r="L441" i="4" s="1"/>
  <c r="J374" i="4"/>
  <c r="M374" i="4" s="1"/>
  <c r="I374" i="4"/>
  <c r="L374" i="4" s="1"/>
  <c r="J378" i="4"/>
  <c r="M378" i="4" s="1"/>
  <c r="I378" i="4"/>
  <c r="L378" i="4" s="1"/>
  <c r="J402" i="4"/>
  <c r="M402" i="4" s="1"/>
  <c r="I402" i="4"/>
  <c r="L402" i="4" s="1"/>
  <c r="J444" i="4"/>
  <c r="M444" i="4" s="1"/>
  <c r="I444" i="4"/>
  <c r="L444" i="4" s="1"/>
  <c r="J445" i="4"/>
  <c r="M445" i="4" s="1"/>
  <c r="I445" i="4"/>
  <c r="L445" i="4" s="1"/>
  <c r="J380" i="4"/>
  <c r="M380" i="4" s="1"/>
  <c r="I380" i="4"/>
  <c r="L380" i="4" s="1"/>
  <c r="J397" i="4"/>
  <c r="M397" i="4" s="1"/>
  <c r="I397" i="4"/>
  <c r="L397" i="4" s="1"/>
  <c r="J406" i="4"/>
  <c r="M406" i="4" s="1"/>
  <c r="I406" i="4"/>
  <c r="L406" i="4" s="1"/>
  <c r="J400" i="4"/>
  <c r="M400" i="4" s="1"/>
  <c r="I400" i="4"/>
  <c r="L400" i="4" s="1"/>
  <c r="J381" i="4"/>
  <c r="M381" i="4" s="1"/>
  <c r="I381" i="4"/>
  <c r="L381" i="4" s="1"/>
  <c r="J428" i="4"/>
  <c r="M428" i="4" s="1"/>
  <c r="I428" i="4"/>
  <c r="L428" i="4" s="1"/>
  <c r="J401" i="4"/>
  <c r="M401" i="4" s="1"/>
  <c r="I401" i="4"/>
  <c r="L401" i="4" s="1"/>
  <c r="J434" i="4"/>
  <c r="M434" i="4" s="1"/>
  <c r="I434" i="4"/>
  <c r="L434" i="4" s="1"/>
  <c r="J409" i="4"/>
  <c r="M409" i="4" s="1"/>
  <c r="I409" i="4"/>
  <c r="L409" i="4" s="1"/>
  <c r="J376" i="4"/>
  <c r="M376" i="4" s="1"/>
  <c r="I376" i="4"/>
  <c r="L376" i="4" s="1"/>
  <c r="J382" i="4"/>
  <c r="M382" i="4" s="1"/>
  <c r="I382" i="4"/>
  <c r="L382" i="4" s="1"/>
  <c r="J415" i="4"/>
  <c r="M415" i="4" s="1"/>
  <c r="I415" i="4"/>
  <c r="L415" i="4" s="1"/>
  <c r="J414" i="4"/>
  <c r="M414" i="4" s="1"/>
  <c r="I414" i="4"/>
  <c r="L414" i="4" s="1"/>
  <c r="J413" i="4"/>
  <c r="M413" i="4" s="1"/>
  <c r="I413" i="4"/>
  <c r="L413" i="4" s="1"/>
  <c r="J433" i="4"/>
  <c r="M433" i="4" s="1"/>
  <c r="I433" i="4"/>
  <c r="L433" i="4" s="1"/>
  <c r="J449" i="4"/>
  <c r="M449" i="4" s="1"/>
  <c r="I449" i="4"/>
  <c r="L449" i="4" s="1"/>
  <c r="J393" i="4"/>
  <c r="M393" i="4" s="1"/>
  <c r="I393" i="4"/>
  <c r="L393" i="4" s="1"/>
  <c r="J379" i="4"/>
  <c r="M379" i="4" s="1"/>
  <c r="I379" i="4"/>
  <c r="L379" i="4" s="1"/>
  <c r="J312" i="4"/>
  <c r="M312" i="4" s="1"/>
  <c r="I312" i="4"/>
  <c r="L312" i="4" s="1"/>
  <c r="J328" i="4"/>
  <c r="M328" i="4" s="1"/>
  <c r="I328" i="4"/>
  <c r="L328" i="4" s="1"/>
  <c r="J329" i="4"/>
  <c r="M329" i="4" s="1"/>
  <c r="I329" i="4"/>
  <c r="L329" i="4" s="1"/>
  <c r="J319" i="4"/>
  <c r="M319" i="4" s="1"/>
  <c r="I319" i="4"/>
  <c r="L319" i="4" s="1"/>
  <c r="J321" i="4"/>
  <c r="M321" i="4" s="1"/>
  <c r="I321" i="4"/>
  <c r="L321" i="4" s="1"/>
  <c r="J333" i="4"/>
  <c r="M333" i="4" s="1"/>
  <c r="I333" i="4"/>
  <c r="L333" i="4" s="1"/>
  <c r="J320" i="4"/>
  <c r="M320" i="4" s="1"/>
  <c r="I320" i="4"/>
  <c r="L320" i="4" s="1"/>
  <c r="J344" i="4"/>
  <c r="M344" i="4" s="1"/>
  <c r="I344" i="4"/>
  <c r="L344" i="4" s="1"/>
  <c r="J352" i="4"/>
  <c r="M352" i="4" s="1"/>
  <c r="I352" i="4"/>
  <c r="L352" i="4" s="1"/>
  <c r="J325" i="4"/>
  <c r="M325" i="4" s="1"/>
  <c r="I325" i="4"/>
  <c r="L325" i="4" s="1"/>
  <c r="J342" i="4"/>
  <c r="M342" i="4" s="1"/>
  <c r="I342" i="4"/>
  <c r="L342" i="4" s="1"/>
  <c r="J315" i="4"/>
  <c r="M315" i="4" s="1"/>
  <c r="I315" i="4"/>
  <c r="L315" i="4" s="1"/>
  <c r="J318" i="4"/>
  <c r="M318" i="4" s="1"/>
  <c r="I318" i="4"/>
  <c r="L318" i="4" s="1"/>
  <c r="J348" i="4"/>
  <c r="M348" i="4" s="1"/>
  <c r="I348" i="4"/>
  <c r="L348" i="4" s="1"/>
  <c r="J349" i="4"/>
  <c r="M349" i="4" s="1"/>
  <c r="I349" i="4"/>
  <c r="L349" i="4" s="1"/>
  <c r="J340" i="4"/>
  <c r="M340" i="4" s="1"/>
  <c r="I340" i="4"/>
  <c r="L340" i="4" s="1"/>
  <c r="J353" i="4"/>
  <c r="M353" i="4" s="1"/>
  <c r="I353" i="4"/>
  <c r="L353" i="4" s="1"/>
  <c r="J311" i="4"/>
  <c r="M311" i="4" s="1"/>
  <c r="I311" i="4"/>
  <c r="L311" i="4" s="1"/>
  <c r="J345" i="4"/>
  <c r="M345" i="4" s="1"/>
  <c r="I345" i="4"/>
  <c r="L345" i="4" s="1"/>
  <c r="J308" i="4"/>
  <c r="M308" i="4" s="1"/>
  <c r="I308" i="4"/>
  <c r="L308" i="4" s="1"/>
  <c r="J332" i="4"/>
  <c r="M332" i="4" s="1"/>
  <c r="I332" i="4"/>
  <c r="L332" i="4" s="1"/>
  <c r="J309" i="4"/>
  <c r="M309" i="4" s="1"/>
  <c r="I309" i="4"/>
  <c r="L309" i="4" s="1"/>
  <c r="J336" i="4"/>
  <c r="M336" i="4" s="1"/>
  <c r="I336" i="4"/>
  <c r="L336" i="4" s="1"/>
  <c r="J357" i="4"/>
  <c r="M357" i="4" s="1"/>
  <c r="I357" i="4"/>
  <c r="L357" i="4" s="1"/>
  <c r="J310" i="4"/>
  <c r="M310" i="4" s="1"/>
  <c r="I310" i="4"/>
  <c r="L310" i="4" s="1"/>
  <c r="J313" i="4"/>
  <c r="M313" i="4" s="1"/>
  <c r="I313" i="4"/>
  <c r="L313" i="4" s="1"/>
  <c r="J338" i="4"/>
  <c r="M338" i="4" s="1"/>
  <c r="I338" i="4"/>
  <c r="L338" i="4" s="1"/>
  <c r="J341" i="4"/>
  <c r="M341" i="4" s="1"/>
  <c r="I341" i="4"/>
  <c r="L341" i="4" s="1"/>
  <c r="J339" i="4"/>
  <c r="M339" i="4" s="1"/>
  <c r="I339" i="4"/>
  <c r="L339" i="4" s="1"/>
  <c r="J324" i="4"/>
  <c r="M324" i="4" s="1"/>
  <c r="I324" i="4"/>
  <c r="L324" i="4" s="1"/>
  <c r="J326" i="4"/>
  <c r="M326" i="4" s="1"/>
  <c r="I326" i="4"/>
  <c r="L326" i="4" s="1"/>
  <c r="J323" i="4"/>
  <c r="M323" i="4" s="1"/>
  <c r="I323" i="4"/>
  <c r="L323" i="4" s="1"/>
  <c r="J356" i="4"/>
  <c r="M356" i="4" s="1"/>
  <c r="I356" i="4"/>
  <c r="L356" i="4" s="1"/>
  <c r="J322" i="4"/>
  <c r="M322" i="4" s="1"/>
  <c r="I322" i="4"/>
  <c r="L322" i="4" s="1"/>
  <c r="J331" i="4"/>
  <c r="M331" i="4" s="1"/>
  <c r="I331" i="4"/>
  <c r="L331" i="4" s="1"/>
  <c r="J307" i="4"/>
  <c r="M307" i="4" s="1"/>
  <c r="I307" i="4"/>
  <c r="L307" i="4" s="1"/>
  <c r="J358" i="4"/>
  <c r="M358" i="4" s="1"/>
  <c r="I358" i="4"/>
  <c r="L358" i="4" s="1"/>
  <c r="J355" i="4"/>
  <c r="M355" i="4" s="1"/>
  <c r="I355" i="4"/>
  <c r="L355" i="4" s="1"/>
  <c r="J350" i="4"/>
  <c r="M350" i="4" s="1"/>
  <c r="I350" i="4"/>
  <c r="L350" i="4" s="1"/>
  <c r="J314" i="4"/>
  <c r="M314" i="4" s="1"/>
  <c r="I314" i="4"/>
  <c r="L314" i="4" s="1"/>
  <c r="J354" i="4"/>
  <c r="M354" i="4" s="1"/>
  <c r="I354" i="4"/>
  <c r="L354" i="4" s="1"/>
  <c r="J347" i="4"/>
  <c r="M347" i="4" s="1"/>
  <c r="I347" i="4"/>
  <c r="L347" i="4" s="1"/>
  <c r="J346" i="4"/>
  <c r="M346" i="4" s="1"/>
  <c r="I346" i="4"/>
  <c r="L346" i="4" s="1"/>
  <c r="J330" i="4"/>
  <c r="M330" i="4" s="1"/>
  <c r="I330" i="4"/>
  <c r="L330" i="4" s="1"/>
  <c r="J351" i="4"/>
  <c r="M351" i="4" s="1"/>
  <c r="I351" i="4"/>
  <c r="L351" i="4" s="1"/>
  <c r="J317" i="4"/>
  <c r="M317" i="4" s="1"/>
  <c r="I317" i="4"/>
  <c r="L317" i="4" s="1"/>
  <c r="J316" i="4"/>
  <c r="M316" i="4" s="1"/>
  <c r="I316" i="4"/>
  <c r="L316" i="4" s="1"/>
  <c r="J343" i="4"/>
  <c r="M343" i="4" s="1"/>
  <c r="I343" i="4"/>
  <c r="L343" i="4" s="1"/>
  <c r="J335" i="4"/>
  <c r="M335" i="4" s="1"/>
  <c r="I335" i="4"/>
  <c r="L335" i="4" s="1"/>
  <c r="J334" i="4"/>
  <c r="M334" i="4" s="1"/>
  <c r="I334" i="4"/>
  <c r="L334" i="4" s="1"/>
  <c r="J337" i="4"/>
  <c r="M337" i="4" s="1"/>
  <c r="I337" i="4"/>
  <c r="L337" i="4" s="1"/>
  <c r="J327" i="4"/>
  <c r="M327" i="4" s="1"/>
  <c r="I327" i="4"/>
  <c r="L327" i="4" s="1"/>
  <c r="J292" i="4"/>
  <c r="M292" i="4" s="1"/>
  <c r="I292" i="4"/>
  <c r="L292" i="4" s="1"/>
  <c r="J302" i="4"/>
  <c r="M302" i="4" s="1"/>
  <c r="I302" i="4"/>
  <c r="L302" i="4" s="1"/>
  <c r="J299" i="4"/>
  <c r="M299" i="4" s="1"/>
  <c r="I299" i="4"/>
  <c r="L299" i="4" s="1"/>
  <c r="J284" i="4"/>
  <c r="M284" i="4" s="1"/>
  <c r="I284" i="4"/>
  <c r="L284" i="4" s="1"/>
  <c r="J301" i="4"/>
  <c r="M301" i="4" s="1"/>
  <c r="I301" i="4"/>
  <c r="L301" i="4" s="1"/>
  <c r="J295" i="4"/>
  <c r="M295" i="4" s="1"/>
  <c r="I295" i="4"/>
  <c r="L295" i="4" s="1"/>
  <c r="J293" i="4"/>
  <c r="M293" i="4" s="1"/>
  <c r="I293" i="4"/>
  <c r="L293" i="4" s="1"/>
  <c r="J267" i="4"/>
  <c r="M267" i="4" s="1"/>
  <c r="I267" i="4"/>
  <c r="L267" i="4" s="1"/>
  <c r="J304" i="4"/>
  <c r="M304" i="4" s="1"/>
  <c r="I304" i="4"/>
  <c r="L304" i="4" s="1"/>
  <c r="J305" i="4"/>
  <c r="M305" i="4" s="1"/>
  <c r="I305" i="4"/>
  <c r="L305" i="4" s="1"/>
  <c r="J297" i="4"/>
  <c r="M297" i="4" s="1"/>
  <c r="I297" i="4"/>
  <c r="L297" i="4" s="1"/>
  <c r="J290" i="4"/>
  <c r="M290" i="4" s="1"/>
  <c r="I290" i="4"/>
  <c r="L290" i="4" s="1"/>
  <c r="J275" i="4"/>
  <c r="M275" i="4" s="1"/>
  <c r="I275" i="4"/>
  <c r="L275" i="4" s="1"/>
  <c r="J286" i="4"/>
  <c r="M286" i="4" s="1"/>
  <c r="I286" i="4"/>
  <c r="L286" i="4" s="1"/>
  <c r="J306" i="4"/>
  <c r="M306" i="4" s="1"/>
  <c r="I306" i="4"/>
  <c r="L306" i="4" s="1"/>
  <c r="J268" i="4"/>
  <c r="M268" i="4" s="1"/>
  <c r="I268" i="4"/>
  <c r="L268" i="4" s="1"/>
  <c r="J287" i="4"/>
  <c r="M287" i="4" s="1"/>
  <c r="I287" i="4"/>
  <c r="L287" i="4" s="1"/>
  <c r="J279" i="4"/>
  <c r="M279" i="4" s="1"/>
  <c r="I279" i="4"/>
  <c r="L279" i="4" s="1"/>
  <c r="J303" i="4"/>
  <c r="M303" i="4" s="1"/>
  <c r="I303" i="4"/>
  <c r="L303" i="4" s="1"/>
  <c r="J278" i="4"/>
  <c r="M278" i="4" s="1"/>
  <c r="I278" i="4"/>
  <c r="L278" i="4" s="1"/>
  <c r="J276" i="4"/>
  <c r="M276" i="4" s="1"/>
  <c r="I276" i="4"/>
  <c r="L276" i="4" s="1"/>
  <c r="J296" i="4"/>
  <c r="M296" i="4" s="1"/>
  <c r="I296" i="4"/>
  <c r="L296" i="4" s="1"/>
  <c r="J277" i="4"/>
  <c r="M277" i="4" s="1"/>
  <c r="I277" i="4"/>
  <c r="L277" i="4" s="1"/>
  <c r="J294" i="4"/>
  <c r="M294" i="4" s="1"/>
  <c r="I294" i="4"/>
  <c r="L294" i="4" s="1"/>
  <c r="J270" i="4"/>
  <c r="M270" i="4" s="1"/>
  <c r="I270" i="4"/>
  <c r="L270" i="4" s="1"/>
  <c r="J280" i="4"/>
  <c r="M280" i="4" s="1"/>
  <c r="I280" i="4"/>
  <c r="L280" i="4" s="1"/>
  <c r="J273" i="4"/>
  <c r="M273" i="4" s="1"/>
  <c r="I273" i="4"/>
  <c r="L273" i="4" s="1"/>
  <c r="J285" i="4"/>
  <c r="M285" i="4" s="1"/>
  <c r="I285" i="4"/>
  <c r="L285" i="4" s="1"/>
  <c r="J274" i="4"/>
  <c r="M274" i="4" s="1"/>
  <c r="I274" i="4"/>
  <c r="L274" i="4" s="1"/>
  <c r="J265" i="4"/>
  <c r="M265" i="4" s="1"/>
  <c r="I265" i="4"/>
  <c r="L265" i="4" s="1"/>
  <c r="J272" i="4"/>
  <c r="M272" i="4" s="1"/>
  <c r="I272" i="4"/>
  <c r="L272" i="4" s="1"/>
  <c r="J266" i="4"/>
  <c r="M266" i="4" s="1"/>
  <c r="I266" i="4"/>
  <c r="L266" i="4" s="1"/>
  <c r="J263" i="4"/>
  <c r="M263" i="4" s="1"/>
  <c r="I263" i="4"/>
  <c r="L263" i="4" s="1"/>
  <c r="J283" i="4"/>
  <c r="M283" i="4" s="1"/>
  <c r="I283" i="4"/>
  <c r="L283" i="4" s="1"/>
  <c r="J288" i="4"/>
  <c r="M288" i="4" s="1"/>
  <c r="I288" i="4"/>
  <c r="L288" i="4" s="1"/>
  <c r="J264" i="4"/>
  <c r="M264" i="4" s="1"/>
  <c r="I264" i="4"/>
  <c r="L264" i="4" s="1"/>
  <c r="J289" i="4"/>
  <c r="M289" i="4" s="1"/>
  <c r="I289" i="4"/>
  <c r="L289" i="4" s="1"/>
  <c r="J291" i="4"/>
  <c r="M291" i="4" s="1"/>
  <c r="I291" i="4"/>
  <c r="L291" i="4" s="1"/>
  <c r="J271" i="4"/>
  <c r="M271" i="4" s="1"/>
  <c r="I271" i="4"/>
  <c r="L271" i="4" s="1"/>
  <c r="J300" i="4"/>
  <c r="M300" i="4" s="1"/>
  <c r="I300" i="4"/>
  <c r="L300" i="4" s="1"/>
  <c r="J269" i="4"/>
  <c r="M269" i="4" s="1"/>
  <c r="I269" i="4"/>
  <c r="L269" i="4" s="1"/>
  <c r="J281" i="4"/>
  <c r="M281" i="4" s="1"/>
  <c r="I281" i="4"/>
  <c r="L281" i="4" s="1"/>
  <c r="J282" i="4"/>
  <c r="M282" i="4" s="1"/>
  <c r="I282" i="4"/>
  <c r="L282" i="4" s="1"/>
  <c r="J298" i="4"/>
  <c r="M298" i="4" s="1"/>
  <c r="I298" i="4"/>
  <c r="L298" i="4" s="1"/>
  <c r="J254" i="4"/>
  <c r="M254" i="4" s="1"/>
  <c r="I254" i="4"/>
  <c r="L254" i="4" s="1"/>
  <c r="J232" i="4"/>
  <c r="M232" i="4" s="1"/>
  <c r="I232" i="4"/>
  <c r="L232" i="4" s="1"/>
  <c r="J258" i="4"/>
  <c r="M258" i="4" s="1"/>
  <c r="I258" i="4"/>
  <c r="L258" i="4" s="1"/>
  <c r="J233" i="4"/>
  <c r="M233" i="4" s="1"/>
  <c r="I233" i="4"/>
  <c r="L233" i="4" s="1"/>
  <c r="J231" i="4"/>
  <c r="M231" i="4" s="1"/>
  <c r="I231" i="4"/>
  <c r="L231" i="4" s="1"/>
  <c r="J246" i="4"/>
  <c r="M246" i="4" s="1"/>
  <c r="I246" i="4"/>
  <c r="L246" i="4" s="1"/>
  <c r="J239" i="4"/>
  <c r="M239" i="4" s="1"/>
  <c r="I239" i="4"/>
  <c r="L239" i="4" s="1"/>
  <c r="J235" i="4"/>
  <c r="M235" i="4" s="1"/>
  <c r="I235" i="4"/>
  <c r="L235" i="4" s="1"/>
  <c r="J236" i="4"/>
  <c r="M236" i="4" s="1"/>
  <c r="I236" i="4"/>
  <c r="L236" i="4" s="1"/>
  <c r="J241" i="4"/>
  <c r="M241" i="4" s="1"/>
  <c r="I241" i="4"/>
  <c r="L241" i="4" s="1"/>
  <c r="J240" i="4"/>
  <c r="M240" i="4" s="1"/>
  <c r="I240" i="4"/>
  <c r="L240" i="4" s="1"/>
  <c r="J243" i="4"/>
  <c r="M243" i="4" s="1"/>
  <c r="I243" i="4"/>
  <c r="L243" i="4" s="1"/>
  <c r="J250" i="4"/>
  <c r="M250" i="4" s="1"/>
  <c r="I250" i="4"/>
  <c r="L250" i="4" s="1"/>
  <c r="J262" i="4"/>
  <c r="M262" i="4" s="1"/>
  <c r="I262" i="4"/>
  <c r="L262" i="4" s="1"/>
  <c r="J229" i="4"/>
  <c r="M229" i="4" s="1"/>
  <c r="I229" i="4"/>
  <c r="L229" i="4" s="1"/>
  <c r="J247" i="4"/>
  <c r="M247" i="4" s="1"/>
  <c r="I247" i="4"/>
  <c r="L247" i="4" s="1"/>
  <c r="J245" i="4"/>
  <c r="M245" i="4" s="1"/>
  <c r="I245" i="4"/>
  <c r="L245" i="4" s="1"/>
  <c r="J259" i="4"/>
  <c r="M259" i="4" s="1"/>
  <c r="I259" i="4"/>
  <c r="L259" i="4" s="1"/>
  <c r="J244" i="4"/>
  <c r="M244" i="4" s="1"/>
  <c r="I244" i="4"/>
  <c r="L244" i="4" s="1"/>
  <c r="J237" i="4"/>
  <c r="M237" i="4" s="1"/>
  <c r="I237" i="4"/>
  <c r="L237" i="4" s="1"/>
  <c r="J257" i="4"/>
  <c r="M257" i="4" s="1"/>
  <c r="I257" i="4"/>
  <c r="L257" i="4" s="1"/>
  <c r="J260" i="4"/>
  <c r="M260" i="4" s="1"/>
  <c r="I260" i="4"/>
  <c r="L260" i="4" s="1"/>
  <c r="J251" i="4"/>
  <c r="M251" i="4" s="1"/>
  <c r="I251" i="4"/>
  <c r="L251" i="4" s="1"/>
  <c r="J252" i="4"/>
  <c r="M252" i="4" s="1"/>
  <c r="I252" i="4"/>
  <c r="L252" i="4" s="1"/>
  <c r="J238" i="4"/>
  <c r="M238" i="4" s="1"/>
  <c r="I238" i="4"/>
  <c r="L238" i="4" s="1"/>
  <c r="J242" i="4"/>
  <c r="M242" i="4" s="1"/>
  <c r="I242" i="4"/>
  <c r="L242" i="4" s="1"/>
  <c r="J253" i="4"/>
  <c r="M253" i="4" s="1"/>
  <c r="I253" i="4"/>
  <c r="L253" i="4" s="1"/>
  <c r="J230" i="4"/>
  <c r="M230" i="4" s="1"/>
  <c r="I230" i="4"/>
  <c r="L230" i="4" s="1"/>
  <c r="J256" i="4"/>
  <c r="M256" i="4" s="1"/>
  <c r="I256" i="4"/>
  <c r="L256" i="4" s="1"/>
  <c r="J248" i="4"/>
  <c r="M248" i="4" s="1"/>
  <c r="I248" i="4"/>
  <c r="L248" i="4" s="1"/>
  <c r="J255" i="4"/>
  <c r="M255" i="4" s="1"/>
  <c r="I255" i="4"/>
  <c r="L255" i="4" s="1"/>
  <c r="J249" i="4"/>
  <c r="M249" i="4" s="1"/>
  <c r="I249" i="4"/>
  <c r="L249" i="4" s="1"/>
  <c r="J227" i="4"/>
  <c r="M227" i="4" s="1"/>
  <c r="I227" i="4"/>
  <c r="L227" i="4" s="1"/>
  <c r="J228" i="4"/>
  <c r="M228" i="4" s="1"/>
  <c r="I228" i="4"/>
  <c r="L228" i="4" s="1"/>
  <c r="J234" i="4"/>
  <c r="M234" i="4" s="1"/>
  <c r="I234" i="4"/>
  <c r="L234" i="4" s="1"/>
  <c r="J261" i="4"/>
  <c r="M261" i="4" s="1"/>
  <c r="I261" i="4"/>
  <c r="L261" i="4" s="1"/>
  <c r="J204" i="4"/>
  <c r="M204" i="4" s="1"/>
  <c r="I204" i="4"/>
  <c r="L204" i="4" s="1"/>
  <c r="J203" i="4"/>
  <c r="M203" i="4" s="1"/>
  <c r="I203" i="4"/>
  <c r="L203" i="4" s="1"/>
  <c r="J198" i="4"/>
  <c r="M198" i="4" s="1"/>
  <c r="I198" i="4"/>
  <c r="L198" i="4" s="1"/>
  <c r="J212" i="4"/>
  <c r="M212" i="4" s="1"/>
  <c r="I212" i="4"/>
  <c r="L212" i="4" s="1"/>
  <c r="J220" i="4"/>
  <c r="M220" i="4" s="1"/>
  <c r="I220" i="4"/>
  <c r="L220" i="4" s="1"/>
  <c r="J208" i="4"/>
  <c r="M208" i="4" s="1"/>
  <c r="I208" i="4"/>
  <c r="L208" i="4" s="1"/>
  <c r="J205" i="4"/>
  <c r="M205" i="4" s="1"/>
  <c r="I205" i="4"/>
  <c r="L205" i="4" s="1"/>
  <c r="J201" i="4"/>
  <c r="M201" i="4" s="1"/>
  <c r="I201" i="4"/>
  <c r="L201" i="4" s="1"/>
  <c r="J199" i="4"/>
  <c r="M199" i="4" s="1"/>
  <c r="I199" i="4"/>
  <c r="L199" i="4" s="1"/>
  <c r="J226" i="4"/>
  <c r="M226" i="4" s="1"/>
  <c r="I226" i="4"/>
  <c r="L226" i="4" s="1"/>
  <c r="J213" i="4"/>
  <c r="M213" i="4" s="1"/>
  <c r="I213" i="4"/>
  <c r="L213" i="4" s="1"/>
  <c r="J221" i="4"/>
  <c r="M221" i="4" s="1"/>
  <c r="I221" i="4"/>
  <c r="L221" i="4" s="1"/>
  <c r="J219" i="4"/>
  <c r="M219" i="4" s="1"/>
  <c r="I219" i="4"/>
  <c r="L219" i="4" s="1"/>
  <c r="J224" i="4"/>
  <c r="M224" i="4" s="1"/>
  <c r="I224" i="4"/>
  <c r="L224" i="4" s="1"/>
  <c r="J222" i="4"/>
  <c r="M222" i="4" s="1"/>
  <c r="I222" i="4"/>
  <c r="L222" i="4" s="1"/>
  <c r="J211" i="4"/>
  <c r="M211" i="4" s="1"/>
  <c r="I211" i="4"/>
  <c r="L211" i="4" s="1"/>
  <c r="J200" i="4"/>
  <c r="M200" i="4" s="1"/>
  <c r="I200" i="4"/>
  <c r="L200" i="4" s="1"/>
  <c r="J223" i="4"/>
  <c r="M223" i="4" s="1"/>
  <c r="I223" i="4"/>
  <c r="L223" i="4" s="1"/>
  <c r="J218" i="4"/>
  <c r="M218" i="4" s="1"/>
  <c r="I218" i="4"/>
  <c r="L218" i="4" s="1"/>
  <c r="J216" i="4"/>
  <c r="M216" i="4" s="1"/>
  <c r="I216" i="4"/>
  <c r="L216" i="4" s="1"/>
  <c r="J206" i="4"/>
  <c r="M206" i="4" s="1"/>
  <c r="I206" i="4"/>
  <c r="L206" i="4" s="1"/>
  <c r="J225" i="4"/>
  <c r="M225" i="4" s="1"/>
  <c r="I225" i="4"/>
  <c r="L225" i="4" s="1"/>
  <c r="J209" i="4"/>
  <c r="M209" i="4" s="1"/>
  <c r="I209" i="4"/>
  <c r="L209" i="4" s="1"/>
  <c r="J215" i="4"/>
  <c r="M215" i="4" s="1"/>
  <c r="I215" i="4"/>
  <c r="L215" i="4" s="1"/>
  <c r="J217" i="4"/>
  <c r="M217" i="4" s="1"/>
  <c r="I217" i="4"/>
  <c r="L217" i="4" s="1"/>
  <c r="J214" i="4"/>
  <c r="M214" i="4" s="1"/>
  <c r="I214" i="4"/>
  <c r="L214" i="4" s="1"/>
  <c r="J210" i="4"/>
  <c r="M210" i="4" s="1"/>
  <c r="I210" i="4"/>
  <c r="L210" i="4" s="1"/>
  <c r="J202" i="4"/>
  <c r="M202" i="4" s="1"/>
  <c r="I202" i="4"/>
  <c r="L202" i="4" s="1"/>
  <c r="J207" i="4"/>
  <c r="M207" i="4" s="1"/>
  <c r="I207" i="4"/>
  <c r="L207" i="4" s="1"/>
  <c r="J176" i="4"/>
  <c r="M176" i="4" s="1"/>
  <c r="I176" i="4"/>
  <c r="L176" i="4" s="1"/>
  <c r="J180" i="4"/>
  <c r="M180" i="4" s="1"/>
  <c r="I180" i="4"/>
  <c r="L180" i="4" s="1"/>
  <c r="J197" i="4"/>
  <c r="M197" i="4" s="1"/>
  <c r="I197" i="4"/>
  <c r="L197" i="4" s="1"/>
  <c r="J175" i="4"/>
  <c r="M175" i="4" s="1"/>
  <c r="I175" i="4"/>
  <c r="L175" i="4" s="1"/>
  <c r="J188" i="4"/>
  <c r="M188" i="4" s="1"/>
  <c r="I188" i="4"/>
  <c r="L188" i="4" s="1"/>
  <c r="J177" i="4"/>
  <c r="M177" i="4" s="1"/>
  <c r="I177" i="4"/>
  <c r="L177" i="4" s="1"/>
  <c r="J195" i="4"/>
  <c r="M195" i="4" s="1"/>
  <c r="I195" i="4"/>
  <c r="L195" i="4" s="1"/>
  <c r="J181" i="4"/>
  <c r="M181" i="4" s="1"/>
  <c r="I181" i="4"/>
  <c r="L181" i="4" s="1"/>
  <c r="J194" i="4"/>
  <c r="M194" i="4" s="1"/>
  <c r="I194" i="4"/>
  <c r="L194" i="4" s="1"/>
  <c r="J184" i="4"/>
  <c r="M184" i="4" s="1"/>
  <c r="I184" i="4"/>
  <c r="L184" i="4" s="1"/>
  <c r="J190" i="4"/>
  <c r="M190" i="4" s="1"/>
  <c r="I190" i="4"/>
  <c r="L190" i="4" s="1"/>
  <c r="J193" i="4"/>
  <c r="M193" i="4" s="1"/>
  <c r="I193" i="4"/>
  <c r="L193" i="4" s="1"/>
  <c r="J179" i="4"/>
  <c r="M179" i="4" s="1"/>
  <c r="I179" i="4"/>
  <c r="L179" i="4" s="1"/>
  <c r="J182" i="4"/>
  <c r="M182" i="4" s="1"/>
  <c r="I182" i="4"/>
  <c r="L182" i="4" s="1"/>
  <c r="J191" i="4"/>
  <c r="M191" i="4" s="1"/>
  <c r="I191" i="4"/>
  <c r="L191" i="4" s="1"/>
  <c r="J196" i="4"/>
  <c r="M196" i="4" s="1"/>
  <c r="I196" i="4"/>
  <c r="L196" i="4" s="1"/>
  <c r="J192" i="4"/>
  <c r="M192" i="4" s="1"/>
  <c r="I192" i="4"/>
  <c r="L192" i="4" s="1"/>
  <c r="J186" i="4"/>
  <c r="M186" i="4" s="1"/>
  <c r="I186" i="4"/>
  <c r="L186" i="4" s="1"/>
  <c r="J178" i="4"/>
  <c r="M178" i="4" s="1"/>
  <c r="I178" i="4"/>
  <c r="L178" i="4" s="1"/>
  <c r="J189" i="4"/>
  <c r="M189" i="4" s="1"/>
  <c r="I189" i="4"/>
  <c r="L189" i="4" s="1"/>
  <c r="J183" i="4"/>
  <c r="M183" i="4" s="1"/>
  <c r="I183" i="4"/>
  <c r="L183" i="4" s="1"/>
  <c r="J185" i="4"/>
  <c r="M185" i="4" s="1"/>
  <c r="I185" i="4"/>
  <c r="L185" i="4" s="1"/>
  <c r="J187" i="4"/>
  <c r="M187" i="4" s="1"/>
  <c r="I187" i="4"/>
  <c r="L187" i="4" s="1"/>
  <c r="J155" i="4"/>
  <c r="M155" i="4" s="1"/>
  <c r="I155" i="4"/>
  <c r="L155" i="4" s="1"/>
  <c r="J154" i="4"/>
  <c r="M154" i="4" s="1"/>
  <c r="I154" i="4"/>
  <c r="L154" i="4" s="1"/>
  <c r="J171" i="4"/>
  <c r="M171" i="4" s="1"/>
  <c r="I171" i="4"/>
  <c r="L171" i="4" s="1"/>
  <c r="J159" i="4"/>
  <c r="M159" i="4" s="1"/>
  <c r="I159" i="4"/>
  <c r="L159" i="4" s="1"/>
  <c r="J164" i="4"/>
  <c r="M164" i="4" s="1"/>
  <c r="I164" i="4"/>
  <c r="L164" i="4" s="1"/>
  <c r="J163" i="4"/>
  <c r="M163" i="4" s="1"/>
  <c r="I163" i="4"/>
  <c r="L163" i="4" s="1"/>
  <c r="J166" i="4"/>
  <c r="M166" i="4" s="1"/>
  <c r="I166" i="4"/>
  <c r="L166" i="4" s="1"/>
  <c r="J158" i="4"/>
  <c r="M158" i="4" s="1"/>
  <c r="I158" i="4"/>
  <c r="L158" i="4" s="1"/>
  <c r="J172" i="4"/>
  <c r="M172" i="4" s="1"/>
  <c r="I172" i="4"/>
  <c r="L172" i="4" s="1"/>
  <c r="J153" i="4"/>
  <c r="M153" i="4" s="1"/>
  <c r="I153" i="4"/>
  <c r="L153" i="4" s="1"/>
  <c r="J174" i="4"/>
  <c r="M174" i="4" s="1"/>
  <c r="I174" i="4"/>
  <c r="L174" i="4" s="1"/>
  <c r="J168" i="4"/>
  <c r="M168" i="4" s="1"/>
  <c r="I168" i="4"/>
  <c r="L168" i="4" s="1"/>
  <c r="J151" i="4"/>
  <c r="M151" i="4" s="1"/>
  <c r="I151" i="4"/>
  <c r="L151" i="4" s="1"/>
  <c r="J167" i="4"/>
  <c r="M167" i="4" s="1"/>
  <c r="I167" i="4"/>
  <c r="L167" i="4" s="1"/>
  <c r="J156" i="4"/>
  <c r="M156" i="4" s="1"/>
  <c r="I156" i="4"/>
  <c r="L156" i="4" s="1"/>
  <c r="J173" i="4"/>
  <c r="M173" i="4" s="1"/>
  <c r="I173" i="4"/>
  <c r="L173" i="4" s="1"/>
  <c r="J165" i="4"/>
  <c r="M165" i="4" s="1"/>
  <c r="I165" i="4"/>
  <c r="L165" i="4" s="1"/>
  <c r="J157" i="4"/>
  <c r="M157" i="4" s="1"/>
  <c r="I157" i="4"/>
  <c r="L157" i="4" s="1"/>
  <c r="J152" i="4"/>
  <c r="M152" i="4" s="1"/>
  <c r="I152" i="4"/>
  <c r="L152" i="4" s="1"/>
  <c r="J160" i="4"/>
  <c r="M160" i="4" s="1"/>
  <c r="I160" i="4"/>
  <c r="L160" i="4" s="1"/>
  <c r="J161" i="4"/>
  <c r="M161" i="4" s="1"/>
  <c r="I161" i="4"/>
  <c r="L161" i="4" s="1"/>
  <c r="J170" i="4"/>
  <c r="M170" i="4" s="1"/>
  <c r="I170" i="4"/>
  <c r="L170" i="4" s="1"/>
  <c r="J169" i="4"/>
  <c r="M169" i="4" s="1"/>
  <c r="I169" i="4"/>
  <c r="L169" i="4" s="1"/>
  <c r="J162" i="4"/>
  <c r="M162" i="4" s="1"/>
  <c r="I162" i="4"/>
  <c r="L162" i="4" s="1"/>
  <c r="J102" i="4"/>
  <c r="M102" i="4" s="1"/>
  <c r="I102" i="4"/>
  <c r="L102" i="4" s="1"/>
  <c r="J101" i="4"/>
  <c r="M101" i="4" s="1"/>
  <c r="I101" i="4"/>
  <c r="L101" i="4" s="1"/>
  <c r="J119" i="4"/>
  <c r="M119" i="4" s="1"/>
  <c r="I119" i="4"/>
  <c r="L119" i="4" s="1"/>
  <c r="J103" i="4"/>
  <c r="M103" i="4" s="1"/>
  <c r="I103" i="4"/>
  <c r="L103" i="4" s="1"/>
  <c r="J111" i="4"/>
  <c r="M111" i="4" s="1"/>
  <c r="I111" i="4"/>
  <c r="L111" i="4" s="1"/>
  <c r="J107" i="4"/>
  <c r="M107" i="4" s="1"/>
  <c r="I107" i="4"/>
  <c r="L107" i="4" s="1"/>
  <c r="J109" i="4"/>
  <c r="M109" i="4" s="1"/>
  <c r="I109" i="4"/>
  <c r="L109" i="4" s="1"/>
  <c r="J117" i="4"/>
  <c r="M117" i="4" s="1"/>
  <c r="I117" i="4"/>
  <c r="L117" i="4" s="1"/>
  <c r="J116" i="4"/>
  <c r="M116" i="4" s="1"/>
  <c r="I116" i="4"/>
  <c r="L116" i="4" s="1"/>
  <c r="J115" i="4"/>
  <c r="M115" i="4" s="1"/>
  <c r="I115" i="4"/>
  <c r="L115" i="4" s="1"/>
  <c r="J113" i="4"/>
  <c r="M113" i="4" s="1"/>
  <c r="I113" i="4"/>
  <c r="L113" i="4" s="1"/>
  <c r="J121" i="4"/>
  <c r="M121" i="4" s="1"/>
  <c r="I121" i="4"/>
  <c r="L121" i="4" s="1"/>
  <c r="J106" i="4"/>
  <c r="M106" i="4" s="1"/>
  <c r="I106" i="4"/>
  <c r="L106" i="4" s="1"/>
  <c r="J120" i="4"/>
  <c r="M120" i="4" s="1"/>
  <c r="I120" i="4"/>
  <c r="L120" i="4" s="1"/>
  <c r="J122" i="4"/>
  <c r="M122" i="4" s="1"/>
  <c r="I122" i="4"/>
  <c r="L122" i="4" s="1"/>
  <c r="J108" i="4"/>
  <c r="M108" i="4" s="1"/>
  <c r="I108" i="4"/>
  <c r="L108" i="4" s="1"/>
  <c r="J112" i="4"/>
  <c r="M112" i="4" s="1"/>
  <c r="I112" i="4"/>
  <c r="L112" i="4" s="1"/>
  <c r="J104" i="4"/>
  <c r="M104" i="4" s="1"/>
  <c r="I104" i="4"/>
  <c r="L104" i="4" s="1"/>
  <c r="J99" i="4"/>
  <c r="M99" i="4" s="1"/>
  <c r="I99" i="4"/>
  <c r="L99" i="4" s="1"/>
  <c r="J105" i="4"/>
  <c r="M105" i="4" s="1"/>
  <c r="I105" i="4"/>
  <c r="L105" i="4" s="1"/>
  <c r="J98" i="4"/>
  <c r="M98" i="4" s="1"/>
  <c r="I98" i="4"/>
  <c r="L98" i="4" s="1"/>
  <c r="J114" i="4"/>
  <c r="M114" i="4" s="1"/>
  <c r="I114" i="4"/>
  <c r="L114" i="4" s="1"/>
  <c r="J110" i="4"/>
  <c r="M110" i="4" s="1"/>
  <c r="I110" i="4"/>
  <c r="L110" i="4" s="1"/>
  <c r="J97" i="4"/>
  <c r="M97" i="4" s="1"/>
  <c r="I97" i="4"/>
  <c r="L97" i="4" s="1"/>
  <c r="K176" i="4" l="1"/>
  <c r="K214" i="4"/>
  <c r="K225" i="4"/>
  <c r="K224" i="4"/>
  <c r="K208" i="4"/>
  <c r="K203" i="4"/>
  <c r="K241" i="4"/>
  <c r="K246" i="4"/>
  <c r="K232" i="4"/>
  <c r="K279" i="4"/>
  <c r="K286" i="4"/>
  <c r="K501" i="4"/>
  <c r="K476" i="4"/>
  <c r="K470" i="4"/>
  <c r="K463" i="4"/>
  <c r="K455" i="4"/>
  <c r="K488" i="4"/>
  <c r="K546" i="4"/>
  <c r="K541" i="4"/>
  <c r="K527" i="4"/>
  <c r="K513" i="4"/>
  <c r="K566" i="4"/>
  <c r="K305" i="4"/>
  <c r="K223" i="4"/>
  <c r="K226" i="4"/>
  <c r="K228" i="4"/>
  <c r="K248" i="4"/>
  <c r="K242" i="4"/>
  <c r="K260" i="4"/>
  <c r="K259" i="4"/>
  <c r="K262" i="4"/>
  <c r="K281" i="4"/>
  <c r="K98" i="4"/>
  <c r="K112" i="4"/>
  <c r="K106" i="4"/>
  <c r="K111" i="4"/>
  <c r="K102" i="4"/>
  <c r="K161" i="4"/>
  <c r="K165" i="4"/>
  <c r="K151" i="4"/>
  <c r="K172" i="4"/>
  <c r="K164" i="4"/>
  <c r="K155" i="4"/>
  <c r="K189" i="4"/>
  <c r="K196" i="4"/>
  <c r="K193" i="4"/>
  <c r="K181" i="4"/>
  <c r="K175" i="4"/>
  <c r="K207" i="4"/>
  <c r="K217" i="4"/>
  <c r="K206" i="4"/>
  <c r="K200" i="4"/>
  <c r="K219" i="4"/>
  <c r="K199" i="4"/>
  <c r="K220" i="4"/>
  <c r="K204" i="4"/>
  <c r="K227" i="4"/>
  <c r="K256" i="4"/>
  <c r="K238" i="4"/>
  <c r="K257" i="4"/>
  <c r="K245" i="4"/>
  <c r="K250" i="4"/>
  <c r="K236" i="4"/>
  <c r="K231" i="4"/>
  <c r="K254" i="4"/>
  <c r="K269" i="4"/>
  <c r="K289" i="4"/>
  <c r="K263" i="4"/>
  <c r="K274" i="4"/>
  <c r="K270" i="4"/>
  <c r="K276" i="4"/>
  <c r="K287" i="4"/>
  <c r="K275" i="4"/>
  <c r="K304" i="4"/>
  <c r="K301" i="4"/>
  <c r="K292" i="4"/>
  <c r="K335" i="4"/>
  <c r="K351" i="4"/>
  <c r="K354" i="4"/>
  <c r="K358" i="4"/>
  <c r="K356" i="4"/>
  <c r="K339" i="4"/>
  <c r="K310" i="4"/>
  <c r="K332" i="4"/>
  <c r="K353" i="4"/>
  <c r="K318" i="4"/>
  <c r="K352" i="4"/>
  <c r="K321" i="4"/>
  <c r="K312" i="4"/>
  <c r="K433" i="4"/>
  <c r="K382" i="4"/>
  <c r="K401" i="4"/>
  <c r="K406" i="4"/>
  <c r="K444" i="4"/>
  <c r="K441" i="4"/>
  <c r="K427" i="4"/>
  <c r="K442" i="4"/>
  <c r="K375" i="4"/>
  <c r="K419" i="4"/>
  <c r="K416" i="4"/>
  <c r="K425" i="4"/>
  <c r="K410" i="4"/>
  <c r="K404" i="4"/>
  <c r="K373" i="4"/>
  <c r="K391" i="4"/>
  <c r="K431" i="4"/>
  <c r="K407" i="4"/>
  <c r="K360" i="4"/>
  <c r="K423" i="4"/>
  <c r="K370" i="4"/>
  <c r="K371" i="4"/>
  <c r="K479" i="4"/>
  <c r="K506" i="4"/>
  <c r="K465" i="4"/>
  <c r="K505" i="4"/>
  <c r="K504" i="4"/>
  <c r="K502" i="4"/>
  <c r="K484" i="4"/>
  <c r="K477" i="4"/>
  <c r="K491" i="4"/>
  <c r="K494" i="4"/>
  <c r="K490" i="4"/>
  <c r="K460" i="4"/>
  <c r="K459" i="4"/>
  <c r="K485" i="4"/>
  <c r="K509" i="4"/>
  <c r="K545" i="4"/>
  <c r="K522" i="4"/>
  <c r="K514" i="4"/>
  <c r="K538" i="4"/>
  <c r="K548" i="4"/>
  <c r="K521" i="4"/>
  <c r="K519" i="4"/>
  <c r="K534" i="4"/>
  <c r="K518" i="4"/>
  <c r="K512" i="4"/>
  <c r="K552" i="4"/>
  <c r="K554" i="4"/>
  <c r="K555" i="4"/>
  <c r="K580" i="4"/>
  <c r="K579" i="4"/>
  <c r="K574" i="4"/>
  <c r="K582" i="4"/>
  <c r="K564" i="4"/>
  <c r="K606" i="4"/>
  <c r="K597" i="4"/>
  <c r="K603" i="4"/>
  <c r="K617" i="4"/>
  <c r="K583" i="4"/>
  <c r="K614" i="4"/>
  <c r="K602" i="4"/>
  <c r="K594" i="4"/>
  <c r="K613" i="4"/>
  <c r="K621" i="4"/>
  <c r="K661" i="4"/>
  <c r="K663" i="4"/>
  <c r="K640" i="4"/>
  <c r="K651" i="4"/>
  <c r="K650" i="4"/>
  <c r="K648" i="4"/>
  <c r="K657" i="4"/>
  <c r="K642" i="4"/>
  <c r="K637" i="4"/>
  <c r="K644" i="4"/>
  <c r="K674" i="4"/>
  <c r="K672" i="4"/>
  <c r="K705" i="4"/>
  <c r="K695" i="4"/>
  <c r="K698" i="4"/>
  <c r="K684" i="4"/>
  <c r="K685" i="4"/>
  <c r="K675" i="4"/>
  <c r="K713" i="4"/>
  <c r="K701" i="4"/>
  <c r="K708" i="4"/>
  <c r="K686" i="4"/>
  <c r="K692" i="4"/>
  <c r="K717" i="4"/>
  <c r="K738" i="4"/>
  <c r="K749" i="4"/>
  <c r="K763" i="4"/>
  <c r="K731" i="4"/>
  <c r="K741" i="4"/>
  <c r="K724" i="4"/>
  <c r="K729" i="4"/>
  <c r="K718" i="4"/>
  <c r="K727" i="4"/>
  <c r="K733" i="4"/>
  <c r="K743" i="4"/>
  <c r="K780" i="4"/>
  <c r="K792" i="4"/>
  <c r="K791" i="4"/>
  <c r="K773" i="4"/>
  <c r="K777" i="4"/>
  <c r="K779" i="4"/>
  <c r="K793" i="4"/>
  <c r="K785" i="4"/>
  <c r="K822" i="4"/>
  <c r="K799" i="4"/>
  <c r="K796" i="4"/>
  <c r="K797" i="4"/>
  <c r="K814" i="4"/>
  <c r="K816" i="4"/>
  <c r="K794" i="4"/>
  <c r="K865" i="4"/>
  <c r="K832" i="4"/>
  <c r="K856" i="4"/>
  <c r="K842" i="4"/>
  <c r="K854" i="4"/>
  <c r="K853" i="4"/>
  <c r="K850" i="4"/>
  <c r="K831" i="4"/>
  <c r="K863" i="4"/>
  <c r="K878" i="4"/>
  <c r="K888" i="4"/>
  <c r="K880" i="4"/>
  <c r="K906" i="4"/>
  <c r="K885" i="4"/>
  <c r="K873" i="4"/>
  <c r="K892" i="4"/>
  <c r="K895" i="4"/>
  <c r="K899" i="4"/>
  <c r="K870" i="4"/>
  <c r="K876" i="4"/>
  <c r="K912" i="4"/>
  <c r="K934" i="4"/>
  <c r="K910" i="4"/>
  <c r="K933" i="4"/>
  <c r="K914" i="4"/>
  <c r="K529" i="4"/>
  <c r="K573" i="4"/>
  <c r="K283" i="4"/>
  <c r="K295" i="4"/>
  <c r="K520" i="4"/>
  <c r="K265" i="4"/>
  <c r="K291" i="4"/>
  <c r="K280" i="4"/>
  <c r="K296" i="4"/>
  <c r="K478" i="4"/>
  <c r="K461" i="4"/>
  <c r="K537" i="4"/>
  <c r="K302" i="4"/>
  <c r="K334" i="4"/>
  <c r="K317" i="4"/>
  <c r="K347" i="4"/>
  <c r="K540" i="4"/>
  <c r="K116" i="4"/>
  <c r="K355" i="4"/>
  <c r="K322" i="4"/>
  <c r="K324" i="4"/>
  <c r="K313" i="4"/>
  <c r="K309" i="4"/>
  <c r="K523" i="4"/>
  <c r="K516" i="4"/>
  <c r="K531" i="4"/>
  <c r="K570" i="4"/>
  <c r="K551" i="4"/>
  <c r="K578" i="4"/>
  <c r="K558" i="4"/>
  <c r="K575" i="4"/>
  <c r="K559" i="4"/>
  <c r="K592" i="4"/>
  <c r="K586" i="4"/>
  <c r="K605" i="4"/>
  <c r="K609" i="4"/>
  <c r="K612" i="4"/>
  <c r="K584" i="4"/>
  <c r="K600" i="4"/>
  <c r="K595" i="4"/>
  <c r="K598" i="4"/>
  <c r="K620" i="4"/>
  <c r="K627" i="4"/>
  <c r="K632" i="4"/>
  <c r="K641" i="4"/>
  <c r="K624" i="4"/>
  <c r="K643" i="4"/>
  <c r="K628" i="4"/>
  <c r="K645" i="4"/>
  <c r="K656" i="4"/>
  <c r="K658" i="4"/>
  <c r="K662" i="4"/>
  <c r="K670" i="4"/>
  <c r="K693" i="4"/>
  <c r="K664" i="4"/>
  <c r="K667" i="4"/>
  <c r="K669" i="4"/>
  <c r="K694" i="4"/>
  <c r="K677" i="4"/>
  <c r="K696" i="4"/>
  <c r="K703" i="4"/>
  <c r="K712" i="4"/>
  <c r="K683" i="4"/>
  <c r="K679" i="4"/>
  <c r="K689" i="4"/>
  <c r="K715" i="4"/>
  <c r="K748" i="4"/>
  <c r="K732" i="4"/>
  <c r="K737" i="4"/>
  <c r="K813" i="4"/>
  <c r="K798" i="4"/>
  <c r="K819" i="4"/>
  <c r="K807" i="4"/>
  <c r="K805" i="4"/>
  <c r="K824" i="4"/>
  <c r="K730" i="4"/>
  <c r="K760" i="4"/>
  <c r="K765" i="4"/>
  <c r="K784" i="4"/>
  <c r="K740" i="4"/>
  <c r="K766" i="4"/>
  <c r="K107" i="4"/>
  <c r="K101" i="4"/>
  <c r="K170" i="4"/>
  <c r="K157" i="4"/>
  <c r="K167" i="4"/>
  <c r="K153" i="4"/>
  <c r="K163" i="4"/>
  <c r="K154" i="4"/>
  <c r="K183" i="4"/>
  <c r="K192" i="4"/>
  <c r="K179" i="4"/>
  <c r="K194" i="4"/>
  <c r="K188" i="4"/>
  <c r="K114" i="4"/>
  <c r="K104" i="4"/>
  <c r="K120" i="4"/>
  <c r="K115" i="4"/>
  <c r="K720" i="4"/>
  <c r="K719" i="4"/>
  <c r="K761" i="4"/>
  <c r="K764" i="4"/>
  <c r="K735" i="4"/>
  <c r="K721" i="4"/>
  <c r="K771" i="4"/>
  <c r="K790" i="4"/>
  <c r="K783" i="4"/>
  <c r="K776" i="4"/>
  <c r="K859" i="4"/>
  <c r="K840" i="4"/>
  <c r="K801" i="4"/>
  <c r="K845" i="4"/>
  <c r="K830" i="4"/>
  <c r="K839" i="4"/>
  <c r="K835" i="4"/>
  <c r="K867" i="4"/>
  <c r="K837" i="4"/>
  <c r="K826" i="4"/>
  <c r="K851" i="4"/>
  <c r="K827" i="4"/>
  <c r="K855" i="4"/>
  <c r="K901" i="4"/>
  <c r="K881" i="4"/>
  <c r="K900" i="4"/>
  <c r="K902" i="4"/>
  <c r="K887" i="4"/>
  <c r="K875" i="4"/>
  <c r="K896" i="4"/>
  <c r="K894" i="4"/>
  <c r="K872" i="4"/>
  <c r="K927" i="4"/>
  <c r="K924" i="4"/>
  <c r="K919" i="4"/>
  <c r="K97" i="4"/>
  <c r="K105" i="4"/>
  <c r="K108" i="4"/>
  <c r="K121" i="4"/>
  <c r="K117" i="4"/>
  <c r="K103" i="4"/>
  <c r="K162" i="4"/>
  <c r="K160" i="4"/>
  <c r="K173" i="4"/>
  <c r="K168" i="4"/>
  <c r="K158" i="4"/>
  <c r="K159" i="4"/>
  <c r="K187" i="4"/>
  <c r="K178" i="4"/>
  <c r="K191" i="4"/>
  <c r="K190" i="4"/>
  <c r="K195" i="4"/>
  <c r="K197" i="4"/>
  <c r="K202" i="4"/>
  <c r="K215" i="4"/>
  <c r="K216" i="4"/>
  <c r="K211" i="4"/>
  <c r="K221" i="4"/>
  <c r="K201" i="4"/>
  <c r="K212" i="4"/>
  <c r="K261" i="4"/>
  <c r="K249" i="4"/>
  <c r="K230" i="4"/>
  <c r="K252" i="4"/>
  <c r="K237" i="4"/>
  <c r="K247" i="4"/>
  <c r="K243" i="4"/>
  <c r="K235" i="4"/>
  <c r="K233" i="4"/>
  <c r="K298" i="4"/>
  <c r="K300" i="4"/>
  <c r="K264" i="4"/>
  <c r="K266" i="4"/>
  <c r="K285" i="4"/>
  <c r="K294" i="4"/>
  <c r="K278" i="4"/>
  <c r="K268" i="4"/>
  <c r="K290" i="4"/>
  <c r="K267" i="4"/>
  <c r="K284" i="4"/>
  <c r="K327" i="4"/>
  <c r="K343" i="4"/>
  <c r="K330" i="4"/>
  <c r="K314" i="4"/>
  <c r="K307" i="4"/>
  <c r="K323" i="4"/>
  <c r="K341" i="4"/>
  <c r="K357" i="4"/>
  <c r="K308" i="4"/>
  <c r="K340" i="4"/>
  <c r="K315" i="4"/>
  <c r="K344" i="4"/>
  <c r="K319" i="4"/>
  <c r="K379" i="4"/>
  <c r="K413" i="4"/>
  <c r="K376" i="4"/>
  <c r="K428" i="4"/>
  <c r="K397" i="4"/>
  <c r="K402" i="4"/>
  <c r="K420" i="4"/>
  <c r="K446" i="4"/>
  <c r="K366" i="4"/>
  <c r="K377" i="4"/>
  <c r="K429" i="4"/>
  <c r="K390" i="4"/>
  <c r="K435" i="4"/>
  <c r="K384" i="4"/>
  <c r="K364" i="4"/>
  <c r="K386" i="4"/>
  <c r="K372" i="4"/>
  <c r="K367" i="4"/>
  <c r="K383" i="4"/>
  <c r="K392" i="4"/>
  <c r="K438" i="4"/>
  <c r="K368" i="4"/>
  <c r="K447" i="4"/>
  <c r="K458" i="4"/>
  <c r="K469" i="4"/>
  <c r="K497" i="4"/>
  <c r="K492" i="4"/>
  <c r="K496" i="4"/>
  <c r="K498" i="4"/>
  <c r="K475" i="4"/>
  <c r="K468" i="4"/>
  <c r="K495" i="4"/>
  <c r="K480" i="4"/>
  <c r="K462" i="4"/>
  <c r="K466" i="4"/>
  <c r="K456" i="4"/>
  <c r="K483" i="4"/>
  <c r="K524" i="4"/>
  <c r="K508" i="4"/>
  <c r="K530" i="4"/>
  <c r="K526" i="4"/>
  <c r="K543" i="4"/>
  <c r="K533" i="4"/>
  <c r="K510" i="4"/>
  <c r="K528" i="4"/>
  <c r="K549" i="4"/>
  <c r="K517" i="4"/>
  <c r="K547" i="4"/>
  <c r="K556" i="4"/>
  <c r="K561" i="4"/>
  <c r="K557" i="4"/>
  <c r="K571" i="4"/>
  <c r="K560" i="4"/>
  <c r="K565" i="4"/>
  <c r="K572" i="4"/>
  <c r="K567" i="4"/>
  <c r="K616" i="4"/>
  <c r="K615" i="4"/>
  <c r="K588" i="4"/>
  <c r="K585" i="4"/>
  <c r="K607" i="4"/>
  <c r="K599" i="4"/>
  <c r="K601" i="4"/>
  <c r="K639" i="4"/>
  <c r="K646" i="4"/>
  <c r="K625" i="4"/>
  <c r="K647" i="4"/>
  <c r="K659" i="4"/>
  <c r="K649" i="4"/>
  <c r="K652" i="4"/>
  <c r="K633" i="4"/>
  <c r="K631" i="4"/>
  <c r="K630" i="4"/>
  <c r="K913" i="4"/>
  <c r="K926" i="4"/>
  <c r="K622" i="4"/>
  <c r="K311" i="4"/>
  <c r="K348" i="4"/>
  <c r="K325" i="4"/>
  <c r="K333" i="4"/>
  <c r="K328" i="4"/>
  <c r="K449" i="4"/>
  <c r="K415" i="4"/>
  <c r="K434" i="4"/>
  <c r="K400" i="4"/>
  <c r="K445" i="4"/>
  <c r="K374" i="4"/>
  <c r="K426" i="4"/>
  <c r="K403" i="4"/>
  <c r="K388" i="4"/>
  <c r="K432" i="4"/>
  <c r="K448" i="4"/>
  <c r="K362" i="4"/>
  <c r="K408" i="4"/>
  <c r="K398" i="4"/>
  <c r="K399" i="4"/>
  <c r="K440" i="4"/>
  <c r="K395" i="4"/>
  <c r="K422" i="4"/>
  <c r="K411" i="4"/>
  <c r="K361" i="4"/>
  <c r="K369" i="4"/>
  <c r="K417" i="4"/>
  <c r="K421" i="4"/>
  <c r="K474" i="4"/>
  <c r="K454" i="4"/>
  <c r="K464" i="4"/>
  <c r="K503" i="4"/>
  <c r="K472" i="4"/>
  <c r="K868" i="4"/>
  <c r="K877" i="4"/>
  <c r="K918" i="4"/>
  <c r="K932" i="4"/>
  <c r="K110" i="4"/>
  <c r="K99" i="4"/>
  <c r="K122" i="4"/>
  <c r="K113" i="4"/>
  <c r="K109" i="4"/>
  <c r="K119" i="4"/>
  <c r="K169" i="4"/>
  <c r="K152" i="4"/>
  <c r="K156" i="4"/>
  <c r="K174" i="4"/>
  <c r="K166" i="4"/>
  <c r="K171" i="4"/>
  <c r="K185" i="4"/>
  <c r="K186" i="4"/>
  <c r="K182" i="4"/>
  <c r="K184" i="4"/>
  <c r="K177" i="4"/>
  <c r="K180" i="4"/>
  <c r="K210" i="4"/>
  <c r="K209" i="4"/>
  <c r="K222" i="4"/>
  <c r="K213" i="4"/>
  <c r="K205" i="4"/>
  <c r="K198" i="4"/>
  <c r="K234" i="4"/>
  <c r="K255" i="4"/>
  <c r="K253" i="4"/>
  <c r="K251" i="4"/>
  <c r="K244" i="4"/>
  <c r="K229" i="4"/>
  <c r="K240" i="4"/>
  <c r="K239" i="4"/>
  <c r="K258" i="4"/>
  <c r="K282" i="4"/>
  <c r="K271" i="4"/>
  <c r="K288" i="4"/>
  <c r="K272" i="4"/>
  <c r="K273" i="4"/>
  <c r="K277" i="4"/>
  <c r="K303" i="4"/>
  <c r="K306" i="4"/>
  <c r="K297" i="4"/>
  <c r="K293" i="4"/>
  <c r="K299" i="4"/>
  <c r="K337" i="4"/>
  <c r="K316" i="4"/>
  <c r="K346" i="4"/>
  <c r="K350" i="4"/>
  <c r="K331" i="4"/>
  <c r="K326" i="4"/>
  <c r="K338" i="4"/>
  <c r="K336" i="4"/>
  <c r="K345" i="4"/>
  <c r="K349" i="4"/>
  <c r="K342" i="4"/>
  <c r="K320" i="4"/>
  <c r="K329" i="4"/>
  <c r="K393" i="4"/>
  <c r="K414" i="4"/>
  <c r="K409" i="4"/>
  <c r="K381" i="4"/>
  <c r="K380" i="4"/>
  <c r="K378" i="4"/>
  <c r="K436" i="4"/>
  <c r="K405" i="4"/>
  <c r="K418" i="4"/>
  <c r="K359" i="4"/>
  <c r="K430" i="4"/>
  <c r="K443" i="4"/>
  <c r="K424" i="4"/>
  <c r="K389" i="4"/>
  <c r="K394" i="4"/>
  <c r="K385" i="4"/>
  <c r="K396" i="4"/>
  <c r="K387" i="4"/>
  <c r="K365" i="4"/>
  <c r="K363" i="4"/>
  <c r="K439" i="4"/>
  <c r="K412" i="4"/>
  <c r="K437" i="4"/>
  <c r="K499" i="4"/>
  <c r="K471" i="4"/>
  <c r="K486" i="4"/>
  <c r="K453" i="4"/>
  <c r="K500" i="4"/>
  <c r="K487" i="4"/>
  <c r="K481" i="4"/>
  <c r="K489" i="4"/>
  <c r="K493" i="4"/>
  <c r="K482" i="4"/>
  <c r="K467" i="4"/>
  <c r="K457" i="4"/>
  <c r="K473" i="4"/>
  <c r="K535" i="4"/>
  <c r="K542" i="4"/>
  <c r="K507" i="4"/>
  <c r="K532" i="4"/>
  <c r="K544" i="4"/>
  <c r="K525" i="4"/>
  <c r="K511" i="4"/>
  <c r="K550" i="4"/>
  <c r="K539" i="4"/>
  <c r="K536" i="4"/>
  <c r="K515" i="4"/>
  <c r="K562" i="4"/>
  <c r="K577" i="4"/>
  <c r="K553" i="4"/>
  <c r="K576" i="4"/>
  <c r="K569" i="4"/>
  <c r="K581" i="4"/>
  <c r="K563" i="4"/>
  <c r="K568" i="4"/>
  <c r="K590" i="4"/>
  <c r="K587" i="4"/>
  <c r="K589" i="4"/>
  <c r="K591" i="4"/>
  <c r="K604" i="4"/>
  <c r="K611" i="4"/>
  <c r="K610" i="4"/>
  <c r="K596" i="4"/>
  <c r="K608" i="4"/>
  <c r="K593" i="4"/>
  <c r="K655" i="4"/>
  <c r="K660" i="4"/>
  <c r="K618" i="4"/>
  <c r="K636" i="4"/>
  <c r="K634" i="4"/>
  <c r="K638" i="4"/>
  <c r="K635" i="4"/>
  <c r="K619" i="4"/>
  <c r="K654" i="4"/>
  <c r="K626" i="4"/>
  <c r="K629" i="4"/>
  <c r="K653" i="4"/>
  <c r="K666" i="4"/>
  <c r="K704" i="4"/>
  <c r="K678" i="4"/>
  <c r="K680" i="4"/>
  <c r="K697" i="4"/>
  <c r="K702" i="4"/>
  <c r="K699" i="4"/>
  <c r="K687" i="4"/>
  <c r="K709" i="4"/>
  <c r="K676" i="4"/>
  <c r="K711" i="4"/>
  <c r="K700" i="4"/>
  <c r="K757" i="4"/>
  <c r="K758" i="4"/>
  <c r="K751" i="4"/>
  <c r="K725" i="4"/>
  <c r="K759" i="4"/>
  <c r="K752" i="4"/>
  <c r="K716" i="4"/>
  <c r="K756" i="4"/>
  <c r="K753" i="4"/>
  <c r="K736" i="4"/>
  <c r="K739" i="4"/>
  <c r="K714" i="4"/>
  <c r="K726" i="4"/>
  <c r="K775" i="4"/>
  <c r="K767" i="4"/>
  <c r="K782" i="4"/>
  <c r="K772" i="4"/>
  <c r="K786" i="4"/>
  <c r="K789" i="4"/>
  <c r="K769" i="4"/>
  <c r="K800" i="4"/>
  <c r="K821" i="4"/>
  <c r="K815" i="4"/>
  <c r="K812" i="4"/>
  <c r="K808" i="4"/>
  <c r="K795" i="4"/>
  <c r="K818" i="4"/>
  <c r="K858" i="4"/>
  <c r="K846" i="4"/>
  <c r="K836" i="4"/>
  <c r="K833" i="4"/>
  <c r="K834" i="4"/>
  <c r="K825" i="4"/>
  <c r="K841" i="4"/>
  <c r="K849" i="4"/>
  <c r="K866" i="4"/>
  <c r="K857" i="4"/>
  <c r="K829" i="4"/>
  <c r="K828" i="4"/>
  <c r="K869" i="4"/>
  <c r="K904" i="4"/>
  <c r="K905" i="4"/>
  <c r="K884" i="4"/>
  <c r="K886" i="4"/>
  <c r="K890" i="4"/>
  <c r="K893" i="4"/>
  <c r="K898" i="4"/>
  <c r="K883" i="4"/>
  <c r="K903" i="4"/>
  <c r="K930" i="4"/>
  <c r="K923" i="4"/>
  <c r="K911" i="4"/>
  <c r="K917" i="4"/>
  <c r="K920" i="4"/>
  <c r="K922" i="4"/>
  <c r="K623" i="4"/>
  <c r="K690" i="4"/>
  <c r="K681" i="4"/>
  <c r="K706" i="4"/>
  <c r="K707" i="4"/>
  <c r="K688" i="4"/>
  <c r="K691" i="4"/>
  <c r="K671" i="4"/>
  <c r="K665" i="4"/>
  <c r="K682" i="4"/>
  <c r="K668" i="4"/>
  <c r="K710" i="4"/>
  <c r="K673" i="4"/>
  <c r="K750" i="4"/>
  <c r="K762" i="4"/>
  <c r="K728" i="4"/>
  <c r="K746" i="4"/>
  <c r="K734" i="4"/>
  <c r="K744" i="4"/>
  <c r="K742" i="4"/>
  <c r="K722" i="4"/>
  <c r="K723" i="4"/>
  <c r="K745" i="4"/>
  <c r="K755" i="4"/>
  <c r="K754" i="4"/>
  <c r="K747" i="4"/>
  <c r="K781" i="4"/>
  <c r="K768" i="4"/>
  <c r="K788" i="4"/>
  <c r="K778" i="4"/>
  <c r="K774" i="4"/>
  <c r="K787" i="4"/>
  <c r="K770" i="4"/>
  <c r="K820" i="4"/>
  <c r="K803" i="4"/>
  <c r="K804" i="4"/>
  <c r="K809" i="4"/>
  <c r="K806" i="4"/>
  <c r="K817" i="4"/>
  <c r="K811" i="4"/>
  <c r="K847" i="4"/>
  <c r="K860" i="4"/>
  <c r="K844" i="4"/>
  <c r="K838" i="4"/>
  <c r="K861" i="4"/>
  <c r="K848" i="4"/>
  <c r="K843" i="4"/>
  <c r="K852" i="4"/>
  <c r="K862" i="4"/>
  <c r="K823" i="4"/>
  <c r="K864" i="4"/>
  <c r="K909" i="4"/>
  <c r="K897" i="4"/>
  <c r="K908" i="4"/>
  <c r="K871" i="4"/>
  <c r="K882" i="4"/>
  <c r="K879" i="4"/>
  <c r="K874" i="4"/>
  <c r="K891" i="4"/>
  <c r="K907" i="4"/>
  <c r="K889" i="4"/>
  <c r="K915" i="4"/>
  <c r="K928" i="4"/>
  <c r="K916" i="4"/>
  <c r="K921" i="4"/>
  <c r="K929" i="4"/>
  <c r="K218" i="4"/>
  <c r="K925" i="4"/>
  <c r="K810" i="4"/>
  <c r="K802" i="4"/>
  <c r="P188" i="4"/>
</calcChain>
</file>

<file path=xl/comments1.xml><?xml version="1.0" encoding="utf-8"?>
<comments xmlns="http://schemas.openxmlformats.org/spreadsheetml/2006/main">
  <authors>
    <author>Fritsch, David A.</author>
  </authors>
  <commentList>
    <comment ref="Q73" authorId="0" shapeId="0">
      <text>
        <r>
          <rPr>
            <b/>
            <sz val="8"/>
            <color indexed="81"/>
            <rFont val="Tahoma"/>
            <family val="2"/>
          </rPr>
          <t>Fritsch, David A.:</t>
        </r>
        <r>
          <rPr>
            <sz val="8"/>
            <color indexed="81"/>
            <rFont val="Tahoma"/>
            <family val="2"/>
          </rPr>
          <t xml:space="preserve">
6000 HP of compression at Pleasant Valley.</t>
        </r>
      </text>
    </comment>
    <comment ref="Q75" authorId="0" shapeId="0">
      <text>
        <r>
          <rPr>
            <b/>
            <sz val="8"/>
            <color indexed="81"/>
            <rFont val="Tahoma"/>
            <family val="2"/>
          </rPr>
          <t>Fritsch, David A.:</t>
        </r>
        <r>
          <rPr>
            <sz val="8"/>
            <color indexed="81"/>
            <rFont val="Tahoma"/>
            <family val="2"/>
          </rPr>
          <t xml:space="preserve">
48,835 HP of compression in 3 states.</t>
        </r>
      </text>
    </comment>
    <comment ref="Q117" authorId="0" shapeId="0">
      <text>
        <r>
          <rPr>
            <b/>
            <sz val="8"/>
            <color indexed="81"/>
            <rFont val="Tahoma"/>
            <family val="2"/>
          </rPr>
          <t>Fritsch, David A.:</t>
        </r>
        <r>
          <rPr>
            <sz val="8"/>
            <color indexed="81"/>
            <rFont val="Tahoma"/>
            <family val="2"/>
          </rPr>
          <t xml:space="preserve">
7000 HP of compression at Pleasant Valley.</t>
        </r>
      </text>
    </comment>
    <comment ref="Q233" authorId="0" shapeId="0">
      <text>
        <r>
          <rPr>
            <b/>
            <sz val="8"/>
            <color indexed="81"/>
            <rFont val="Tahoma"/>
            <family val="2"/>
          </rPr>
          <t>Fritsch, David A.:</t>
        </r>
        <r>
          <rPr>
            <sz val="8"/>
            <color indexed="81"/>
            <rFont val="Tahoma"/>
            <family val="2"/>
          </rPr>
          <t xml:space="preserve">
Assume size similar to Tioga Extension.
</t>
        </r>
      </text>
    </comment>
    <comment ref="H376" authorId="0" shapeId="0">
      <text>
        <r>
          <rPr>
            <b/>
            <sz val="8"/>
            <color indexed="81"/>
            <rFont val="Tahoma"/>
            <family val="2"/>
          </rPr>
          <t>Fritsch, David A.:</t>
        </r>
        <r>
          <rPr>
            <sz val="8"/>
            <color indexed="81"/>
            <rFont val="Tahoma"/>
            <family val="2"/>
          </rPr>
          <t xml:space="preserve">
Not built into VA, just MD</t>
        </r>
      </text>
    </comment>
    <comment ref="Q968" authorId="0" shapeId="0">
      <text>
        <r>
          <rPr>
            <b/>
            <sz val="8"/>
            <color indexed="81"/>
            <rFont val="Tahoma"/>
            <family val="2"/>
          </rPr>
          <t>Fritsch, David A.:</t>
        </r>
        <r>
          <rPr>
            <sz val="8"/>
            <color indexed="81"/>
            <rFont val="Tahoma"/>
            <family val="2"/>
          </rPr>
          <t xml:space="preserve">
6000 HP of compression at Pleasant Valley.</t>
        </r>
      </text>
    </comment>
    <comment ref="Q969" authorId="0" shapeId="0">
      <text>
        <r>
          <rPr>
            <b/>
            <sz val="8"/>
            <color indexed="81"/>
            <rFont val="Tahoma"/>
            <family val="2"/>
          </rPr>
          <t>Fritsch, David A.:</t>
        </r>
        <r>
          <rPr>
            <sz val="8"/>
            <color indexed="81"/>
            <rFont val="Tahoma"/>
            <family val="2"/>
          </rPr>
          <t xml:space="preserve">
Adds 64,000 HP of compression</t>
        </r>
      </text>
    </comment>
    <comment ref="Q987" authorId="0" shapeId="0">
      <text>
        <r>
          <rPr>
            <b/>
            <sz val="8"/>
            <color indexed="81"/>
            <rFont val="Tahoma"/>
            <family val="2"/>
          </rPr>
          <t>Fritsch, David A.:</t>
        </r>
        <r>
          <rPr>
            <sz val="8"/>
            <color indexed="81"/>
            <rFont val="Tahoma"/>
            <family val="2"/>
          </rPr>
          <t xml:space="preserve">
Includes uprateed pressure on VA, MD systems and 30,000 HP of greenfield compression and 135,000 of brownfield compression.</t>
        </r>
      </text>
    </comment>
  </commentList>
</comments>
</file>

<file path=xl/sharedStrings.xml><?xml version="1.0" encoding="utf-8"?>
<sst xmlns="http://schemas.openxmlformats.org/spreadsheetml/2006/main" count="10180" uniqueCount="2979">
  <si>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</si>
  <si>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</si>
  <si>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</si>
  <si>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</si>
  <si>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</si>
  <si>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</si>
  <si>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</si>
  <si>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</si>
  <si>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</si>
  <si>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</si>
  <si>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</si>
  <si>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</si>
  <si>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</si>
  <si>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</si>
  <si>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</si>
  <si>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</si>
  <si>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</si>
  <si>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</si>
  <si>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</si>
  <si>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</si>
  <si>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</si>
  <si>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</si>
  <si>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</si>
  <si>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</si>
  <si>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</si>
  <si>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</si>
  <si>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</si>
  <si>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</si>
  <si>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</si>
  <si>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</si>
  <si>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</si>
  <si>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</si>
  <si>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</si>
  <si>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</si>
  <si>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</si>
  <si>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</si>
  <si>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</si>
  <si>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</si>
  <si>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</si>
  <si>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</si>
  <si>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</si>
  <si>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</si>
  <si>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</si>
  <si>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</si>
  <si>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</si>
  <si>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</si>
  <si>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</si>
  <si>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</si>
  <si>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</si>
  <si>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</si>
  <si>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</si>
  <si>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</si>
  <si>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</si>
  <si>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</si>
  <si>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</si>
  <si>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</si>
  <si>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</si>
  <si>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</si>
  <si>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</si>
  <si>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</si>
  <si>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</si>
  <si>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</si>
  <si>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</si>
  <si>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</si>
  <si>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</si>
  <si>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</si>
  <si>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</si>
  <si>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</si>
  <si>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</si>
  <si>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</si>
  <si>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</si>
  <si>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</si>
  <si>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</si>
  <si>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</si>
  <si>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</si>
  <si>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</si>
  <si>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</si>
  <si>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</si>
  <si>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</si>
  <si>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</si>
  <si>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</si>
  <si>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</si>
  <si>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</si>
  <si>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</si>
  <si>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</si>
  <si>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</si>
  <si>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</si>
  <si>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</si>
  <si>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</si>
  <si>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</si>
  <si>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</si>
  <si>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</si>
  <si>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</si>
  <si>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</si>
  <si>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</si>
  <si>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</si>
  <si>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</si>
  <si>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</si>
  <si>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</si>
  <si>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</si>
  <si>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</si>
  <si>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</si>
  <si>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</si>
  <si>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</si>
  <si>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</si>
  <si>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</si>
  <si>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</si>
  <si>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</si>
  <si>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</si>
  <si>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</si>
  <si>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</si>
  <si>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</si>
  <si>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</si>
  <si>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</si>
  <si>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</si>
  <si>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</si>
  <si>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</si>
  <si>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</si>
  <si>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</si>
  <si>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</si>
  <si>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</si>
  <si>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</si>
  <si>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</si>
  <si>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</si>
  <si>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</si>
  <si>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</si>
  <si>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</si>
  <si>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</si>
  <si>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</si>
  <si>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</si>
  <si>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</si>
  <si>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</si>
  <si>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</si>
  <si>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</si>
  <si>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</si>
  <si>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</si>
  <si>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Under Construction</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</si>
  <si>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</si>
  <si>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</si>
  <si>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</si>
  <si>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</si>
  <si>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</si>
  <si>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</si>
  <si>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</si>
  <si>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</si>
  <si>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</si>
  <si>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</si>
  <si>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</si>
  <si>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</si>
  <si>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</si>
  <si>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</si>
  <si>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</si>
  <si>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</si>
  <si>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</si>
  <si>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</si>
  <si>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</si>
  <si>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</si>
  <si>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</si>
  <si>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</si>
  <si>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</si>
  <si>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</si>
  <si>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</si>
  <si>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</si>
  <si>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</si>
  <si>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</si>
  <si>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</si>
  <si>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</si>
  <si>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</si>
  <si>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</si>
  <si>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</si>
  <si>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</si>
  <si>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</si>
  <si>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</si>
  <si>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</si>
  <si>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</si>
  <si>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</si>
  <si>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</si>
  <si>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</si>
  <si>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</si>
  <si>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</si>
  <si>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</si>
  <si>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</si>
  <si>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</si>
  <si>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</si>
  <si>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</si>
  <si>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</si>
  <si>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</si>
  <si>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</si>
  <si>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</si>
  <si>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</si>
  <si>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</si>
  <si>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</si>
  <si>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</si>
  <si>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</si>
  <si>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</si>
  <si>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</si>
  <si>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</si>
  <si>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</si>
  <si>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</si>
  <si>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</si>
  <si>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</si>
  <si>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</si>
  <si>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</si>
  <si>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</si>
  <si>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</si>
  <si>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</si>
  <si>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</si>
  <si>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</si>
  <si>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</si>
  <si>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</si>
  <si>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</si>
  <si>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</si>
  <si>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</si>
  <si>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</si>
  <si>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</si>
  <si>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</si>
  <si>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</si>
  <si>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</si>
  <si>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</si>
  <si>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</si>
  <si>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</si>
  <si>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</si>
  <si>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</si>
  <si>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Kinder Morgan Interstate Gas Transmissio</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</si>
  <si>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</si>
  <si>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</si>
  <si>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</si>
  <si>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</si>
  <si>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</si>
  <si>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</si>
  <si>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</si>
  <si>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</si>
  <si>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</si>
  <si>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</si>
  <si>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</si>
  <si>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</si>
  <si>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</si>
  <si>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</si>
  <si>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</si>
  <si>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</si>
  <si>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</si>
  <si>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</si>
  <si>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</si>
  <si>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</si>
  <si>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</si>
  <si>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</si>
  <si>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</si>
  <si>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</si>
  <si>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</si>
  <si>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</si>
  <si>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</si>
  <si>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</si>
  <si>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</si>
  <si>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</si>
  <si>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</si>
  <si>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</si>
  <si>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</si>
  <si>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</si>
  <si>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</si>
  <si>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</si>
  <si>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</si>
  <si>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</si>
  <si>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</si>
  <si>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</si>
  <si>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</si>
  <si>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</si>
  <si>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</si>
  <si>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</si>
  <si>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</si>
  <si>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</si>
  <si>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</si>
  <si>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</si>
  <si>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</si>
  <si>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Virginia natural Gas Co</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</si>
  <si>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</si>
  <si>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</si>
  <si>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</si>
  <si>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</si>
  <si>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</si>
  <si>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</si>
  <si>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</si>
  <si>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</si>
  <si>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</si>
  <si>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</si>
  <si>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</si>
  <si>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</si>
  <si>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</si>
  <si>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</si>
  <si>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</si>
  <si>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</si>
  <si>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</si>
  <si>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</si>
  <si>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</si>
  <si>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</si>
  <si>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</si>
  <si>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</si>
  <si>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</si>
  <si>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</si>
  <si>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</si>
  <si>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</si>
  <si>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</si>
  <si>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</si>
  <si>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</si>
  <si>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</si>
  <si>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</si>
  <si>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</si>
  <si>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</si>
  <si>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Kinder Morgan Inc</t>
  </si>
  <si>
    <t>TransColorado Pipeline</t>
  </si>
  <si>
    <t>Kinder Morgan Illinois PL Co</t>
  </si>
  <si>
    <t>DTE Energy Inc</t>
  </si>
  <si>
    <t>Rendezvous Gas Services</t>
  </si>
  <si>
    <t>Southern Star Central PL Co</t>
  </si>
  <si>
    <t>Sabine Pipeline LLC</t>
  </si>
  <si>
    <t>Pacific Gas and Electric Co</t>
  </si>
  <si>
    <t>Columbia Gas of Ohio</t>
  </si>
  <si>
    <t>ProLiance Energy LLC</t>
  </si>
  <si>
    <t>Liberty Gas Storage LLC</t>
  </si>
  <si>
    <t>Rendezvous Gas Pipeline</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</si>
  <si>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</si>
  <si>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</si>
  <si>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</si>
  <si>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</si>
  <si>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</si>
  <si>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</si>
  <si>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</si>
  <si>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</si>
  <si>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</si>
  <si>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</si>
  <si>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</si>
  <si>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</si>
  <si>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</si>
  <si>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</si>
  <si>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</si>
  <si>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</si>
  <si>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Bluewater Gas Storage LLC</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</si>
  <si>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</si>
  <si>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</si>
  <si>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</si>
  <si>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</si>
  <si>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</si>
  <si>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</si>
  <si>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</si>
  <si>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</si>
  <si>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</si>
  <si>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</si>
  <si>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</si>
  <si>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</si>
  <si>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</si>
  <si>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</si>
  <si>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</si>
  <si>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</si>
  <si>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</si>
  <si>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</si>
  <si>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</si>
  <si>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</si>
  <si>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</si>
  <si>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</si>
  <si>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</si>
  <si>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</si>
  <si>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</si>
  <si>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</si>
  <si>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</si>
  <si>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</si>
  <si>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</si>
  <si>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</si>
  <si>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</si>
  <si>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</si>
  <si>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</si>
  <si>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</si>
  <si>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</si>
  <si>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</si>
  <si>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</si>
  <si>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</si>
  <si>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</si>
  <si>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</si>
  <si>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</si>
  <si>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Portland Natural Gas</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</si>
  <si>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</si>
  <si>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</si>
  <si>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</si>
  <si>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</si>
  <si>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</si>
  <si>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</si>
  <si>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</si>
  <si>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</si>
  <si>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</si>
  <si>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</si>
  <si>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</si>
  <si>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</si>
  <si>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</si>
  <si>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</si>
  <si>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</si>
  <si>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</si>
  <si>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</si>
  <si>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</si>
  <si>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</si>
  <si>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</si>
  <si>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</si>
  <si>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36,30</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</si>
  <si>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</si>
  <si>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</si>
  <si>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</si>
  <si>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</si>
  <si>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</si>
  <si>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</si>
  <si>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</si>
  <si>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</si>
  <si>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</si>
  <si>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</si>
  <si>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</si>
  <si>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</si>
  <si>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</si>
  <si>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36,24</t>
  </si>
  <si>
    <t>CP11-56</t>
  </si>
  <si>
    <t>UT,WY</t>
  </si>
  <si>
    <t>Tioga Lateral Project</t>
  </si>
  <si>
    <t>CP12-50</t>
  </si>
  <si>
    <t>Willcox Lateral 2013 Expansion Project</t>
  </si>
  <si>
    <t>TX,MX</t>
  </si>
  <si>
    <t>CP12-6</t>
  </si>
  <si>
    <t>Mississippi Hub Storage Phase 2</t>
  </si>
  <si>
    <t>30,24</t>
  </si>
  <si>
    <t>CP09-110</t>
  </si>
  <si>
    <t>Bayonne Delivery Lateral Project</t>
  </si>
  <si>
    <t>20,14</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</si>
  <si>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</si>
  <si>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</si>
  <si>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</si>
  <si>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</si>
  <si>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</si>
  <si>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</si>
  <si>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</si>
  <si>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</si>
  <si>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</si>
  <si>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</si>
  <si>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</si>
  <si>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</si>
  <si>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</si>
  <si>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</si>
  <si>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</si>
  <si>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</si>
  <si>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</si>
  <si>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</si>
  <si>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</si>
  <si>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24,16</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</si>
  <si>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</si>
  <si>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</si>
  <si>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</si>
  <si>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</si>
  <si>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</si>
  <si>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</si>
  <si>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</si>
  <si>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</si>
  <si>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</si>
  <si>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</si>
  <si>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</si>
  <si>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</si>
  <si>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</si>
  <si>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</si>
  <si>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</si>
  <si>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</si>
  <si>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</si>
  <si>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</si>
  <si>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</si>
  <si>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10,6</t>
  </si>
  <si>
    <t>CP11-333</t>
  </si>
  <si>
    <t>Appalachian Gateway Project</t>
  </si>
  <si>
    <t>30,24,20</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</si>
  <si>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</si>
  <si>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</si>
  <si>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</si>
  <si>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</si>
  <si>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</si>
  <si>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</si>
  <si>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</si>
  <si>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</si>
  <si>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</si>
  <si>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</si>
  <si>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</si>
  <si>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</si>
  <si>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</si>
  <si>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</si>
  <si>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</si>
  <si>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</si>
  <si>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</si>
  <si>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</si>
  <si>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</si>
  <si>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24,20,16</t>
  </si>
  <si>
    <t>Franklin to Hastings Expansion</t>
  </si>
  <si>
    <t>CP10-472</t>
  </si>
  <si>
    <t>Northern Access Expansion Project</t>
  </si>
  <si>
    <t>CP11-128</t>
  </si>
  <si>
    <t>Moss Bluff 2011 Storage Header</t>
  </si>
  <si>
    <t>CP08-387</t>
  </si>
  <si>
    <t>North Seattle Delivery Lateral Expansion</t>
  </si>
  <si>
    <t>Cadeville Storage Headers</t>
  </si>
  <si>
    <t>16,24</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</si>
  <si>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</si>
  <si>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</si>
  <si>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</si>
  <si>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</si>
  <si>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</si>
  <si>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</si>
  <si>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</si>
  <si>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</si>
  <si>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</si>
  <si>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</si>
  <si>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</si>
  <si>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</si>
  <si>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</si>
  <si>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</si>
  <si>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</si>
  <si>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</si>
  <si>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</si>
  <si>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</si>
  <si>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</si>
  <si>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</si>
  <si>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</si>
  <si>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</si>
  <si>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</si>
  <si>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42,30,36</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</si>
  <si>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</si>
  <si>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</si>
  <si>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</si>
  <si>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</si>
  <si>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</si>
  <si>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</si>
  <si>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</si>
  <si>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</si>
  <si>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</si>
  <si>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</si>
  <si>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</si>
  <si>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42,36,30.24</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</si>
  <si>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</si>
  <si>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</si>
  <si>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</si>
  <si>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</si>
  <si>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</si>
  <si>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</si>
  <si>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</si>
  <si>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</si>
  <si>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</si>
  <si>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</si>
  <si>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</si>
  <si>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</si>
  <si>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</si>
  <si>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</si>
  <si>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</si>
  <si>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</si>
  <si>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</si>
  <si>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</si>
  <si>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</si>
  <si>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</si>
  <si>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</si>
  <si>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</si>
  <si>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</si>
  <si>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</si>
  <si>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</si>
  <si>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</si>
  <si>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</si>
  <si>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</si>
  <si>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</si>
  <si>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</si>
  <si>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</si>
  <si>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</si>
  <si>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</si>
  <si>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</si>
  <si>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</si>
  <si>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</si>
  <si>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</si>
  <si>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</si>
  <si>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</si>
  <si>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</si>
  <si>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</si>
  <si>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</si>
  <si>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</si>
  <si>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</si>
  <si>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</si>
  <si>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</si>
  <si>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</si>
  <si>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</si>
  <si>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</si>
  <si>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</si>
  <si>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</si>
  <si>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</si>
  <si>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</si>
  <si>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</si>
  <si>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</si>
  <si>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</si>
  <si>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</si>
  <si>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</si>
  <si>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</si>
  <si>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</si>
  <si>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</si>
  <si>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</si>
  <si>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</si>
  <si>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</si>
  <si>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</si>
  <si>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</si>
  <si>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</si>
  <si>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</si>
  <si>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</si>
  <si>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</si>
  <si>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</si>
  <si>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</si>
  <si>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</si>
  <si>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</si>
  <si>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</si>
  <si>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</si>
  <si>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</si>
  <si>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</si>
  <si>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</si>
  <si>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</si>
  <si>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</si>
  <si>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</si>
  <si>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</si>
  <si>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</si>
  <si>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</si>
  <si>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</si>
  <si>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</si>
  <si>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</si>
  <si>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</si>
  <si>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</si>
  <si>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</si>
  <si>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</si>
  <si>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</si>
  <si>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</si>
  <si>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</si>
  <si>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</si>
  <si>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</si>
  <si>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</si>
  <si>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</si>
  <si>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</si>
  <si>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</si>
  <si>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</si>
  <si>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</si>
  <si>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</si>
  <si>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</si>
  <si>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</si>
  <si>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</si>
  <si>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</si>
  <si>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</si>
  <si>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</si>
  <si>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</si>
  <si>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</si>
  <si>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</si>
  <si>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</si>
  <si>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</si>
  <si>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</si>
  <si>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36,26</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</si>
  <si>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</si>
  <si>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</si>
  <si>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</si>
  <si>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</si>
  <si>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</si>
  <si>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</si>
  <si>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</si>
  <si>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</si>
  <si>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</si>
  <si>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</si>
  <si>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</si>
  <si>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</si>
  <si>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</si>
  <si>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</si>
  <si>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</si>
  <si>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</si>
  <si>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</si>
  <si>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</si>
  <si>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</si>
  <si>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</si>
  <si>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</si>
  <si>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</si>
  <si>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</si>
  <si>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</si>
  <si>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</si>
  <si>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</si>
  <si>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</si>
  <si>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</si>
  <si>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</si>
  <si>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</si>
  <si>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</si>
  <si>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</si>
  <si>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</si>
  <si>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42,36,24</t>
  </si>
  <si>
    <t>CP06-459</t>
  </si>
  <si>
    <t>OK,TX,LA,MS,AL</t>
  </si>
  <si>
    <t>CP08-6</t>
  </si>
  <si>
    <t>ET Cleburne to Tolar Extension</t>
  </si>
  <si>
    <t>TGT Midland Storage Lateral Exp</t>
  </si>
  <si>
    <t>CP07-405</t>
  </si>
  <si>
    <t>Gulf Crossing Pipeline Project</t>
  </si>
  <si>
    <t>CP07-398</t>
  </si>
  <si>
    <t>Guardian Pipeline Expansion and Extension Project</t>
  </si>
  <si>
    <t>30,20</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</si>
  <si>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</si>
  <si>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</si>
  <si>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</si>
  <si>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</si>
  <si>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</si>
  <si>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</si>
  <si>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</si>
  <si>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</si>
  <si>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</si>
  <si>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</si>
  <si>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</si>
  <si>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</si>
  <si>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</si>
  <si>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</si>
  <si>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</si>
  <si>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</si>
  <si>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</si>
  <si>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</si>
  <si>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</si>
  <si>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</si>
  <si>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</si>
  <si>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</si>
  <si>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</si>
  <si>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</si>
  <si>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</si>
  <si>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</si>
  <si>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</si>
  <si>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</si>
  <si>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</si>
  <si>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</si>
  <si>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</si>
  <si>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42,24</t>
  </si>
  <si>
    <t>CP06-449</t>
  </si>
  <si>
    <t>KM REX-East Leg 1</t>
  </si>
  <si>
    <t>MO,IN,OH</t>
  </si>
  <si>
    <t>CP07-208</t>
  </si>
  <si>
    <t>KM Nebraska Ethanol Expansion Project</t>
  </si>
  <si>
    <t>16,12</t>
  </si>
  <si>
    <t>CP08-44</t>
  </si>
  <si>
    <t>KM REX/NGPL Joint Project Phase 2</t>
  </si>
  <si>
    <t>IA,IL</t>
  </si>
  <si>
    <t>Curryville Compression Expansion Project</t>
  </si>
  <si>
    <t>CP07-450</t>
  </si>
  <si>
    <t>KM REX-East Leg 2</t>
  </si>
  <si>
    <t>Transco Sentinel Expansion Phase 2</t>
  </si>
  <si>
    <t>CP08-31</t>
  </si>
  <si>
    <t>Millennium Pipeline 2008</t>
  </si>
  <si>
    <t>30,24,14</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</si>
  <si>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</si>
  <si>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</si>
  <si>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</si>
  <si>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</si>
  <si>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</si>
  <si>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</si>
  <si>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</si>
  <si>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</si>
  <si>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</si>
  <si>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</si>
  <si>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20,16,12</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</si>
  <si>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</si>
  <si>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</si>
  <si>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</si>
  <si>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</si>
  <si>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</si>
  <si>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</si>
  <si>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</si>
  <si>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</si>
  <si>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</si>
  <si>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</si>
  <si>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</si>
  <si>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</si>
  <si>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</si>
  <si>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</si>
  <si>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</si>
  <si>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</si>
  <si>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</si>
  <si>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</si>
  <si>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</si>
  <si>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</si>
  <si>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</si>
  <si>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</si>
  <si>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</si>
  <si>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</si>
  <si>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</si>
  <si>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</si>
  <si>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</si>
  <si>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</si>
  <si>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</si>
  <si>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</si>
  <si>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</si>
  <si>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</si>
  <si>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</si>
  <si>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</si>
  <si>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</si>
  <si>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</si>
  <si>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30,8,6</t>
  </si>
  <si>
    <t>CP08-95</t>
  </si>
  <si>
    <t>NY,CT</t>
  </si>
  <si>
    <t>Dominion 2008 PA Expansion</t>
  </si>
  <si>
    <t>PA,NY,MD,VA,WV,MD</t>
  </si>
  <si>
    <t>CP05-131</t>
  </si>
  <si>
    <t>Dominion Cove Point PL 2008 Expansion</t>
  </si>
  <si>
    <t>CP05-132</t>
  </si>
  <si>
    <t>Enbridge East Texas System Extension</t>
  </si>
  <si>
    <t>NNG West Leg II Expansion</t>
  </si>
  <si>
    <t>30,8</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</si>
  <si>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</si>
  <si>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</si>
  <si>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</si>
  <si>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</si>
  <si>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</si>
  <si>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</si>
  <si>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</si>
  <si>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</si>
  <si>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</si>
  <si>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</si>
  <si>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</si>
  <si>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</si>
  <si>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</si>
  <si>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</si>
  <si>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</si>
  <si>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</si>
  <si>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</si>
  <si>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</si>
  <si>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</si>
  <si>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</si>
  <si>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</si>
  <si>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</si>
  <si>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</si>
  <si>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</si>
  <si>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</si>
  <si>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</si>
  <si>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</si>
  <si>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</si>
  <si>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</si>
  <si>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</si>
  <si>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</si>
  <si>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</si>
  <si>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</si>
  <si>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</si>
  <si>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</si>
  <si>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</si>
  <si>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</si>
  <si>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</si>
  <si>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</si>
  <si>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</si>
  <si>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</si>
  <si>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</si>
  <si>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</si>
  <si>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36,18</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</si>
  <si>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</si>
  <si>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</si>
  <si>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</si>
  <si>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</si>
  <si>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</si>
  <si>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</si>
  <si>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</si>
  <si>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</si>
  <si>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</si>
  <si>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</si>
  <si>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</si>
  <si>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</si>
  <si>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</si>
  <si>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</si>
  <si>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</si>
  <si>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</si>
  <si>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</si>
  <si>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</si>
  <si>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</si>
  <si>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</si>
  <si>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</si>
  <si>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</si>
  <si>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</si>
  <si>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</si>
  <si>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</si>
  <si>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</si>
  <si>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</si>
  <si>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</si>
  <si>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</si>
  <si>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</si>
  <si>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</si>
  <si>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</si>
  <si>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</si>
  <si>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</si>
  <si>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</si>
  <si>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</si>
  <si>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</si>
  <si>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</si>
  <si>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</si>
  <si>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</si>
  <si>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</si>
  <si>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</si>
  <si>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</si>
  <si>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</si>
  <si>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</si>
  <si>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</si>
  <si>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</si>
  <si>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</si>
  <si>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</si>
  <si>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</si>
  <si>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</si>
  <si>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</si>
  <si>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</si>
  <si>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</si>
  <si>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</si>
  <si>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</si>
  <si>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</si>
  <si>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</si>
  <si>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</si>
  <si>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</si>
  <si>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</si>
  <si>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</si>
  <si>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</si>
  <si>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</si>
  <si>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</si>
  <si>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</si>
  <si>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</si>
  <si>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</si>
  <si>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</si>
  <si>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</si>
  <si>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</si>
  <si>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</si>
  <si>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</si>
  <si>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</si>
  <si>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</si>
  <si>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48,42</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</si>
  <si>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</si>
  <si>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</si>
  <si>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</si>
  <si>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</si>
  <si>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</si>
  <si>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</si>
  <si>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</si>
  <si>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</si>
  <si>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</si>
  <si>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</si>
  <si>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</si>
  <si>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</si>
  <si>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36,26,16</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</si>
  <si>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</si>
  <si>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</si>
  <si>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</si>
  <si>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</si>
  <si>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</si>
  <si>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</si>
  <si>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</si>
  <si>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</si>
  <si>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</si>
  <si>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</si>
  <si>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</si>
  <si>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</si>
  <si>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</si>
  <si>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</si>
  <si>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16,10</t>
  </si>
  <si>
    <t>Transco Potomac Expansion</t>
  </si>
  <si>
    <t>NC,MD</t>
  </si>
  <si>
    <t>42,30</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</si>
  <si>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</si>
  <si>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</si>
  <si>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</si>
  <si>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</si>
  <si>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</si>
  <si>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</si>
  <si>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</si>
  <si>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</si>
  <si>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</si>
  <si>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</si>
  <si>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</si>
  <si>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</si>
  <si>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</si>
  <si>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</si>
  <si>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</si>
  <si>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</si>
  <si>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</si>
  <si>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</si>
  <si>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</si>
  <si>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</si>
  <si>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</si>
  <si>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</si>
  <si>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</si>
  <si>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</si>
  <si>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</si>
  <si>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</si>
  <si>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</si>
  <si>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</si>
  <si>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</si>
  <si>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</si>
  <si>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</si>
  <si>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</si>
  <si>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</si>
  <si>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</si>
  <si>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</si>
  <si>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</si>
  <si>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</si>
  <si>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</si>
  <si>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</si>
  <si>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</si>
  <si>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</si>
  <si>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</si>
  <si>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</si>
  <si>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</si>
  <si>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</si>
  <si>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</si>
  <si>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</si>
  <si>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</si>
  <si>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</si>
  <si>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</si>
  <si>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</si>
  <si>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</si>
  <si>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</si>
  <si>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</si>
  <si>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</si>
  <si>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</si>
  <si>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</si>
  <si>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</si>
  <si>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</si>
  <si>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</si>
  <si>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</si>
  <si>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</si>
  <si>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</si>
  <si>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</si>
  <si>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</si>
  <si>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</si>
  <si>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</si>
  <si>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</si>
  <si>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</si>
  <si>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</si>
  <si>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</si>
  <si>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30,16</t>
  </si>
  <si>
    <t>CP05-364</t>
  </si>
  <si>
    <t>SSTAR Ozark Trails Expansion Project</t>
  </si>
  <si>
    <t>OK,KS,MO</t>
  </si>
  <si>
    <t>26,20,16</t>
  </si>
  <si>
    <t>CP06-94</t>
  </si>
  <si>
    <t>NGPL Segment One Expansion</t>
  </si>
  <si>
    <t>TX,OK</t>
  </si>
  <si>
    <t>Northern Columbus Last Phase</t>
  </si>
  <si>
    <t>24,20,12</t>
  </si>
  <si>
    <t>Cheyenne Plains Supply Lateral</t>
  </si>
  <si>
    <t>CP06-169</t>
  </si>
  <si>
    <t>TransColorado North Expansion Project</t>
  </si>
  <si>
    <t>24,12</t>
  </si>
  <si>
    <t>CP05-45</t>
  </si>
  <si>
    <t>Eastern Shore 2006 Expansion</t>
  </si>
  <si>
    <t>16,10,6</t>
  </si>
  <si>
    <t>Overthrust Extension</t>
  </si>
  <si>
    <t>CP06-167</t>
  </si>
  <si>
    <t>CEGT Round Mountain Expansion</t>
  </si>
  <si>
    <t>CP04-377</t>
  </si>
  <si>
    <t>TGT West Greenville-Elkton Lateral</t>
  </si>
  <si>
    <t>12,10</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</si>
  <si>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</si>
  <si>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</si>
  <si>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</si>
  <si>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</si>
  <si>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</si>
  <si>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</si>
  <si>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</si>
  <si>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</si>
  <si>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</si>
  <si>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</si>
  <si>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</si>
  <si>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</si>
  <si>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</si>
  <si>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</si>
  <si>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</si>
  <si>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</si>
  <si>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</si>
  <si>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</si>
  <si>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</si>
  <si>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</si>
  <si>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</si>
  <si>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</si>
  <si>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</si>
  <si>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</si>
  <si>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</si>
  <si>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</si>
  <si>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</si>
  <si>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</si>
  <si>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20,16,8</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</si>
  <si>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</si>
  <si>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</si>
  <si>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</si>
  <si>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</si>
  <si>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</si>
  <si>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</si>
  <si>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</si>
  <si>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</si>
  <si>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</si>
  <si>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</si>
  <si>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</si>
  <si>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</si>
  <si>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</si>
  <si>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</si>
  <si>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</si>
  <si>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30,26</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</si>
  <si>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</si>
  <si>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</si>
  <si>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</si>
  <si>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</si>
  <si>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</si>
  <si>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</si>
  <si>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</si>
  <si>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</si>
  <si>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</si>
  <si>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</si>
  <si>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</si>
  <si>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</si>
  <si>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</si>
  <si>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</si>
  <si>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</si>
  <si>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</si>
  <si>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</si>
  <si>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</si>
  <si>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</si>
  <si>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</si>
  <si>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</si>
  <si>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</si>
  <si>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</si>
  <si>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</si>
  <si>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</si>
  <si>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</si>
  <si>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</si>
  <si>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</si>
  <si>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</si>
  <si>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</si>
  <si>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</si>
  <si>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</si>
  <si>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</si>
  <si>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</si>
  <si>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</si>
  <si>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</si>
  <si>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</si>
  <si>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</si>
  <si>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</si>
  <si>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</si>
  <si>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</si>
  <si>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</si>
  <si>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</si>
  <si>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</si>
  <si>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</si>
  <si>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</si>
  <si>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</si>
  <si>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</si>
  <si>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</si>
  <si>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</si>
  <si>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12,8</t>
  </si>
  <si>
    <t>CP04-02</t>
  </si>
  <si>
    <t>Montrose/Ouray Lateral</t>
  </si>
  <si>
    <t>8,6</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</si>
  <si>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</si>
  <si>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</si>
  <si>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</si>
  <si>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</si>
  <si>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</si>
  <si>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</si>
  <si>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</si>
  <si>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</si>
  <si>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</si>
  <si>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</si>
  <si>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</si>
  <si>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</si>
  <si>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</si>
  <si>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</si>
  <si>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</si>
  <si>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</si>
  <si>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</si>
  <si>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</si>
  <si>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</si>
  <si>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</si>
  <si>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</si>
  <si>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</si>
  <si>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</si>
  <si>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</si>
  <si>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</si>
  <si>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</si>
  <si>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</si>
  <si>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</si>
  <si>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</si>
  <si>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</si>
  <si>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</si>
  <si>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</si>
  <si>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</si>
  <si>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</si>
  <si>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12,6,4</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</si>
  <si>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</si>
  <si>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</si>
  <si>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</si>
  <si>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</si>
  <si>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</si>
  <si>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</si>
  <si>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</si>
  <si>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</si>
  <si>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</si>
  <si>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</si>
  <si>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</si>
  <si>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</si>
  <si>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</si>
  <si>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</si>
  <si>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</si>
  <si>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30,20,12</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</si>
  <si>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</si>
  <si>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</si>
  <si>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</si>
  <si>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</si>
  <si>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</si>
  <si>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</si>
  <si>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</si>
  <si>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</si>
  <si>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</si>
  <si>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</si>
  <si>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</si>
  <si>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</si>
  <si>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</si>
  <si>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</si>
  <si>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</si>
  <si>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16,8</t>
  </si>
  <si>
    <t>CP02-37</t>
  </si>
  <si>
    <t>Algonquin HubLine</t>
  </si>
  <si>
    <t>CP01-05</t>
  </si>
  <si>
    <t>Dominion Ellisburg-Liedy Expansion</t>
  </si>
  <si>
    <t>CP02-44</t>
  </si>
  <si>
    <t>Saltville Storage Lateral</t>
  </si>
  <si>
    <t>CP04-13</t>
  </si>
  <si>
    <t>CGT Rock Springs Expansion</t>
  </si>
  <si>
    <t>24,10</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</si>
  <si>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</si>
  <si>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</si>
  <si>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</si>
  <si>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</si>
  <si>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</si>
  <si>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</si>
  <si>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</si>
  <si>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</si>
  <si>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</si>
  <si>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</si>
  <si>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</si>
  <si>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</si>
  <si>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</si>
  <si>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</si>
  <si>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</si>
  <si>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</si>
  <si>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</si>
  <si>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</si>
  <si>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</si>
  <si>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</si>
  <si>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</si>
  <si>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</si>
  <si>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</si>
  <si>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</si>
  <si>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</si>
  <si>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</si>
  <si>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</si>
  <si>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</si>
  <si>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</si>
  <si>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</si>
  <si>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</si>
  <si>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</si>
  <si>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</si>
  <si>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</si>
  <si>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</si>
  <si>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</si>
  <si>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</si>
  <si>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</si>
  <si>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</si>
  <si>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</si>
  <si>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</si>
  <si>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</si>
  <si>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</si>
  <si>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</si>
  <si>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</si>
  <si>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</si>
  <si>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</si>
  <si>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</si>
  <si>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</si>
  <si>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</si>
  <si>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</si>
  <si>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</si>
  <si>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</si>
  <si>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</si>
  <si>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</si>
  <si>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</si>
  <si>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</si>
  <si>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36,20</t>
  </si>
  <si>
    <t>CP00-233</t>
  </si>
  <si>
    <t>KM Midcon Texas Pipeline Expansion</t>
  </si>
  <si>
    <t>CP96-140</t>
  </si>
  <si>
    <t>Ninilchik Pipeline</t>
  </si>
  <si>
    <t>FGT Phase V Stage 4</t>
  </si>
  <si>
    <t>MS,AL,FL</t>
  </si>
  <si>
    <t>24,36,16</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</si>
  <si>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</si>
  <si>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</si>
  <si>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</si>
  <si>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</si>
  <si>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</si>
  <si>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</si>
  <si>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</si>
  <si>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</si>
  <si>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</si>
  <si>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</si>
  <si>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</si>
  <si>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</si>
  <si>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</si>
  <si>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</si>
  <si>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</si>
  <si>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</si>
  <si>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</si>
  <si>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</si>
  <si>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</si>
  <si>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</si>
  <si>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</si>
  <si>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26,24,20</t>
  </si>
  <si>
    <t>CP01-90</t>
  </si>
  <si>
    <t>Eastern North Carolina Sys</t>
  </si>
  <si>
    <t>12,6</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</si>
  <si>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</si>
  <si>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</si>
  <si>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</si>
  <si>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</si>
  <si>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</si>
  <si>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</si>
  <si>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</si>
  <si>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</si>
  <si>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</si>
  <si>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</si>
  <si>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</si>
  <si>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</si>
  <si>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</si>
  <si>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</si>
  <si>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</si>
  <si>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</si>
  <si>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</si>
  <si>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</si>
  <si>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16,6</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</si>
  <si>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</si>
  <si>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</si>
  <si>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</si>
  <si>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</si>
  <si>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</si>
  <si>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</si>
  <si>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</si>
  <si>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</si>
  <si>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</si>
  <si>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</si>
  <si>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</si>
  <si>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</si>
  <si>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</si>
  <si>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</si>
  <si>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</si>
  <si>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</si>
  <si>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</si>
  <si>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</si>
  <si>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</si>
  <si>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36,16</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</si>
  <si>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</si>
  <si>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</si>
  <si>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</si>
  <si>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</si>
  <si>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</si>
  <si>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</si>
  <si>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</si>
  <si>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</si>
  <si>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</si>
  <si>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</si>
  <si>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</si>
  <si>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</si>
  <si>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</si>
  <si>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</si>
  <si>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</si>
  <si>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</si>
  <si>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</si>
  <si>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</si>
  <si>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</si>
  <si>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</si>
  <si>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</si>
  <si>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</si>
  <si>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</si>
  <si>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</si>
  <si>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</si>
  <si>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</si>
  <si>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</si>
  <si>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</si>
  <si>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</si>
  <si>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</si>
  <si>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</si>
  <si>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</si>
  <si>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</si>
  <si>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</si>
  <si>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</si>
  <si>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</si>
  <si>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</si>
  <si>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</si>
  <si>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</si>
  <si>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</si>
  <si>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</si>
  <si>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</si>
  <si>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</si>
  <si>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</si>
  <si>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</si>
  <si>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</si>
  <si>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</si>
  <si>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</si>
  <si>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</si>
  <si>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</si>
  <si>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</si>
  <si>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</si>
  <si>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</si>
  <si>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</si>
  <si>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</si>
  <si>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</si>
  <si>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</si>
  <si>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</si>
  <si>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</si>
  <si>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</si>
  <si>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</si>
  <si>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</si>
  <si>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</si>
  <si>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</si>
  <si>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</si>
  <si>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</si>
  <si>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</si>
  <si>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</si>
  <si>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</si>
  <si>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</si>
  <si>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</si>
  <si>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</si>
  <si>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</si>
  <si>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</si>
  <si>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</si>
  <si>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</si>
  <si>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</si>
  <si>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</si>
  <si>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</si>
  <si>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</si>
  <si>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</si>
  <si>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</si>
  <si>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</si>
  <si>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</si>
  <si>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</si>
  <si>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</si>
  <si>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</si>
  <si>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</si>
  <si>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</si>
  <si>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</si>
  <si>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</si>
  <si>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</si>
  <si>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</si>
  <si>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</si>
  <si>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</si>
  <si>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</si>
  <si>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</si>
  <si>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</si>
  <si>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</si>
  <si>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</si>
  <si>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</si>
  <si>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</si>
  <si>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</si>
  <si>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</si>
  <si>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</si>
  <si>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</si>
  <si>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</si>
  <si>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</si>
  <si>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</si>
  <si>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</si>
  <si>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</si>
  <si>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</si>
  <si>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</si>
  <si>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20,16</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</si>
  <si>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</si>
  <si>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</si>
  <si>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</si>
  <si>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</si>
  <si>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</si>
  <si>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</si>
  <si>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</si>
  <si>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</si>
  <si>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</si>
  <si>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</si>
  <si>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</si>
  <si>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</si>
  <si>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</si>
  <si>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</si>
  <si>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</si>
  <si>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</si>
  <si>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</si>
  <si>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</si>
  <si>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</si>
  <si>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</si>
  <si>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</si>
  <si>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</si>
  <si>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</si>
  <si>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</si>
  <si>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</si>
  <si>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</si>
  <si>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</si>
  <si>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</si>
  <si>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</si>
  <si>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</si>
  <si>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</si>
  <si>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</si>
  <si>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</si>
  <si>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</si>
  <si>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</si>
  <si>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</si>
  <si>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</si>
  <si>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</si>
  <si>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</si>
  <si>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</si>
  <si>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</si>
  <si>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</si>
  <si>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</si>
  <si>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</si>
  <si>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</si>
  <si>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</si>
  <si>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</si>
  <si>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</si>
  <si>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48,42,24</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</si>
  <si>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</si>
  <si>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</si>
  <si>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</si>
  <si>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</si>
  <si>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</si>
  <si>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</si>
  <si>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</si>
  <si>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</si>
  <si>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</si>
  <si>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</si>
  <si>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</si>
  <si>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</si>
  <si>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</si>
  <si>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</si>
  <si>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</si>
  <si>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</si>
  <si>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</si>
  <si>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</si>
  <si>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</si>
  <si>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</si>
  <si>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</si>
  <si>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</si>
  <si>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</si>
  <si>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</si>
  <si>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</si>
  <si>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</si>
  <si>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</si>
  <si>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</si>
  <si>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</si>
  <si>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</si>
  <si>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</si>
  <si>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</si>
  <si>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</si>
  <si>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</si>
  <si>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</si>
  <si>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</si>
  <si>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</si>
  <si>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</si>
  <si>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</si>
  <si>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</si>
  <si>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</si>
  <si>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</si>
  <si>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</si>
  <si>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</si>
  <si>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</si>
  <si>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</si>
  <si>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</si>
  <si>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</si>
  <si>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</si>
  <si>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</si>
  <si>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</si>
  <si>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</si>
  <si>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</si>
  <si>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</si>
  <si>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</si>
  <si>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</si>
  <si>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</si>
  <si>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</si>
  <si>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</si>
  <si>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</si>
  <si>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</si>
  <si>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</si>
  <si>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</si>
  <si>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</si>
  <si>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</si>
  <si>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</si>
  <si>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</si>
  <si>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</si>
  <si>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</si>
  <si>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</si>
  <si>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</si>
  <si>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</si>
  <si>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</si>
  <si>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</si>
  <si>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</si>
  <si>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</si>
  <si>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</si>
  <si>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</si>
  <si>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</si>
  <si>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</si>
  <si>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</si>
  <si>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</si>
  <si>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</si>
  <si>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</si>
  <si>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</si>
  <si>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</si>
  <si>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</si>
  <si>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</si>
  <si>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</si>
  <si>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</si>
  <si>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20,10</t>
  </si>
  <si>
    <t>CP96-134</t>
  </si>
  <si>
    <t>NNG 1999 Zone EF Expansion</t>
  </si>
  <si>
    <t>CP99-532</t>
  </si>
  <si>
    <t>CNG Empire Interconnect</t>
  </si>
  <si>
    <t>Williams St Louis Expansion</t>
  </si>
  <si>
    <t>Transco Cherokee Project</t>
  </si>
  <si>
    <t>48,16</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</si>
  <si>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</si>
  <si>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</si>
  <si>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</si>
  <si>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</si>
  <si>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</si>
  <si>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</si>
  <si>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</si>
  <si>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</si>
  <si>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</si>
  <si>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</si>
  <si>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</si>
  <si>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</si>
  <si>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</si>
  <si>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</si>
  <si>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</si>
  <si>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</si>
  <si>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</si>
  <si>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</si>
  <si>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</si>
  <si>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</si>
  <si>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</si>
  <si>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</si>
  <si>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</si>
  <si>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</si>
  <si>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</si>
  <si>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</si>
  <si>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</si>
  <si>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</si>
  <si>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</si>
  <si>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</si>
  <si>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</si>
  <si>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</si>
  <si>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</si>
  <si>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</si>
  <si>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36,30,16</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</si>
  <si>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</si>
  <si>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</si>
  <si>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</si>
  <si>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</si>
  <si>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</si>
  <si>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</si>
  <si>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</si>
  <si>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</si>
  <si>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</si>
  <si>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</si>
  <si>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</si>
  <si>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</si>
  <si>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</si>
  <si>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</si>
  <si>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</si>
  <si>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</si>
  <si>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</si>
  <si>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</si>
  <si>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</si>
  <si>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</si>
  <si>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</si>
  <si>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</si>
  <si>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</si>
  <si>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</si>
  <si>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</si>
  <si>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</si>
  <si>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</si>
  <si>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</si>
  <si>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</si>
  <si>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</si>
  <si>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</si>
  <si>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</si>
  <si>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</si>
  <si>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</si>
  <si>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</si>
  <si>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</si>
  <si>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</si>
  <si>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36,26,12</t>
  </si>
  <si>
    <t>CP98-220</t>
  </si>
  <si>
    <t>CP98-94</t>
  </si>
  <si>
    <t>TETCO Lebanon Lateral Expansion</t>
  </si>
  <si>
    <t>CP97-626</t>
  </si>
  <si>
    <t>Tenneco /DOMAC</t>
  </si>
  <si>
    <t>CP96-164</t>
  </si>
  <si>
    <t>Swan Creek Supply Link</t>
  </si>
  <si>
    <t>Intrastate PL Link I</t>
  </si>
  <si>
    <t>SONATSouthern Zone 2&amp;3 -GA-SC-AL</t>
  </si>
  <si>
    <t>AL,TN,GA</t>
  </si>
  <si>
    <t>30,16,8</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</si>
  <si>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</si>
  <si>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</si>
  <si>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</si>
  <si>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</si>
  <si>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</si>
  <si>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</si>
  <si>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</si>
  <si>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</si>
  <si>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</si>
  <si>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</si>
  <si>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</si>
  <si>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</si>
  <si>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</si>
  <si>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24,22,20</t>
  </si>
  <si>
    <t>CP96-477</t>
  </si>
  <si>
    <t>SK,MN</t>
  </si>
  <si>
    <t>ETenn Virginia Expansion</t>
  </si>
  <si>
    <t>TN,VA</t>
  </si>
  <si>
    <t>20,12</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</si>
  <si>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</si>
  <si>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</si>
  <si>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</si>
  <si>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</si>
  <si>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</si>
  <si>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</si>
  <si>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</si>
  <si>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</si>
  <si>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</si>
  <si>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</si>
  <si>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</si>
  <si>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</si>
  <si>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</si>
  <si>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</si>
  <si>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</si>
  <si>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</si>
  <si>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</si>
  <si>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</si>
  <si>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</si>
  <si>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</si>
  <si>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</si>
  <si>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</si>
  <si>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</si>
  <si>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</si>
  <si>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</si>
  <si>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</si>
  <si>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</si>
  <si>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</si>
  <si>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</si>
  <si>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</si>
  <si>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</si>
  <si>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</si>
  <si>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</si>
  <si>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</si>
  <si>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</si>
  <si>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42,30,22</t>
  </si>
  <si>
    <t>CP96-641</t>
  </si>
  <si>
    <t>SONATSouthern Zone 3 -GA-SC-TN</t>
  </si>
  <si>
    <t>GA,TN,SC</t>
  </si>
  <si>
    <t>20,16,14</t>
  </si>
  <si>
    <t>CP96-541</t>
  </si>
  <si>
    <t>South Texas Expansion</t>
  </si>
  <si>
    <t>CGT Commonwealth PL Expansion</t>
  </si>
  <si>
    <t>Discovery Pipeline</t>
  </si>
  <si>
    <t>30,24,18</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</si>
  <si>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</si>
  <si>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</si>
  <si>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</si>
  <si>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</si>
  <si>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</si>
  <si>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</si>
  <si>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</si>
  <si>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</si>
  <si>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</si>
  <si>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</si>
  <si>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</si>
  <si>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</si>
  <si>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</si>
  <si>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</si>
  <si>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</si>
  <si>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</si>
  <si>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</si>
  <si>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</si>
  <si>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</si>
  <si>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</si>
  <si>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</si>
  <si>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</si>
  <si>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</si>
  <si>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</si>
  <si>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</si>
  <si>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</si>
  <si>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</si>
  <si>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</si>
  <si>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</si>
  <si>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</si>
  <si>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</si>
  <si>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</si>
  <si>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</si>
  <si>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</si>
  <si>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</si>
  <si>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</si>
  <si>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</si>
  <si>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</si>
  <si>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</si>
  <si>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</si>
  <si>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</si>
  <si>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</si>
  <si>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</si>
  <si>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</si>
  <si>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</si>
  <si>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</si>
  <si>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</si>
  <si>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</si>
  <si>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</si>
  <si>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</si>
  <si>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</si>
  <si>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</si>
  <si>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</si>
  <si>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</si>
  <si>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</si>
  <si>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</si>
  <si>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</si>
  <si>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</si>
  <si>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</si>
  <si>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</si>
  <si>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</si>
  <si>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</si>
  <si>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</si>
  <si>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</si>
  <si>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</si>
  <si>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</si>
  <si>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</si>
  <si>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</si>
  <si>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</si>
  <si>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</si>
  <si>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</si>
  <si>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</si>
  <si>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</si>
  <si>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</si>
  <si>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</si>
  <si>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</si>
  <si>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</si>
  <si>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</si>
  <si>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</si>
  <si>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</si>
  <si>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</si>
  <si>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</si>
  <si>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</si>
  <si>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</si>
  <si>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</si>
  <si>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</si>
  <si>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</si>
  <si>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</si>
  <si>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</si>
  <si>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</si>
  <si>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</si>
  <si>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</si>
  <si>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</si>
  <si>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</si>
  <si>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</si>
  <si>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</si>
  <si>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</si>
  <si>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</si>
  <si>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</si>
  <si>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</si>
  <si>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</si>
  <si>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</si>
  <si>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</si>
  <si>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</si>
  <si>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</si>
  <si>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</si>
  <si>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</si>
  <si>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</si>
  <si>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</si>
  <si>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</si>
  <si>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</si>
  <si>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</si>
  <si>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</si>
  <si>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</si>
  <si>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</si>
  <si>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</si>
  <si>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</si>
  <si>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</si>
  <si>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</si>
  <si>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</si>
  <si>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</si>
  <si>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</si>
  <si>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</si>
  <si>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</si>
  <si>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</si>
  <si>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</si>
  <si>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</si>
  <si>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</si>
  <si>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</si>
  <si>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</si>
  <si>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</si>
  <si>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</si>
  <si>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</si>
  <si>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</si>
  <si>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</si>
  <si>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</si>
  <si>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</si>
  <si>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</si>
  <si>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</si>
  <si>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</si>
  <si>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</si>
  <si>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</si>
  <si>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</si>
  <si>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</si>
  <si>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</si>
  <si>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</si>
  <si>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</si>
  <si>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</si>
  <si>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</si>
  <si>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</si>
  <si>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</si>
  <si>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</si>
  <si>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</si>
  <si>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</si>
  <si>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</si>
  <si>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</si>
  <si>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</si>
  <si>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</si>
  <si>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</si>
  <si>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</si>
  <si>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</si>
  <si>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</si>
  <si>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</si>
  <si>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</si>
  <si>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</si>
  <si>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</si>
  <si>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</si>
  <si>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</si>
  <si>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</si>
  <si>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</si>
  <si>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</si>
  <si>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</si>
  <si>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</si>
  <si>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</si>
  <si>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</si>
  <si>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</si>
  <si>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</si>
  <si>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</si>
  <si>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</si>
  <si>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</si>
  <si>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</si>
  <si>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</si>
  <si>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</si>
  <si>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</si>
  <si>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</si>
  <si>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</si>
  <si>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</si>
  <si>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</si>
  <si>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</si>
  <si>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</si>
  <si>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</si>
  <si>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</si>
  <si>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</si>
  <si>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</si>
  <si>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</si>
  <si>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</si>
  <si>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</si>
  <si>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</si>
  <si>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</si>
  <si>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</si>
  <si>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</si>
  <si>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</si>
  <si>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</si>
  <si>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</si>
  <si>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</si>
  <si>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</si>
  <si>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</si>
  <si>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</si>
  <si>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</si>
  <si>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</si>
  <si>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Northern Natural Gas</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</si>
  <si>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</si>
  <si>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</si>
  <si>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</si>
  <si>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</si>
  <si>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</si>
  <si>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</si>
  <si>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</si>
  <si>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</si>
  <si>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</si>
  <si>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</si>
  <si>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</si>
  <si>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</si>
  <si>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</si>
  <si>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</si>
  <si>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</si>
  <si>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</si>
  <si>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</si>
  <si>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Hillabee Expansion phase 3</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</si>
  <si>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</si>
  <si>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</si>
  <si>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</si>
  <si>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</si>
  <si>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</si>
  <si>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</si>
  <si>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</si>
  <si>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</si>
  <si>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</si>
  <si>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</si>
  <si>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</si>
  <si>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</si>
  <si>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</si>
  <si>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</si>
  <si>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</si>
  <si>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</si>
  <si>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</si>
  <si>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</si>
  <si>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</si>
  <si>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</si>
  <si>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</si>
  <si>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</si>
  <si>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</si>
  <si>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</si>
  <si>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</si>
  <si>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</si>
  <si>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</si>
  <si>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</si>
  <si>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</si>
  <si>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</si>
  <si>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</si>
  <si>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</si>
  <si>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42,36,20</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</si>
  <si>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</si>
  <si>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</si>
  <si>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</si>
  <si>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</si>
  <si>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</si>
  <si>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</si>
  <si>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</si>
  <si>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</si>
  <si>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</si>
  <si>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</si>
  <si>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</si>
  <si>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</si>
  <si>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</si>
  <si>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</si>
  <si>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</si>
  <si>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</si>
  <si>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</si>
  <si>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</si>
  <si>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</si>
  <si>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</si>
  <si>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</si>
  <si>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</si>
  <si>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</si>
  <si>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</si>
  <si>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</si>
  <si>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WBI Energy, In</t>
  </si>
  <si>
    <t>South to North project</t>
  </si>
  <si>
    <t>AL,GA,FL</t>
  </si>
  <si>
    <t>Florida Southeast Connection</t>
  </si>
  <si>
    <t>NextEra Energy</t>
  </si>
  <si>
    <t>Pacific Connector Gas Pipeline</t>
  </si>
  <si>
    <t>CP13-492</t>
  </si>
  <si>
    <t>Kingsport Expansion</t>
  </si>
  <si>
    <t>CP13-132</t>
  </si>
  <si>
    <t>CP13-13</t>
  </si>
  <si>
    <t>CP14-96</t>
  </si>
  <si>
    <t>Junction Platform Project</t>
  </si>
  <si>
    <t>30,12</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</si>
  <si>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</si>
  <si>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</si>
  <si>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</si>
  <si>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</si>
  <si>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</si>
  <si>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</si>
  <si>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</si>
  <si>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</si>
  <si>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</si>
  <si>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</si>
  <si>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</si>
  <si>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</si>
  <si>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</si>
  <si>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</si>
  <si>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</si>
  <si>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</si>
  <si>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</si>
  <si>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</si>
  <si>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</si>
  <si>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</si>
  <si>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</si>
  <si>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</si>
  <si>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</si>
  <si>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</si>
  <si>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</si>
  <si>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</si>
  <si>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</si>
  <si>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</si>
  <si>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</si>
  <si>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</si>
  <si>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</si>
  <si>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</si>
  <si>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</si>
  <si>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</si>
  <si>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</si>
  <si>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</si>
  <si>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</si>
  <si>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</si>
  <si>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</si>
  <si>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</si>
  <si>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</si>
  <si>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</si>
  <si>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</si>
  <si>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</si>
  <si>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</si>
  <si>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</si>
  <si>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</si>
  <si>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</si>
  <si>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</si>
  <si>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</si>
  <si>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</si>
  <si>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</si>
  <si>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</si>
  <si>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</si>
  <si>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</si>
  <si>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</si>
  <si>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</si>
  <si>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</si>
  <si>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</si>
  <si>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</si>
  <si>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</si>
  <si>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</si>
  <si>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</si>
  <si>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</si>
  <si>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</si>
  <si>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</si>
  <si>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</si>
  <si>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</si>
  <si>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</si>
  <si>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</si>
  <si>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CP15-558</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</si>
  <si>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</si>
  <si>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</si>
  <si>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</si>
  <si>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</si>
  <si>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</si>
  <si>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</si>
  <si>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</si>
  <si>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</si>
  <si>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</si>
  <si>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</si>
  <si>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</si>
  <si>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</si>
  <si>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</si>
  <si>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</si>
  <si>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</si>
  <si>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</si>
  <si>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</si>
  <si>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</si>
  <si>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</si>
  <si>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</si>
  <si>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</si>
  <si>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</si>
  <si>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</si>
  <si>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</si>
  <si>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</si>
  <si>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</si>
  <si>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</si>
  <si>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</si>
  <si>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</si>
  <si>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</si>
  <si>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</si>
  <si>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</si>
  <si>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</si>
  <si>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</si>
  <si>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</si>
  <si>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</si>
  <si>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</si>
  <si>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</si>
  <si>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</si>
  <si>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</si>
  <si>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</si>
  <si>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</si>
  <si>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</si>
  <si>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</si>
  <si>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</si>
  <si>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</si>
  <si>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</si>
  <si>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</si>
  <si>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</si>
  <si>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</si>
  <si>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</si>
  <si>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</si>
  <si>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</si>
  <si>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</si>
  <si>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</si>
  <si>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</si>
  <si>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</si>
  <si>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</si>
  <si>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</si>
  <si>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</si>
  <si>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Transwestern Pipeline</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</si>
  <si>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</si>
  <si>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</si>
  <si>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</si>
  <si>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</si>
  <si>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</si>
  <si>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</si>
  <si>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</si>
  <si>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</si>
  <si>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</si>
  <si>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</si>
  <si>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</si>
  <si>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</si>
  <si>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</si>
  <si>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</si>
  <si>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</si>
  <si>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</si>
  <si>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</si>
  <si>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</si>
  <si>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</si>
  <si>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</si>
  <si>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</si>
  <si>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</si>
  <si>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</si>
  <si>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</si>
  <si>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</si>
  <si>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</si>
  <si>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</si>
  <si>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</si>
  <si>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</si>
  <si>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</si>
  <si>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</si>
  <si>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</si>
  <si>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</si>
  <si>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</si>
  <si>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</si>
  <si>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</si>
  <si>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</si>
  <si>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</si>
  <si>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</si>
  <si>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</si>
  <si>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</si>
  <si>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</si>
  <si>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</si>
  <si>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</si>
  <si>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</si>
  <si>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</si>
  <si>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</si>
  <si>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</si>
  <si>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</si>
  <si>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</si>
  <si>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</si>
  <si>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</si>
  <si>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</si>
  <si>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</si>
  <si>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</si>
  <si>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</si>
  <si>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</si>
  <si>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</si>
  <si>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</si>
  <si>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</si>
  <si>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</si>
  <si>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</si>
  <si>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Backhual capacity dependant on ET Rover Pipeline being built.</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</si>
  <si>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</si>
  <si>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</si>
  <si>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</si>
  <si>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</si>
  <si>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</si>
  <si>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</si>
  <si>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</si>
  <si>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</si>
  <si>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</si>
  <si>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</si>
  <si>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</si>
  <si>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</si>
  <si>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</si>
  <si>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</si>
  <si>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Abandon 964 miles of pipe for conversion and sale to Utica Marcellus Texas NGL Pipeline, add compression and repipe around converted pipe.</t>
  </si>
  <si>
    <t>OH,KY,TN,MS,LA</t>
  </si>
  <si>
    <t>CP15-96</t>
  </si>
  <si>
    <t>Very little details on project that proposes similar route to other proposed pipeline projects.</t>
  </si>
  <si>
    <t>CP13-27/CP16-76</t>
  </si>
  <si>
    <t>Tied to Constitution Pipeline</t>
  </si>
  <si>
    <t>Approved/On Hold</t>
  </si>
  <si>
    <t>Water permit being denied by NYSDEC</t>
  </si>
  <si>
    <t>Linked to Atlantic Coast Pipeline</t>
  </si>
  <si>
    <t>CP15-498</t>
  </si>
  <si>
    <t>System Reliability Project</t>
  </si>
  <si>
    <t>TETCO Supply Expansion Project</t>
  </si>
  <si>
    <t>TETCO Capacity Expansion Project</t>
  </si>
  <si>
    <t>CP16-6</t>
  </si>
  <si>
    <t>This project is tied to Jordon Cove LNG</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</si>
  <si>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</si>
  <si>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</si>
  <si>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</si>
  <si>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</si>
  <si>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</si>
  <si>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</si>
  <si>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</si>
  <si>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</si>
  <si>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</si>
  <si>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</si>
  <si>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</si>
  <si>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</si>
  <si>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Tied to Port Arthur LNG</t>
  </si>
  <si>
    <t>Alaska Nikiski LNG project</t>
  </si>
  <si>
    <t>California PUC rejected proposed route and costs in July 2016</t>
  </si>
  <si>
    <t>Ryckman Creek Resources</t>
  </si>
  <si>
    <t>CP11-24</t>
  </si>
  <si>
    <t>No pipe was built, bought pipe from someone else.</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</si>
  <si>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</si>
  <si>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</si>
  <si>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</si>
  <si>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</si>
  <si>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</si>
  <si>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</si>
  <si>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</si>
  <si>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</si>
  <si>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Alaska Stand Alone Pipeline (ASAP) web site http://asapgas.agdc.us/</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</si>
  <si>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</si>
  <si>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</si>
  <si>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</si>
  <si>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</si>
  <si>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</si>
  <si>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</si>
  <si>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</si>
  <si>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</si>
  <si>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</si>
  <si>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</si>
  <si>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</si>
  <si>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</si>
  <si>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</si>
  <si>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</si>
  <si>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</si>
  <si>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</si>
  <si>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</si>
  <si>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</si>
  <si>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</si>
  <si>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</si>
  <si>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</si>
  <si>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</si>
  <si>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</si>
  <si>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</si>
  <si>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</si>
  <si>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</si>
  <si>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Issued Date 11/9/2016</t>
  </si>
  <si>
    <t>CP14-518</t>
  </si>
  <si>
    <t>Beg_State</t>
  </si>
  <si>
    <t>End_State</t>
  </si>
  <si>
    <t>End_Region</t>
  </si>
  <si>
    <t>Beg_Region</t>
  </si>
  <si>
    <t>Hawaii</t>
  </si>
  <si>
    <t>HI</t>
  </si>
  <si>
    <t>Yukon</t>
  </si>
  <si>
    <t>YK</t>
  </si>
  <si>
    <t>Agua Blanca Pipeline</t>
  </si>
  <si>
    <t>WhiteWater Midstream LLC</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</si>
  <si>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</si>
  <si>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</si>
  <si>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</si>
  <si>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</si>
  <si>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</si>
  <si>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</si>
  <si>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</si>
  <si>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</si>
  <si>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</si>
  <si>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</si>
  <si>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</si>
  <si>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</si>
  <si>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</si>
  <si>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</si>
  <si>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</si>
  <si>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</si>
  <si>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</si>
  <si>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</si>
  <si>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</si>
  <si>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</si>
  <si>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</si>
  <si>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</si>
  <si>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</si>
  <si>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</si>
  <si>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</si>
  <si>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</si>
  <si>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</si>
  <si>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</si>
  <si>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</si>
  <si>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</si>
  <si>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</si>
  <si>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</si>
  <si>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</si>
  <si>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</si>
  <si>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</si>
  <si>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</si>
  <si>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</si>
  <si>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</si>
  <si>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</si>
  <si>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</si>
  <si>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Strike Force Midstream Holding</t>
  </si>
  <si>
    <t xml:space="preserve">Related to Cameron LNG </t>
  </si>
  <si>
    <t>Utica Shale Gathering</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</si>
  <si>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</si>
  <si>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</si>
  <si>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</si>
  <si>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</si>
  <si>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</si>
  <si>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</si>
  <si>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</si>
  <si>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</si>
  <si>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</si>
  <si>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</si>
  <si>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</si>
  <si>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</si>
  <si>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36,8</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</si>
  <si>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</si>
  <si>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</si>
  <si>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</si>
  <si>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</si>
  <si>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</si>
  <si>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</si>
  <si>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</si>
  <si>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</si>
  <si>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</si>
  <si>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</si>
  <si>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</si>
  <si>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</si>
  <si>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</si>
  <si>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</si>
  <si>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</si>
  <si>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Associated with Jordan Cove LNG project</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</si>
  <si>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</si>
  <si>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</si>
  <si>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</si>
  <si>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</si>
  <si>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</si>
  <si>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</si>
  <si>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</si>
  <si>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</si>
  <si>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</si>
  <si>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</si>
  <si>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</si>
  <si>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</si>
  <si>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</si>
  <si>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</si>
  <si>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</si>
  <si>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</si>
  <si>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</si>
  <si>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</si>
  <si>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</si>
  <si>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</si>
  <si>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</si>
  <si>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Paiute Pipeline Co</t>
  </si>
  <si>
    <t>12,20</t>
  </si>
  <si>
    <t>Birdsboro Pipeline Project</t>
  </si>
  <si>
    <t>DTE Midstream Appalachia, LLC</t>
  </si>
  <si>
    <t>WB (West Bound) Xpress (west)</t>
  </si>
  <si>
    <t>Kinder Morgan</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</si>
  <si>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</si>
  <si>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</si>
  <si>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</si>
  <si>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</si>
  <si>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</si>
  <si>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</si>
  <si>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</si>
  <si>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</si>
  <si>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</si>
  <si>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</si>
  <si>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</si>
  <si>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</si>
  <si>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kathryn.dyl@eia.gov</t>
  </si>
  <si>
    <t>202-287-5862</t>
  </si>
  <si>
    <t>Northern Access 2016 Project (PA to NY)</t>
  </si>
  <si>
    <t>Northern Access 2016 Project (NY to ON)</t>
  </si>
  <si>
    <t>Roadrunner Gas Transmission Phase 3</t>
  </si>
  <si>
    <t>CP16-5</t>
  </si>
  <si>
    <t>Western Gas Partners LP</t>
  </si>
  <si>
    <t>Cancelled</t>
  </si>
  <si>
    <t>Gaines County Crossover Compressor Station</t>
  </si>
  <si>
    <t>CP16-488</t>
  </si>
  <si>
    <t>Rejected</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</si>
  <si>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</si>
  <si>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</si>
  <si>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</si>
  <si>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</si>
  <si>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</si>
  <si>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</si>
  <si>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</si>
  <si>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</si>
  <si>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</si>
  <si>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</si>
  <si>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</si>
  <si>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</si>
  <si>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</si>
  <si>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</si>
  <si>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</si>
  <si>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Equitrans LP</t>
  </si>
  <si>
    <t>CP16-13</t>
  </si>
  <si>
    <t>Equitrans Expansion Project</t>
  </si>
  <si>
    <t>WV,VA</t>
  </si>
  <si>
    <t>6,12,16,20,24</t>
  </si>
  <si>
    <t>CP18-46</t>
  </si>
  <si>
    <t>18,20</t>
  </si>
  <si>
    <t>CP18-26</t>
  </si>
  <si>
    <t>CP18-17</t>
  </si>
  <si>
    <t>Enable Gas Transmission</t>
  </si>
  <si>
    <t>CP18-9</t>
  </si>
  <si>
    <t>Sierrita Gas Pipeline LLC</t>
  </si>
  <si>
    <t>CP18-37, CP18-38</t>
  </si>
  <si>
    <t>CP17-58</t>
  </si>
  <si>
    <t>Transwestern Pipeline Co LLC</t>
  </si>
  <si>
    <t>CP18-47</t>
  </si>
  <si>
    <t>Gateway Expansion Project</t>
  </si>
  <si>
    <t>CP18-18</t>
  </si>
  <si>
    <t>Port Arthur Pipeline LLC</t>
  </si>
  <si>
    <t>CP18-7</t>
  </si>
  <si>
    <t>no</t>
  </si>
  <si>
    <t>Cheyenne Connector Pipeline</t>
  </si>
  <si>
    <t>Tallgrass Energy Partners LP</t>
  </si>
  <si>
    <t>Cheyenne Hub Enhancement Project</t>
  </si>
  <si>
    <t>Rockies Express Pipeline LLC</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</si>
  <si>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</si>
  <si>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</si>
  <si>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</si>
  <si>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</si>
  <si>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</si>
  <si>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</si>
  <si>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</si>
  <si>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</si>
  <si>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</si>
  <si>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</si>
  <si>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</si>
  <si>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</si>
  <si>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</si>
  <si>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</si>
  <si>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</si>
  <si>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</si>
  <si>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</si>
  <si>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Energy Transfer Company</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</si>
  <si>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</si>
  <si>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</si>
  <si>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</si>
  <si>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</si>
  <si>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</si>
  <si>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</si>
  <si>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</si>
  <si>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</si>
  <si>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</si>
  <si>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</si>
  <si>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</si>
  <si>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</si>
  <si>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</si>
  <si>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</si>
  <si>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</si>
  <si>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</si>
  <si>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</si>
  <si>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</si>
  <si>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</si>
  <si>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</si>
  <si>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</si>
  <si>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</si>
  <si>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</si>
  <si>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</si>
  <si>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</si>
  <si>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</si>
  <si>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Open season to end May 11; details TBD</t>
  </si>
  <si>
    <t>Atlantic Bridge project Phase 1</t>
  </si>
  <si>
    <t>Atlantic Bridge project Phase 2</t>
  </si>
  <si>
    <t xml:space="preserve"> Incremental capacity increase into New England</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</si>
  <si>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</si>
  <si>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</si>
  <si>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</si>
  <si>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</si>
  <si>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</si>
  <si>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</si>
  <si>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</si>
  <si>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</si>
  <si>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</si>
  <si>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</si>
  <si>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</si>
  <si>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</si>
  <si>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</si>
  <si>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</si>
  <si>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</si>
  <si>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</si>
  <si>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</si>
  <si>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</si>
  <si>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</si>
  <si>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</si>
  <si>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Associated with Atlantic Coast pipeline project</t>
  </si>
  <si>
    <t>Revolution Pipeline Project</t>
  </si>
  <si>
    <t>Connects to Revolution processing plant</t>
  </si>
  <si>
    <t>According to PointLogic Energy (5/4/18), delayed by a year or more</t>
  </si>
  <si>
    <t>Litigation pending</t>
  </si>
  <si>
    <t>CP18-89</t>
  </si>
  <si>
    <t>Takeaway capacity out of Anadarko basin</t>
  </si>
  <si>
    <t>Project Wildcat</t>
  </si>
  <si>
    <t>Takeaway capacity out of Anadarko basin; to north TX processing plant</t>
  </si>
  <si>
    <t>CP18-186</t>
  </si>
  <si>
    <t>Additional bidirectional capacity on Transco; additional supplies to LDCs in Southeast</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</si>
  <si>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</si>
  <si>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</si>
  <si>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</si>
  <si>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</si>
  <si>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</si>
  <si>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</si>
  <si>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</si>
  <si>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</si>
  <si>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</si>
  <si>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</si>
  <si>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</si>
  <si>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</si>
  <si>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</si>
  <si>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</si>
  <si>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</si>
  <si>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</si>
  <si>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</si>
  <si>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http://media.eqtmidstreampartners.com/press-release/eqm/mountain-valley-pipeline-llc-announces-mvp-southgate-project-and-binding-open?referrer=eqm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</si>
  <si>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</si>
  <si>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</si>
  <si>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</si>
  <si>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</si>
  <si>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</si>
  <si>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</si>
  <si>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</si>
  <si>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</si>
  <si>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</si>
  <si>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</si>
  <si>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</si>
  <si>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</si>
  <si>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</si>
  <si>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</si>
  <si>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</si>
  <si>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</si>
  <si>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</si>
  <si>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</si>
  <si>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</si>
  <si>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Wyoming Interstate Co LLC</t>
  </si>
  <si>
    <t>CP18-117</t>
  </si>
  <si>
    <t>Additional compression to allow delivery to Cheyenne Hub</t>
  </si>
  <si>
    <t xml:space="preserve">CIG 2018 Line Nos. 5A and 5B Expansion Project </t>
  </si>
  <si>
    <t>Colorado Interstate Gas Co LLC</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</si>
  <si>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</si>
  <si>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</si>
  <si>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</si>
  <si>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</si>
  <si>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</si>
  <si>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</si>
  <si>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</si>
  <si>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</si>
  <si>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</si>
  <si>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</si>
  <si>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</si>
  <si>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</si>
  <si>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</si>
  <si>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</si>
  <si>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</si>
  <si>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</si>
  <si>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</si>
  <si>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</si>
  <si>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</si>
  <si>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</si>
  <si>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</si>
  <si>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</si>
  <si>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</si>
  <si>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</si>
  <si>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</si>
  <si>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</si>
  <si>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</si>
  <si>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</si>
  <si>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Will only be built in conjunction with Calcasieu Pass LNG Terminal, which has yet to receive authorizations</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</si>
  <si>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</si>
  <si>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</si>
  <si>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</si>
  <si>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</si>
  <si>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</si>
  <si>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</si>
  <si>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</si>
  <si>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</si>
  <si>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</si>
  <si>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</si>
  <si>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</si>
  <si>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</si>
  <si>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Takeaway capacity out of Permian; online 4Q 2020</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</si>
  <si>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</si>
  <si>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</si>
  <si>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</si>
  <si>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</si>
  <si>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</si>
  <si>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</si>
  <si>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</si>
  <si>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</si>
  <si>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</si>
  <si>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</si>
  <si>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</si>
  <si>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</si>
  <si>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</si>
  <si>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</si>
  <si>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</si>
  <si>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</si>
  <si>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</si>
  <si>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Supplying proposed 580 MW gas fired power plant</t>
  </si>
  <si>
    <t>Natural Bridge Pipeline</t>
  </si>
  <si>
    <t>Black Hills Gas Distribution LLC</t>
  </si>
  <si>
    <t>LDC use; provide reliablility to 57k customers in Casper area</t>
  </si>
  <si>
    <t xml:space="preserve">https://www.blackhillscorp.com/node/118016#.W0S48jpKhhE </t>
  </si>
  <si>
    <t>Dakota Natural Gas Drayton Pipeline</t>
  </si>
  <si>
    <t>Dakota Natural Gas</t>
  </si>
  <si>
    <t>CP18-514</t>
  </si>
  <si>
    <t>Provide new service/access to Drayton, ND</t>
  </si>
  <si>
    <t>2,4</t>
  </si>
  <si>
    <t>Permian North Expansion Project</t>
  </si>
  <si>
    <t>Takeaway capacity out of Permian</t>
  </si>
  <si>
    <t>Permian Highway Pipeline Project</t>
  </si>
  <si>
    <t>Takeaway capacity from Permian to Gulf Coast</t>
  </si>
  <si>
    <t>Permian Global Access Pipeline</t>
  </si>
  <si>
    <t>Tellurian</t>
  </si>
  <si>
    <t>Takeaway capacity from Perimian to proposed LNG facility in Gillis, LA</t>
  </si>
  <si>
    <t>Allows delivery to Corpus Christi LNG facility</t>
  </si>
  <si>
    <t>KM Freeport Lateral</t>
  </si>
  <si>
    <t>Connect KM Tejas mainline to Stratton Ridge/Freeport LNG</t>
  </si>
  <si>
    <t>Connect Transco to LNG demand in Texas</t>
  </si>
  <si>
    <t>Double E Pipeline</t>
  </si>
  <si>
    <t>Summit Midstream Partners</t>
  </si>
  <si>
    <t>Whistler Pipeline Project</t>
  </si>
  <si>
    <t>Texas RRC</t>
  </si>
  <si>
    <t>Takeaway out of Permian/Waha to Agua Dulce, then up to Houston area</t>
  </si>
  <si>
    <t>ONEOK WestTex Expansion</t>
  </si>
  <si>
    <t>ONEOK Inc.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</si>
  <si>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</si>
  <si>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</si>
  <si>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</si>
  <si>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</si>
  <si>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</si>
  <si>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</si>
  <si>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</si>
  <si>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</si>
  <si>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</si>
  <si>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</si>
  <si>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</si>
  <si>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</si>
  <si>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</si>
  <si>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</si>
  <si>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</si>
  <si>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</si>
  <si>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</si>
  <si>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</si>
  <si>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</si>
  <si>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</si>
  <si>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</si>
  <si>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</si>
  <si>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</si>
  <si>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Additional compressor station and capacity</t>
  </si>
  <si>
    <t>CP18-490</t>
  </si>
  <si>
    <t>CP18-137</t>
  </si>
  <si>
    <t>CP18-530</t>
  </si>
  <si>
    <t>CP18-522</t>
  </si>
  <si>
    <t>Willis Lateral Project</t>
  </si>
  <si>
    <t>Supply 1 GW Willis combined Cycle power plant</t>
  </si>
  <si>
    <t>CP18-525</t>
  </si>
  <si>
    <t>Permian takeaway to Texas panhandle; filed construction permit with Texas RRC</t>
  </si>
  <si>
    <t>Will add 25 mile extension to Red Bluff Express Pipeline</t>
  </si>
  <si>
    <t xml:space="preserve">https://www.energytransfer.com/docs/mainpage/2018-ETE-ETP-MLPA-Conference-Presentation_Final.pdf </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</si>
  <si>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</si>
  <si>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</si>
  <si>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</si>
  <si>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</si>
  <si>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</si>
  <si>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</si>
  <si>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</si>
  <si>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</si>
  <si>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</si>
  <si>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</si>
  <si>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</si>
  <si>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</si>
  <si>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</si>
  <si>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</si>
  <si>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</si>
  <si>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</si>
  <si>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</si>
  <si>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Sendero Gateway Project</t>
  </si>
  <si>
    <t>CP18-538</t>
  </si>
  <si>
    <t>Transport residue gas from processing plant in Carlsbad, NM to Waha hub via Agua Blanca pipeline</t>
  </si>
  <si>
    <t>Sendero Midstream</t>
  </si>
  <si>
    <t>Gulf Run Pipeline</t>
  </si>
  <si>
    <t>Conenct Carthage/Perryville hubs (at Westdale) to LNG facilities along Gulf Coast (Starks/Gillis compressor)</t>
  </si>
  <si>
    <t>MA, NH, ME, NB</t>
  </si>
  <si>
    <t>Fox Energy Center Natural Gas Lateral Project</t>
  </si>
  <si>
    <t>Wisconsin Public Service</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</si>
  <si>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</si>
  <si>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</si>
  <si>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</si>
  <si>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</si>
  <si>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</si>
  <si>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CP19-10</t>
  </si>
  <si>
    <t>Cedar Station Upgrade Project</t>
  </si>
  <si>
    <t>CP16-487</t>
  </si>
  <si>
    <t>Increases pressure/volume of delivery to Black Dog Generating Station; updates to system</t>
  </si>
  <si>
    <t>Del-Mar Energy Pathway Project</t>
  </si>
  <si>
    <t>MD,DE</t>
  </si>
  <si>
    <t>CP18-548</t>
  </si>
  <si>
    <t>Additional capacity and delivery points in MD and DE; firm transportation to 3 LDCs and off-peak transportation to 1 industrial customer</t>
  </si>
  <si>
    <t>Compressor Station 261 Upgrade Project</t>
  </si>
  <si>
    <t>CP19-7</t>
  </si>
  <si>
    <t>MA,CT</t>
  </si>
  <si>
    <t>Project expands capacity into Delaware; Staggered completion dates; full service not expected until March 2019</t>
  </si>
  <si>
    <t>Rio Bravo Pipeline Project</t>
  </si>
  <si>
    <t>Rio Bravo Pipeline Company</t>
  </si>
  <si>
    <t>CP16-455</t>
  </si>
  <si>
    <t>Feedstock supply to Rio Grande LNG project; runs from area northwest of Agua Dulce hub to Brownsville</t>
  </si>
  <si>
    <t>Provides capacity to 630 MW new combined cycle power plant in Wawayanda, NY</t>
  </si>
  <si>
    <t>Rochester Project</t>
  </si>
  <si>
    <t>Northern Lights 2019</t>
  </si>
  <si>
    <t>http://goldenpassproducts.com/index.cfm/page/8</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</si>
  <si>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</si>
  <si>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</si>
  <si>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</si>
  <si>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</si>
  <si>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</si>
  <si>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</si>
  <si>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</si>
  <si>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</si>
  <si>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12, 6</t>
  </si>
  <si>
    <t>Construction of new 14.4 mile 12 inch Line KL, replacement/extension of 5.8 miles of Line FM120 with 6 inch pipe, abandonment of Line YM28</t>
  </si>
  <si>
    <t>Requested In Service</t>
  </si>
  <si>
    <t>Replacement of valves, compressors, and associated equiptment to improve deliverability</t>
  </si>
  <si>
    <t>PF18-6</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</si>
  <si>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</si>
  <si>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</si>
  <si>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</si>
  <si>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</si>
  <si>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</si>
  <si>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</si>
  <si>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Mountaineer XPress Pipeline Phase 1</t>
  </si>
  <si>
    <t>Mountaineer XPress Pipeline Phase 2</t>
  </si>
  <si>
    <t>Atlantic Bridge project Phase 2 (CAN)</t>
  </si>
  <si>
    <t>Part of project allows for additional deliveries on Maritimes pipeline system; delays in constructing Weymouth Compressor Station due to litigation</t>
  </si>
  <si>
    <t xml:space="preserve"> Incremental capacity increase into New England;  delays in constructing Weymouth Compressor Station due to litigation</t>
  </si>
  <si>
    <t>West Loop Project</t>
  </si>
  <si>
    <t>Dominion Energy (DETI)</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</si>
  <si>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</si>
  <si>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</si>
  <si>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</si>
  <si>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</si>
  <si>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</si>
  <si>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</si>
  <si>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</si>
  <si>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</si>
  <si>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No new construction; Presidential Permit seeks to raise import/export capacity to 316.6908 MMcf/d</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</si>
  <si>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</si>
  <si>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</si>
  <si>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</si>
  <si>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</si>
  <si>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</si>
  <si>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</si>
  <si>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</si>
  <si>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</si>
  <si>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</si>
  <si>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</si>
  <si>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</si>
  <si>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</si>
  <si>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Federal Energy Regulatory Commission (FERC), trade press, company websites, and PointLogic Energy, </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</si>
  <si>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</si>
  <si>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</si>
  <si>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</si>
  <si>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</si>
  <si>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</si>
  <si>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</si>
  <si>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Projects completed in 2017 but recently updated remain in "Natural Gas Pipeline Projects" tab.</t>
  </si>
  <si>
    <t>Port Arthur Pipeline- Texas Connector</t>
  </si>
  <si>
    <t>Constructed as part of Port Arthur LNG export project; will only go forward if facilitiy positive FID</t>
  </si>
  <si>
    <t>Port Arthur Pipeline- Louisiana Connector</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</si>
  <si>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</si>
  <si>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</si>
  <si>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</si>
  <si>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</si>
  <si>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</si>
  <si>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</si>
  <si>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</si>
  <si>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Bernville Compressor Station Project</t>
  </si>
  <si>
    <t>CP19-191</t>
  </si>
  <si>
    <t>Replace 2 compressor stations to comply with new PA environmental rules; compressors installed in 1958 and 1968</t>
  </si>
  <si>
    <t>Deliver feedgas to Driftwood LNG facility; no FID as of update</t>
  </si>
  <si>
    <t>Line OT-27 Project</t>
  </si>
  <si>
    <t>CP19-151</t>
  </si>
  <si>
    <t>Distribution system to serve Roland, OK</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</si>
  <si>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</si>
  <si>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</si>
  <si>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</si>
  <si>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</si>
  <si>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</si>
  <si>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</si>
  <si>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</si>
  <si>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</si>
  <si>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</si>
  <si>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</si>
  <si>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</si>
  <si>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</si>
  <si>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</si>
  <si>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</si>
  <si>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</si>
  <si>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</si>
  <si>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Colorado Interstate Gas Co.</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</si>
  <si>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</si>
  <si>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</si>
  <si>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</si>
  <si>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</si>
  <si>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</si>
  <si>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</si>
  <si>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</si>
  <si>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Increase deliverability to Corpus Christi LNG for Train 3</t>
  </si>
  <si>
    <t>CP18-513</t>
  </si>
  <si>
    <t>PF19-1</t>
  </si>
  <si>
    <t>Expand deliverability to Cove Point LNG terminal on Transco system</t>
  </si>
  <si>
    <t>VNG Suffolk No. 3 Meter Station Expansion Project</t>
  </si>
  <si>
    <t>CP19-51</t>
  </si>
  <si>
    <t>Increase deliverability to customers in SE Virginia</t>
  </si>
  <si>
    <t>CP17-56</t>
  </si>
  <si>
    <t>Regional Energy Access Project (Phase I and II)</t>
  </si>
  <si>
    <t>Three delivery paths from  Chapin B, Puddlefield B, and Carverton B reciept points on the Leidy lateral to three delivery points:  Mud Run Road (PA, 210 MMcf/d Phase I); Station 210 Delivery Pool (NJ, 640 MMcf/d, Phase I), amd Trenton Delivery CPH (NJ, 190 MMcf/d, Phase II)</t>
  </si>
  <si>
    <t>Sabine Pass Compression Project</t>
  </si>
  <si>
    <t>Natural Gas Pipeline Co</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</si>
  <si>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</si>
  <si>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</si>
  <si>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</si>
  <si>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</si>
  <si>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</si>
  <si>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</si>
  <si>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</si>
  <si>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</si>
  <si>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</si>
  <si>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</si>
  <si>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</si>
  <si>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</si>
  <si>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</si>
  <si>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</si>
  <si>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https://www.kindermorgan.com/pages/business/gas_pipelines/projects/php/ </t>
  </si>
  <si>
    <t xml:space="preserve">http://sempralng.com/port-arthur-pipeline-louisiana-connector/ </t>
  </si>
  <si>
    <t xml:space="preserve">http://sempralng.com/port-arthur-pipeline/ </t>
  </si>
  <si>
    <t xml:space="preserve">https://virginianaturalgas.com/residential/work-in-your-neighborhood/southside-connector </t>
  </si>
  <si>
    <t xml:space="preserve">http://maritimesenergy.com/flow/uploads/MonctonNaturalGasSupplyALL.pdf </t>
  </si>
  <si>
    <t xml:space="preserve">https://westhp.com/ </t>
  </si>
  <si>
    <t>Enhancements (in 2018)</t>
  </si>
  <si>
    <t>Delta Express Pipeline Project</t>
  </si>
  <si>
    <t>Venture Global</t>
  </si>
  <si>
    <t>New PIpeline</t>
  </si>
  <si>
    <t>PF19-4</t>
  </si>
  <si>
    <t>Associated with Delta LNG export project currently before FERC; two parallel 42 inch pipelines</t>
  </si>
  <si>
    <t>Spring Creek Gas Infrastructure Expansion Project6</t>
  </si>
  <si>
    <t>Southwest Gas Co</t>
  </si>
  <si>
    <t>NVPUC</t>
  </si>
  <si>
    <t>New customers (LDC) in Elko County, Nevada; 22 mile backbone and 168 miles of distribution pipeline; connected to Ruby and Paiute pipelines</t>
  </si>
  <si>
    <t>http://pucweb1.state.nv.us/PDF/AxImages/DOCKETS_2015_THRU_PRESENT/2019-6/39610.pdf</t>
  </si>
  <si>
    <t>Greene Interconnect Project</t>
  </si>
  <si>
    <t>CP19-477</t>
  </si>
  <si>
    <t xml:space="preserve"> New interconnect on MVP to deliver 1 Bcf/d to Columbia Gas Transmission KA System</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</si>
  <si>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</si>
  <si>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</si>
  <si>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</si>
  <si>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</si>
  <si>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</si>
  <si>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</si>
  <si>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</si>
  <si>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</si>
  <si>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</si>
  <si>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</si>
  <si>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</si>
  <si>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</si>
  <si>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</si>
  <si>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Haynesville takeaway capacity from Delhi, LA to Gillis, LA</t>
  </si>
  <si>
    <t>CJ Express Pipeline</t>
  </si>
  <si>
    <t>Midcoast Energy</t>
  </si>
  <si>
    <t>Haynesville takeaway capacity from ETX-Haynesville to Silsbee, TX</t>
  </si>
  <si>
    <t>Haynesville Global Access Pipeline</t>
  </si>
  <si>
    <t>Haynesville takeaway capacity from ARKLA-Haynesville to Gillis, LA</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</si>
  <si>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</si>
  <si>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</si>
  <si>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</si>
  <si>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</si>
  <si>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</si>
  <si>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</si>
  <si>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</si>
  <si>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</si>
  <si>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Permian Pass Pipeline</t>
  </si>
  <si>
    <t>http://venturegloballng.com/plaquemines-project/plaquemines-pipeline/#.XUHmUppKiJA</t>
  </si>
  <si>
    <t>Deliver feedgas to Plaquemines LNG; interconnections with TGP (Southwest Lateral TGP) and TETCO</t>
  </si>
  <si>
    <t>Deliver additional feedgas to Plaquemines LNG from interconnection with TETCO (Southwest Lateral TETLP)</t>
  </si>
  <si>
    <t>Natural gas pipeline projects from 1996 to 2018</t>
  </si>
  <si>
    <t>Natural gas pipeline projects from 2019 to present</t>
  </si>
  <si>
    <t xml:space="preserve">This file contains a list of natural gas pipeline expansion projects slated to commence operations in coming years, and completed in past years.  The data are not collected on an EIA survey.  This information was compiled from trade press (e.g. OPIS PointLogic Energy, an IHS company), pipeline company websites, and the Federal Energy Regulatory Commission (FERC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</si>
</sst>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s>
  <fonts count="26"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10"/>
      <color rgb="FFFF0000"/>
      <name val="Arial"/>
      <family val="2"/>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s>
  <fills count="5">
    <fill>
      <patternFill patternType="none"/>
    </fill>
    <fill>
      <patternFill patternType="gray125"/>
    </fill>
    <fill>
      <patternFill patternType="solid">
        <fgColor indexed="18"/>
        <bgColor indexed="64"/>
      </patternFill>
    </fill>
    <fill>
      <patternFill patternType="solid">
        <fgColor indexed="26"/>
        <bgColor indexed="64"/>
      </patternFill>
    </fill>
    <fill>
      <patternFill patternType="solid">
        <fgColor theme="0"/>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3">
    <xf numFmtId="0" fontId="0" fillId="0" borderId="0"/>
    <xf numFmtId="166" fontId="14" fillId="0" borderId="0">
      <alignment horizontal="right"/>
    </xf>
    <xf numFmtId="43" fontId="9" fillId="0" borderId="0" applyFont="0" applyFill="0" applyBorder="0" applyAlignment="0" applyProtection="0"/>
    <xf numFmtId="43" fontId="4" fillId="0" borderId="0" applyFont="0" applyFill="0" applyBorder="0" applyAlignment="0" applyProtection="0"/>
    <xf numFmtId="0" fontId="14" fillId="0" borderId="0">
      <alignment horizontal="left"/>
    </xf>
    <xf numFmtId="165" fontId="14" fillId="0" borderId="0">
      <alignment horizontal="right"/>
    </xf>
    <xf numFmtId="168" fontId="14" fillId="0" borderId="0">
      <alignment horizontal="right"/>
    </xf>
    <xf numFmtId="0" fontId="14" fillId="0" borderId="0">
      <alignment horizontal="left"/>
    </xf>
    <xf numFmtId="0" fontId="6" fillId="0" borderId="0" applyNumberFormat="0" applyFill="0" applyBorder="0" applyAlignment="0" applyProtection="0">
      <alignment vertical="top"/>
      <protection locked="0"/>
    </xf>
    <xf numFmtId="0" fontId="14" fillId="0" borderId="0">
      <alignment horizontal="left"/>
    </xf>
    <xf numFmtId="0" fontId="4" fillId="0" borderId="0"/>
    <xf numFmtId="0" fontId="5" fillId="0" borderId="0"/>
    <xf numFmtId="0" fontId="4" fillId="0" borderId="0"/>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167" fontId="14" fillId="0" borderId="0">
      <alignment horizontal="right"/>
    </xf>
    <xf numFmtId="166" fontId="14" fillId="0" borderId="0">
      <alignment horizontal="right"/>
    </xf>
    <xf numFmtId="0" fontId="3" fillId="0" borderId="0"/>
    <xf numFmtId="0" fontId="2" fillId="0" borderId="0"/>
    <xf numFmtId="0" fontId="1" fillId="0" borderId="0"/>
    <xf numFmtId="44" fontId="14" fillId="0" borderId="0" applyFont="0" applyFill="0" applyBorder="0" applyAlignment="0" applyProtection="0"/>
  </cellStyleXfs>
  <cellXfs count="222">
    <xf numFmtId="0" fontId="0" fillId="0" borderId="0" xfId="0"/>
    <xf numFmtId="0" fontId="4"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8" fillId="0" borderId="0" xfId="11" applyFont="1"/>
    <xf numFmtId="0" fontId="4" fillId="0" borderId="0" xfId="0" applyFont="1"/>
    <xf numFmtId="0" fontId="4" fillId="0" borderId="0" xfId="0" applyFont="1" applyAlignment="1">
      <alignment horizontal="left" wrapText="1"/>
    </xf>
    <xf numFmtId="0" fontId="4" fillId="0" borderId="0" xfId="11" applyFont="1"/>
    <xf numFmtId="0" fontId="10" fillId="0" borderId="0" xfId="11" applyFont="1" applyAlignment="1">
      <alignment horizontal="center"/>
    </xf>
    <xf numFmtId="0" fontId="4" fillId="0" borderId="0" xfId="11" applyFont="1" applyAlignment="1">
      <alignment horizontal="left"/>
    </xf>
    <xf numFmtId="0" fontId="11" fillId="2" borderId="0" xfId="11" quotePrefix="1" applyFont="1" applyFill="1" applyAlignment="1">
      <alignment horizontal="left"/>
    </xf>
    <xf numFmtId="0" fontId="11" fillId="2" borderId="0" xfId="11" applyFont="1" applyFill="1"/>
    <xf numFmtId="0" fontId="4" fillId="3" borderId="0" xfId="11" applyFont="1" applyFill="1" applyAlignment="1">
      <alignment horizontal="left"/>
    </xf>
    <xf numFmtId="0" fontId="12" fillId="0" borderId="0" xfId="11" applyFont="1"/>
    <xf numFmtId="0" fontId="4" fillId="0" borderId="0" xfId="0" applyFont="1" applyFill="1"/>
    <xf numFmtId="0" fontId="13" fillId="0" borderId="0" xfId="0" applyFont="1" applyAlignment="1">
      <alignment wrapText="1"/>
    </xf>
    <xf numFmtId="14" fontId="4" fillId="0" borderId="0" xfId="12" applyNumberFormat="1" applyFont="1" applyAlignment="1">
      <alignment horizontal="left"/>
    </xf>
    <xf numFmtId="0" fontId="0" fillId="4" borderId="0" xfId="0" applyFill="1"/>
    <xf numFmtId="0" fontId="15" fillId="4" borderId="0" xfId="0" applyFont="1" applyFill="1"/>
    <xf numFmtId="0" fontId="0" fillId="0" borderId="0" xfId="0" applyBorder="1" applyAlignment="1">
      <alignment horizontal="center" wrapText="1"/>
    </xf>
    <xf numFmtId="0" fontId="0" fillId="0" borderId="0" xfId="0" applyNumberFormat="1" applyFill="1" applyBorder="1" applyAlignment="1">
      <alignment horizontal="center" wrapText="1"/>
    </xf>
    <xf numFmtId="0" fontId="16" fillId="4" borderId="1" xfId="0" applyFont="1" applyFill="1" applyBorder="1" applyAlignment="1" applyProtection="1">
      <alignment horizontal="left" vertical="center" wrapText="1"/>
    </xf>
    <xf numFmtId="0" fontId="4" fillId="4" borderId="1" xfId="0" applyFont="1" applyFill="1" applyBorder="1"/>
    <xf numFmtId="0" fontId="16" fillId="4" borderId="2" xfId="0" applyFont="1" applyFill="1" applyBorder="1" applyAlignment="1" applyProtection="1">
      <alignment horizontal="left" vertical="center" wrapText="1"/>
    </xf>
    <xf numFmtId="0" fontId="4" fillId="4" borderId="2" xfId="0" applyFont="1" applyFill="1" applyBorder="1"/>
    <xf numFmtId="0" fontId="4" fillId="4" borderId="2" xfId="0" applyFont="1" applyFill="1" applyBorder="1" applyAlignment="1">
      <alignment wrapText="1"/>
    </xf>
    <xf numFmtId="0" fontId="4" fillId="4" borderId="2" xfId="0" applyFont="1" applyFill="1" applyBorder="1" applyAlignment="1">
      <alignment horizontal="left"/>
    </xf>
    <xf numFmtId="0" fontId="4" fillId="4" borderId="2" xfId="0" applyFont="1" applyFill="1" applyBorder="1" applyAlignment="1">
      <alignment horizontal="left" wrapText="1"/>
    </xf>
    <xf numFmtId="0" fontId="4" fillId="4" borderId="2" xfId="11" applyFont="1" applyFill="1" applyBorder="1"/>
    <xf numFmtId="0" fontId="4" fillId="4" borderId="3" xfId="0" applyFont="1" applyFill="1" applyBorder="1" applyAlignment="1">
      <alignment horizontal="left"/>
    </xf>
    <xf numFmtId="0" fontId="4" fillId="4" borderId="3" xfId="0" applyFont="1" applyFill="1" applyBorder="1"/>
    <xf numFmtId="0" fontId="4" fillId="4" borderId="3" xfId="11" applyFont="1" applyFill="1" applyBorder="1"/>
    <xf numFmtId="0" fontId="15" fillId="4" borderId="4" xfId="0" applyFont="1" applyFill="1" applyBorder="1" applyAlignment="1">
      <alignment horizontal="center"/>
    </xf>
    <xf numFmtId="0" fontId="15" fillId="4" borderId="4" xfId="0" applyFont="1" applyFill="1" applyBorder="1"/>
    <xf numFmtId="0" fontId="17" fillId="4" borderId="0" xfId="0" applyFont="1" applyFill="1" applyBorder="1"/>
    <xf numFmtId="0" fontId="0" fillId="0" borderId="5" xfId="0" applyBorder="1"/>
    <xf numFmtId="0" fontId="17" fillId="4" borderId="2" xfId="0" applyFont="1" applyFill="1" applyBorder="1" applyAlignment="1">
      <alignment horizontal="center"/>
    </xf>
    <xf numFmtId="0" fontId="4" fillId="4" borderId="0" xfId="10" applyFill="1" applyBorder="1" applyAlignment="1">
      <alignment horizontal="center"/>
    </xf>
    <xf numFmtId="0" fontId="4" fillId="4" borderId="2" xfId="10" applyFill="1" applyBorder="1" applyAlignment="1">
      <alignment horizontal="center"/>
    </xf>
    <xf numFmtId="0" fontId="4" fillId="4" borderId="6" xfId="10" applyFill="1" applyBorder="1"/>
    <xf numFmtId="0" fontId="4" fillId="4" borderId="7" xfId="10" applyFill="1" applyBorder="1"/>
    <xf numFmtId="0" fontId="4" fillId="4" borderId="8" xfId="10" applyFill="1" applyBorder="1"/>
    <xf numFmtId="0" fontId="4" fillId="4" borderId="9" xfId="10" applyFill="1" applyBorder="1" applyAlignment="1">
      <alignment horizontal="center"/>
    </xf>
    <xf numFmtId="0" fontId="4" fillId="4" borderId="10" xfId="10" applyFill="1" applyBorder="1"/>
    <xf numFmtId="0" fontId="17" fillId="4" borderId="6" xfId="0" applyFont="1" applyFill="1" applyBorder="1"/>
    <xf numFmtId="0" fontId="17" fillId="4" borderId="7" xfId="0" applyFont="1" applyFill="1" applyBorder="1"/>
    <xf numFmtId="0" fontId="4" fillId="4" borderId="11" xfId="10" applyFill="1" applyBorder="1"/>
    <xf numFmtId="0" fontId="4" fillId="4" borderId="12" xfId="10" applyFill="1" applyBorder="1"/>
    <xf numFmtId="0" fontId="17" fillId="4" borderId="13" xfId="0" applyFont="1" applyFill="1" applyBorder="1"/>
    <xf numFmtId="0" fontId="17" fillId="4" borderId="1" xfId="0" applyFont="1" applyFill="1" applyBorder="1" applyAlignment="1">
      <alignment horizontal="center"/>
    </xf>
    <xf numFmtId="0" fontId="17" fillId="4" borderId="14" xfId="0" applyFont="1" applyFill="1" applyBorder="1"/>
    <xf numFmtId="0" fontId="15" fillId="4" borderId="15" xfId="0" applyFont="1" applyFill="1" applyBorder="1"/>
    <xf numFmtId="0" fontId="15" fillId="4" borderId="15" xfId="0" applyFont="1" applyFill="1" applyBorder="1" applyAlignment="1">
      <alignment horizontal="left"/>
    </xf>
    <xf numFmtId="0" fontId="18" fillId="4" borderId="15" xfId="0" applyFont="1" applyFill="1" applyBorder="1"/>
    <xf numFmtId="0" fontId="18" fillId="4" borderId="16" xfId="0" applyFont="1" applyFill="1" applyBorder="1"/>
    <xf numFmtId="0" fontId="15" fillId="4" borderId="0" xfId="0" applyFont="1" applyFill="1" applyBorder="1"/>
    <xf numFmtId="0" fontId="17" fillId="4" borderId="18" xfId="0" applyFont="1" applyFill="1" applyBorder="1"/>
    <xf numFmtId="0" fontId="17" fillId="4" borderId="3" xfId="0" applyFont="1" applyFill="1" applyBorder="1" applyAlignment="1">
      <alignment horizontal="center"/>
    </xf>
    <xf numFmtId="0" fontId="17" fillId="4" borderId="19" xfId="0" applyFont="1" applyFill="1" applyBorder="1"/>
    <xf numFmtId="0" fontId="0" fillId="4" borderId="20" xfId="0" applyFill="1" applyBorder="1"/>
    <xf numFmtId="0" fontId="7" fillId="3" borderId="0" xfId="8" applyFont="1" applyFill="1" applyAlignment="1" applyProtection="1">
      <alignment horizontal="left"/>
    </xf>
    <xf numFmtId="14" fontId="4" fillId="0" borderId="23" xfId="0" applyNumberFormat="1" applyFont="1" applyBorder="1" applyAlignment="1">
      <alignment horizontal="center" wrapText="1"/>
    </xf>
    <xf numFmtId="0" fontId="4" fillId="0" borderId="24" xfId="0" applyFont="1" applyBorder="1" applyAlignment="1">
      <alignment horizontal="left" wrapText="1"/>
    </xf>
    <xf numFmtId="0" fontId="4" fillId="0" borderId="24" xfId="0" applyFont="1" applyBorder="1" applyAlignment="1">
      <alignment horizontal="left"/>
    </xf>
    <xf numFmtId="14" fontId="4" fillId="0" borderId="24" xfId="0" applyNumberFormat="1" applyFont="1" applyBorder="1" applyAlignment="1">
      <alignment horizontal="right"/>
    </xf>
    <xf numFmtId="14" fontId="4" fillId="0" borderId="24" xfId="0" applyNumberFormat="1" applyFont="1" applyBorder="1" applyAlignment="1">
      <alignment horizontal="center" wrapText="1"/>
    </xf>
    <xf numFmtId="0" fontId="4" fillId="0" borderId="24" xfId="0" applyFont="1" applyBorder="1" applyAlignment="1">
      <alignment horizontal="right" wrapText="1"/>
    </xf>
    <xf numFmtId="164" fontId="4" fillId="0" borderId="24" xfId="2" applyNumberFormat="1" applyFont="1" applyBorder="1" applyAlignment="1">
      <alignment horizontal="right" wrapText="1"/>
    </xf>
    <xf numFmtId="0" fontId="4" fillId="0" borderId="24" xfId="0" applyFont="1" applyBorder="1" applyAlignment="1">
      <alignment horizontal="center" wrapText="1"/>
    </xf>
    <xf numFmtId="49" fontId="4" fillId="0" borderId="24" xfId="0" applyNumberFormat="1" applyFont="1" applyBorder="1" applyAlignment="1">
      <alignment horizontal="center" wrapText="1"/>
    </xf>
    <xf numFmtId="0" fontId="23" fillId="0" borderId="0" xfId="0" applyNumberFormat="1" applyFont="1" applyFill="1" applyBorder="1" applyAlignment="1">
      <alignment horizontal="center" wrapText="1"/>
    </xf>
    <xf numFmtId="164" fontId="4" fillId="0" borderId="24" xfId="2" applyNumberFormat="1" applyFont="1" applyBorder="1" applyAlignment="1">
      <alignment horizontal="center" wrapText="1"/>
    </xf>
    <xf numFmtId="164" fontId="4" fillId="4" borderId="24" xfId="2" applyNumberFormat="1" applyFont="1" applyFill="1" applyBorder="1" applyAlignment="1">
      <alignment horizontal="right" wrapText="1"/>
    </xf>
    <xf numFmtId="1" fontId="4" fillId="0" borderId="24" xfId="0" applyNumberFormat="1" applyFont="1" applyBorder="1"/>
    <xf numFmtId="14" fontId="4" fillId="4" borderId="24" xfId="0" applyNumberFormat="1" applyFont="1" applyFill="1" applyBorder="1" applyAlignment="1">
      <alignment horizontal="right" wrapText="1"/>
    </xf>
    <xf numFmtId="14" fontId="4" fillId="4" borderId="24" xfId="0" applyNumberFormat="1" applyFont="1" applyFill="1" applyBorder="1" applyAlignment="1">
      <alignment horizontal="center" wrapText="1"/>
    </xf>
    <xf numFmtId="0" fontId="4" fillId="4" borderId="24" xfId="0" applyNumberFormat="1" applyFont="1" applyFill="1" applyBorder="1" applyAlignment="1">
      <alignment horizontal="right" wrapText="1"/>
    </xf>
    <xf numFmtId="0" fontId="4" fillId="4" borderId="24" xfId="0" applyNumberFormat="1" applyFont="1" applyFill="1" applyBorder="1" applyAlignment="1">
      <alignment horizontal="left" wrapText="1"/>
    </xf>
    <xf numFmtId="0" fontId="4" fillId="4" borderId="24" xfId="2" applyNumberFormat="1" applyFont="1" applyFill="1" applyBorder="1" applyAlignment="1">
      <alignment horizontal="right" wrapText="1"/>
    </xf>
    <xf numFmtId="0" fontId="25" fillId="4" borderId="2" xfId="0" applyFont="1" applyFill="1" applyBorder="1" applyAlignment="1" applyProtection="1">
      <alignment horizontal="center" vertical="center" wrapText="1"/>
    </xf>
    <xf numFmtId="0" fontId="6" fillId="0" borderId="0" xfId="8" applyAlignment="1" applyProtection="1"/>
    <xf numFmtId="0" fontId="6" fillId="0" borderId="0" xfId="8" applyFill="1" applyAlignment="1" applyProtection="1"/>
    <xf numFmtId="14" fontId="4" fillId="0" borderId="24" xfId="0" applyNumberFormat="1" applyFont="1" applyFill="1" applyBorder="1" applyAlignment="1">
      <alignment horizontal="right" wrapText="1"/>
    </xf>
    <xf numFmtId="1" fontId="4" fillId="0" borderId="24" xfId="0" applyNumberFormat="1" applyFont="1" applyFill="1" applyBorder="1" applyAlignment="1">
      <alignment horizontal="right" wrapText="1"/>
    </xf>
    <xf numFmtId="14" fontId="4" fillId="0" borderId="24" xfId="0" applyNumberFormat="1" applyFont="1" applyFill="1" applyBorder="1" applyAlignment="1">
      <alignment horizontal="right"/>
    </xf>
    <xf numFmtId="164" fontId="4" fillId="0" borderId="24" xfId="2" applyNumberFormat="1" applyFont="1" applyFill="1" applyBorder="1" applyAlignment="1">
      <alignment horizontal="right" wrapText="1"/>
    </xf>
    <xf numFmtId="0" fontId="15" fillId="4" borderId="29" xfId="10" applyNumberFormat="1" applyFont="1" applyFill="1" applyBorder="1" applyAlignment="1"/>
    <xf numFmtId="0" fontId="15" fillId="4" borderId="30" xfId="10" applyNumberFormat="1" applyFont="1" applyFill="1" applyBorder="1" applyAlignment="1">
      <alignment horizontal="center"/>
    </xf>
    <xf numFmtId="0" fontId="15" fillId="4" borderId="31" xfId="10" applyNumberFormat="1" applyFont="1" applyFill="1" applyBorder="1" applyAlignment="1"/>
    <xf numFmtId="0" fontId="15" fillId="4" borderId="6" xfId="10" applyNumberFormat="1" applyFont="1" applyFill="1" applyBorder="1" applyAlignment="1"/>
    <xf numFmtId="0" fontId="15" fillId="4" borderId="2" xfId="10" applyNumberFormat="1" applyFont="1" applyFill="1" applyBorder="1" applyAlignment="1">
      <alignment horizontal="center"/>
    </xf>
    <xf numFmtId="0" fontId="15" fillId="4" borderId="7" xfId="10" applyNumberFormat="1" applyFont="1" applyFill="1" applyBorder="1" applyAlignment="1"/>
    <xf numFmtId="0" fontId="15" fillId="4" borderId="8" xfId="10" applyNumberFormat="1" applyFont="1" applyFill="1" applyBorder="1" applyAlignment="1"/>
    <xf numFmtId="0" fontId="15" fillId="4" borderId="9" xfId="10" applyNumberFormat="1" applyFont="1" applyFill="1" applyBorder="1" applyAlignment="1">
      <alignment horizontal="center"/>
    </xf>
    <xf numFmtId="0" fontId="15" fillId="4" borderId="10" xfId="10" applyNumberFormat="1" applyFont="1" applyFill="1" applyBorder="1" applyAlignment="1"/>
    <xf numFmtId="0" fontId="18" fillId="4" borderId="26" xfId="0" applyFont="1" applyFill="1" applyBorder="1" applyAlignment="1">
      <alignment horizontal="center"/>
    </xf>
    <xf numFmtId="0" fontId="18" fillId="4" borderId="27" xfId="0" applyFont="1" applyFill="1" applyBorder="1" applyAlignment="1">
      <alignment horizontal="center"/>
    </xf>
    <xf numFmtId="0" fontId="18" fillId="4" borderId="28" xfId="0" applyFont="1" applyFill="1" applyBorder="1" applyAlignment="1">
      <alignment horizontal="center"/>
    </xf>
    <xf numFmtId="0" fontId="0" fillId="4" borderId="11" xfId="0" applyFill="1" applyBorder="1"/>
    <xf numFmtId="0" fontId="0" fillId="4" borderId="0" xfId="0" applyFill="1" applyAlignment="1">
      <alignment horizontal="center"/>
    </xf>
    <xf numFmtId="0" fontId="0" fillId="4" borderId="12" xfId="0" applyFill="1" applyBorder="1"/>
    <xf numFmtId="14" fontId="4" fillId="0" borderId="24" xfId="0" applyNumberFormat="1" applyFont="1" applyFill="1" applyBorder="1" applyAlignment="1">
      <alignment horizontal="left" wrapText="1"/>
    </xf>
    <xf numFmtId="0" fontId="4" fillId="0" borderId="24" xfId="0" applyFont="1" applyFill="1" applyBorder="1" applyAlignment="1">
      <alignment horizontal="left" wrapText="1"/>
    </xf>
    <xf numFmtId="14" fontId="15" fillId="0" borderId="24" xfId="0" applyNumberFormat="1" applyFont="1" applyFill="1" applyBorder="1" applyAlignment="1">
      <alignment horizontal="left" wrapText="1"/>
    </xf>
    <xf numFmtId="0" fontId="4" fillId="0" borderId="24" xfId="0" applyNumberFormat="1" applyFont="1" applyFill="1" applyBorder="1" applyAlignment="1">
      <alignment horizontal="left" wrapText="1"/>
    </xf>
    <xf numFmtId="0" fontId="19" fillId="0" borderId="17" xfId="0" applyFont="1" applyFill="1" applyBorder="1" applyAlignment="1">
      <alignment horizontal="center"/>
    </xf>
    <xf numFmtId="0" fontId="19" fillId="0" borderId="17" xfId="0" applyFont="1" applyFill="1" applyBorder="1" applyAlignment="1">
      <alignment horizontal="left"/>
    </xf>
    <xf numFmtId="0" fontId="19" fillId="0" borderId="17" xfId="0" applyFont="1" applyFill="1" applyBorder="1" applyAlignment="1">
      <alignment horizontal="right"/>
    </xf>
    <xf numFmtId="1" fontId="19" fillId="0" borderId="17" xfId="0" applyNumberFormat="1" applyFont="1" applyFill="1" applyBorder="1"/>
    <xf numFmtId="0" fontId="19" fillId="0" borderId="17" xfId="0" applyFont="1" applyFill="1" applyBorder="1"/>
    <xf numFmtId="0" fontId="19" fillId="0" borderId="25" xfId="0" applyFont="1" applyFill="1" applyBorder="1" applyAlignment="1">
      <alignment horizontal="center"/>
    </xf>
    <xf numFmtId="0" fontId="19" fillId="0" borderId="0" xfId="0" applyFont="1" applyFill="1" applyBorder="1"/>
    <xf numFmtId="0" fontId="19" fillId="0" borderId="0" xfId="0" applyFont="1" applyFill="1" applyBorder="1" applyAlignment="1"/>
    <xf numFmtId="0" fontId="0" fillId="0" borderId="0" xfId="0" applyFill="1" applyBorder="1" applyAlignment="1">
      <alignment horizontal="center" wrapText="1"/>
    </xf>
    <xf numFmtId="0" fontId="24" fillId="0" borderId="21" xfId="0" applyFont="1" applyFill="1" applyBorder="1" applyAlignment="1">
      <alignment horizontal="center" wrapText="1"/>
    </xf>
    <xf numFmtId="0" fontId="24" fillId="0" borderId="22" xfId="0" applyFont="1" applyFill="1" applyBorder="1" applyAlignment="1">
      <alignment horizontal="left" wrapText="1"/>
    </xf>
    <xf numFmtId="14" fontId="24" fillId="0" borderId="22" xfId="0" applyNumberFormat="1" applyFont="1" applyFill="1" applyBorder="1" applyAlignment="1">
      <alignment horizontal="left" wrapText="1"/>
    </xf>
    <xf numFmtId="1" fontId="24" fillId="0" borderId="22" xfId="0" applyNumberFormat="1" applyFont="1" applyFill="1" applyBorder="1" applyAlignment="1">
      <alignment horizontal="left" wrapText="1"/>
    </xf>
    <xf numFmtId="0" fontId="24" fillId="0" borderId="22" xfId="0" applyFont="1" applyFill="1" applyBorder="1" applyAlignment="1">
      <alignment horizontal="center" wrapText="1"/>
    </xf>
    <xf numFmtId="164" fontId="24" fillId="0" borderId="22" xfId="2" applyNumberFormat="1" applyFont="1" applyFill="1" applyBorder="1" applyAlignment="1">
      <alignment horizontal="center" wrapText="1"/>
    </xf>
    <xf numFmtId="0" fontId="24" fillId="0" borderId="22" xfId="0" applyFont="1" applyFill="1" applyBorder="1" applyAlignment="1">
      <alignment wrapText="1"/>
    </xf>
    <xf numFmtId="0" fontId="0" fillId="0" borderId="0" xfId="0" applyFill="1" applyBorder="1" applyAlignment="1">
      <alignment horizontal="center"/>
    </xf>
    <xf numFmtId="14" fontId="4" fillId="0" borderId="23" xfId="0" applyNumberFormat="1" applyFont="1" applyFill="1" applyBorder="1" applyAlignment="1">
      <alignment horizontal="center" wrapText="1"/>
    </xf>
    <xf numFmtId="14" fontId="4" fillId="0" borderId="24" xfId="0" applyNumberFormat="1" applyFont="1" applyFill="1" applyBorder="1" applyAlignment="1">
      <alignment horizontal="center" wrapText="1"/>
    </xf>
    <xf numFmtId="0" fontId="4" fillId="0" borderId="24" xfId="0" applyNumberFormat="1" applyFont="1" applyFill="1" applyBorder="1" applyAlignment="1">
      <alignment horizontal="right" wrapText="1"/>
    </xf>
    <xf numFmtId="14" fontId="4" fillId="0" borderId="24" xfId="0" applyNumberFormat="1" applyFont="1" applyFill="1" applyBorder="1" applyAlignment="1">
      <alignment wrapText="1"/>
    </xf>
    <xf numFmtId="0" fontId="0" fillId="0" borderId="0" xfId="0" applyFill="1" applyBorder="1"/>
    <xf numFmtId="0" fontId="4" fillId="0" borderId="0" xfId="0" applyFont="1" applyFill="1" applyBorder="1" applyAlignment="1">
      <alignment horizontal="center" wrapText="1"/>
    </xf>
    <xf numFmtId="0" fontId="4" fillId="0" borderId="24" xfId="2" applyNumberFormat="1" applyFont="1" applyFill="1" applyBorder="1" applyAlignment="1">
      <alignment horizontal="right" wrapText="1"/>
    </xf>
    <xf numFmtId="14" fontId="4" fillId="0" borderId="24" xfId="2" applyNumberFormat="1" applyFont="1" applyFill="1" applyBorder="1" applyAlignment="1">
      <alignment horizontal="center" wrapText="1"/>
    </xf>
    <xf numFmtId="0" fontId="23" fillId="0" borderId="0" xfId="0" applyFont="1" applyFill="1" applyBorder="1"/>
    <xf numFmtId="0" fontId="23" fillId="0" borderId="0" xfId="0" applyFont="1" applyFill="1" applyBorder="1" applyAlignment="1">
      <alignment horizontal="center" wrapText="1"/>
    </xf>
    <xf numFmtId="14" fontId="0" fillId="0" borderId="23" xfId="0" applyNumberFormat="1" applyFont="1" applyFill="1" applyBorder="1" applyAlignment="1">
      <alignment horizontal="center" wrapText="1"/>
    </xf>
    <xf numFmtId="0" fontId="0" fillId="0" borderId="24" xfId="0" applyFont="1" applyFill="1" applyBorder="1" applyAlignment="1">
      <alignment horizontal="left" wrapText="1"/>
    </xf>
    <xf numFmtId="0" fontId="0" fillId="0" borderId="24" xfId="0" applyFont="1" applyFill="1" applyBorder="1" applyAlignment="1">
      <alignment horizontal="left"/>
    </xf>
    <xf numFmtId="14" fontId="0" fillId="0" borderId="24" xfId="0" applyNumberFormat="1" applyFont="1" applyFill="1" applyBorder="1" applyAlignment="1">
      <alignment horizontal="right"/>
    </xf>
    <xf numFmtId="0" fontId="0" fillId="0" borderId="24" xfId="0" applyNumberFormat="1" applyFont="1" applyFill="1" applyBorder="1"/>
    <xf numFmtId="14" fontId="0" fillId="0" borderId="24" xfId="0" applyNumberFormat="1" applyFont="1" applyFill="1" applyBorder="1" applyAlignment="1">
      <alignment horizontal="center" wrapText="1"/>
    </xf>
    <xf numFmtId="0" fontId="0" fillId="0" borderId="24" xfId="0" applyFont="1" applyFill="1" applyBorder="1" applyAlignment="1">
      <alignment horizontal="right" wrapText="1"/>
    </xf>
    <xf numFmtId="164" fontId="0" fillId="0" borderId="24" xfId="2" applyNumberFormat="1" applyFont="1" applyFill="1" applyBorder="1" applyAlignment="1">
      <alignment horizontal="right" wrapText="1"/>
    </xf>
    <xf numFmtId="164" fontId="0" fillId="0" borderId="24" xfId="2" applyNumberFormat="1" applyFont="1" applyFill="1" applyBorder="1" applyAlignment="1">
      <alignment horizontal="center" wrapText="1"/>
    </xf>
    <xf numFmtId="0" fontId="0" fillId="0" borderId="24" xfId="0" applyFont="1" applyFill="1" applyBorder="1" applyAlignment="1">
      <alignment horizontal="center" wrapText="1"/>
    </xf>
    <xf numFmtId="49" fontId="0" fillId="0" borderId="24" xfId="0" applyNumberFormat="1" applyFont="1" applyFill="1" applyBorder="1" applyAlignment="1">
      <alignment horizontal="center" wrapText="1"/>
    </xf>
    <xf numFmtId="0" fontId="4" fillId="0" borderId="0" xfId="0" applyFont="1" applyFill="1" applyBorder="1"/>
    <xf numFmtId="0" fontId="4" fillId="0" borderId="24" xfId="0" applyFont="1" applyFill="1" applyBorder="1" applyAlignment="1">
      <alignment horizontal="left"/>
    </xf>
    <xf numFmtId="1" fontId="4" fillId="0" borderId="24" xfId="0" applyNumberFormat="1" applyFont="1" applyFill="1" applyBorder="1"/>
    <xf numFmtId="0" fontId="4" fillId="0" borderId="24" xfId="0" applyFont="1" applyFill="1" applyBorder="1" applyAlignment="1">
      <alignment horizontal="right" wrapText="1"/>
    </xf>
    <xf numFmtId="164" fontId="4" fillId="0" borderId="24" xfId="2" applyNumberFormat="1" applyFont="1" applyFill="1" applyBorder="1" applyAlignment="1">
      <alignment horizontal="center" wrapText="1"/>
    </xf>
    <xf numFmtId="0" fontId="4" fillId="0" borderId="24" xfId="0" applyFont="1" applyFill="1" applyBorder="1" applyAlignment="1">
      <alignment horizontal="center" wrapText="1"/>
    </xf>
    <xf numFmtId="49" fontId="4" fillId="0" borderId="24" xfId="0" applyNumberFormat="1" applyFont="1" applyFill="1" applyBorder="1" applyAlignment="1">
      <alignment horizontal="center" wrapText="1"/>
    </xf>
    <xf numFmtId="0" fontId="4" fillId="0" borderId="24" xfId="0" applyNumberFormat="1" applyFont="1" applyFill="1" applyBorder="1"/>
    <xf numFmtId="169" fontId="4" fillId="0" borderId="24" xfId="0" applyNumberFormat="1" applyFont="1" applyFill="1" applyBorder="1" applyAlignment="1">
      <alignment horizontal="right" wrapText="1"/>
    </xf>
    <xf numFmtId="14" fontId="15" fillId="0" borderId="24" xfId="0" applyNumberFormat="1" applyFont="1" applyFill="1" applyBorder="1" applyAlignment="1">
      <alignment horizontal="right" wrapText="1"/>
    </xf>
    <xf numFmtId="1" fontId="15" fillId="0" borderId="24" xfId="0" applyNumberFormat="1" applyFont="1" applyFill="1" applyBorder="1" applyAlignment="1">
      <alignment horizontal="right" wrapText="1"/>
    </xf>
    <xf numFmtId="14" fontId="15" fillId="0" borderId="24" xfId="0" applyNumberFormat="1" applyFont="1" applyFill="1" applyBorder="1" applyAlignment="1">
      <alignment horizontal="center" wrapText="1"/>
    </xf>
    <xf numFmtId="164" fontId="15" fillId="0" borderId="24" xfId="2" applyNumberFormat="1" applyFont="1" applyFill="1" applyBorder="1" applyAlignment="1">
      <alignment horizontal="right" wrapText="1"/>
    </xf>
    <xf numFmtId="0" fontId="15" fillId="0" borderId="24" xfId="0" applyNumberFormat="1" applyFont="1" applyFill="1" applyBorder="1" applyAlignment="1">
      <alignment horizontal="right" wrapText="1"/>
    </xf>
    <xf numFmtId="14" fontId="15" fillId="0" borderId="23" xfId="0" applyNumberFormat="1" applyFont="1" applyFill="1" applyBorder="1" applyAlignment="1">
      <alignment horizontal="center" wrapText="1"/>
    </xf>
    <xf numFmtId="164" fontId="20" fillId="0" borderId="24" xfId="2" applyNumberFormat="1" applyFont="1" applyFill="1" applyBorder="1" applyAlignment="1">
      <alignment horizontal="right" wrapText="1"/>
    </xf>
    <xf numFmtId="14" fontId="4" fillId="0" borderId="0" xfId="0" applyNumberFormat="1" applyFont="1" applyFill="1" applyBorder="1" applyAlignment="1">
      <alignment horizontal="center" wrapText="1"/>
    </xf>
    <xf numFmtId="164" fontId="4" fillId="0" borderId="0" xfId="2" applyNumberFormat="1" applyFont="1" applyFill="1" applyBorder="1" applyAlignment="1">
      <alignment horizontal="right" wrapText="1"/>
    </xf>
    <xf numFmtId="1" fontId="4" fillId="0" borderId="24" xfId="0" applyNumberFormat="1" applyFont="1" applyFill="1" applyBorder="1" applyAlignment="1">
      <alignment horizontal="right"/>
    </xf>
    <xf numFmtId="3" fontId="4" fillId="0" borderId="24" xfId="0" applyNumberFormat="1" applyFont="1" applyFill="1" applyBorder="1" applyAlignment="1">
      <alignment horizontal="right" wrapText="1"/>
    </xf>
    <xf numFmtId="14" fontId="4" fillId="0" borderId="0" xfId="0" applyNumberFormat="1" applyFont="1" applyFill="1" applyBorder="1" applyAlignment="1">
      <alignment horizontal="left" wrapText="1"/>
    </xf>
    <xf numFmtId="14" fontId="4" fillId="0" borderId="0" xfId="0" applyNumberFormat="1" applyFont="1" applyFill="1" applyBorder="1" applyAlignment="1">
      <alignment horizontal="right" wrapText="1"/>
    </xf>
    <xf numFmtId="1" fontId="4" fillId="0" borderId="0" xfId="2" applyNumberFormat="1" applyFont="1" applyFill="1" applyBorder="1" applyAlignment="1">
      <alignment horizontal="right" wrapText="1"/>
    </xf>
    <xf numFmtId="0" fontId="4" fillId="0" borderId="0" xfId="0" applyNumberFormat="1" applyFont="1" applyFill="1" applyBorder="1" applyAlignment="1">
      <alignment horizontal="right" wrapText="1"/>
    </xf>
    <xf numFmtId="0" fontId="4" fillId="0" borderId="24" xfId="0" applyFont="1" applyFill="1" applyBorder="1" applyAlignment="1">
      <alignment horizontal="right"/>
    </xf>
    <xf numFmtId="1" fontId="4" fillId="0" borderId="24" xfId="2" applyNumberFormat="1" applyFont="1" applyFill="1" applyBorder="1" applyAlignment="1">
      <alignment horizontal="right" wrapText="1"/>
    </xf>
    <xf numFmtId="0" fontId="4" fillId="0" borderId="24" xfId="0" applyNumberFormat="1" applyFont="1" applyFill="1" applyBorder="1" applyAlignment="1">
      <alignment horizontal="right"/>
    </xf>
    <xf numFmtId="14" fontId="0" fillId="0" borderId="0" xfId="0" applyNumberFormat="1" applyFill="1" applyAlignment="1">
      <alignment horizontal="center" wrapText="1"/>
    </xf>
    <xf numFmtId="0" fontId="0" fillId="0" borderId="0" xfId="0" applyFill="1" applyAlignment="1">
      <alignment horizontal="left" wrapText="1"/>
    </xf>
    <xf numFmtId="0" fontId="0" fillId="0" borderId="0" xfId="0" applyFill="1" applyAlignment="1">
      <alignment horizontal="left"/>
    </xf>
    <xf numFmtId="0" fontId="0" fillId="0" borderId="0" xfId="0" applyFill="1" applyAlignment="1">
      <alignment horizontal="right"/>
    </xf>
    <xf numFmtId="1" fontId="0" fillId="0" borderId="0" xfId="0" applyNumberFormat="1" applyFill="1"/>
    <xf numFmtId="0" fontId="0" fillId="0" borderId="0" xfId="0" applyFill="1"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0" fontId="0" fillId="0" borderId="0" xfId="0" applyFill="1" applyAlignment="1">
      <alignment horizontal="center" wrapText="1"/>
    </xf>
    <xf numFmtId="49" fontId="0" fillId="0" borderId="0" xfId="0" applyNumberFormat="1" applyFill="1" applyAlignment="1">
      <alignment horizontal="center" wrapText="1"/>
    </xf>
    <xf numFmtId="0" fontId="0" fillId="0" borderId="0" xfId="0" applyFill="1" applyBorder="1" applyAlignment="1"/>
    <xf numFmtId="0" fontId="24" fillId="0" borderId="0" xfId="12" applyFont="1" applyAlignment="1"/>
    <xf numFmtId="0" fontId="4" fillId="0" borderId="0" xfId="12" applyFont="1" applyAlignment="1"/>
    <xf numFmtId="0" fontId="6" fillId="3" borderId="0" xfId="8" applyFill="1" applyAlignment="1" applyProtection="1">
      <alignment horizontal="left"/>
    </xf>
    <xf numFmtId="0" fontId="2" fillId="0" borderId="0" xfId="20"/>
    <xf numFmtId="0" fontId="4" fillId="4" borderId="6" xfId="0" applyFont="1" applyFill="1" applyBorder="1"/>
    <xf numFmtId="0" fontId="4" fillId="4" borderId="2" xfId="0" applyFont="1" applyFill="1" applyBorder="1" applyAlignment="1">
      <alignment horizontal="center"/>
    </xf>
    <xf numFmtId="0" fontId="4" fillId="4" borderId="7" xfId="0" applyFont="1" applyFill="1" applyBorder="1"/>
    <xf numFmtId="0" fontId="15" fillId="4" borderId="6" xfId="0" applyFont="1" applyFill="1" applyBorder="1"/>
    <xf numFmtId="0" fontId="15" fillId="4" borderId="2" xfId="0" applyFont="1" applyFill="1" applyBorder="1" applyAlignment="1">
      <alignment horizontal="center"/>
    </xf>
    <xf numFmtId="0" fontId="15" fillId="4" borderId="7" xfId="0" applyFont="1" applyFill="1" applyBorder="1"/>
    <xf numFmtId="0" fontId="15" fillId="4" borderId="32" xfId="0" applyFont="1" applyFill="1" applyBorder="1"/>
    <xf numFmtId="0" fontId="15" fillId="4" borderId="33" xfId="0" applyFont="1" applyFill="1" applyBorder="1" applyAlignment="1">
      <alignment horizontal="center"/>
    </xf>
    <xf numFmtId="0" fontId="15" fillId="4" borderId="34" xfId="0" applyFont="1" applyFill="1" applyBorder="1"/>
    <xf numFmtId="0" fontId="15" fillId="4" borderId="18" xfId="0" applyFont="1" applyFill="1" applyBorder="1"/>
    <xf numFmtId="0" fontId="15" fillId="4" borderId="3" xfId="0" applyFont="1" applyFill="1" applyBorder="1" applyAlignment="1">
      <alignment horizontal="center"/>
    </xf>
    <xf numFmtId="0" fontId="15" fillId="4" borderId="19" xfId="0" applyFont="1" applyFill="1" applyBorder="1"/>
    <xf numFmtId="0" fontId="15" fillId="4" borderId="35" xfId="0" applyFont="1" applyFill="1" applyBorder="1"/>
    <xf numFmtId="0" fontId="15" fillId="4" borderId="36" xfId="0" applyFont="1" applyFill="1" applyBorder="1" applyAlignment="1">
      <alignment horizontal="center"/>
    </xf>
    <xf numFmtId="0" fontId="15" fillId="4" borderId="37" xfId="0" applyFont="1" applyFill="1" applyBorder="1"/>
    <xf numFmtId="0" fontId="15" fillId="4" borderId="0" xfId="0" applyFont="1" applyFill="1" applyBorder="1" applyAlignment="1">
      <alignment horizontal="left"/>
    </xf>
    <xf numFmtId="0" fontId="15" fillId="4" borderId="0" xfId="0" applyFont="1" applyFill="1" applyBorder="1" applyAlignment="1">
      <alignment horizontal="center"/>
    </xf>
    <xf numFmtId="0" fontId="4" fillId="0" borderId="24" xfId="0" applyNumberFormat="1" applyFont="1" applyFill="1" applyBorder="1" applyAlignment="1">
      <alignment horizontal="center" wrapText="1"/>
    </xf>
    <xf numFmtId="0" fontId="19" fillId="0" borderId="17" xfId="0" applyNumberFormat="1" applyFont="1" applyFill="1" applyBorder="1" applyAlignment="1">
      <alignment horizontal="center"/>
    </xf>
    <xf numFmtId="0" fontId="24" fillId="0" borderId="22" xfId="0" applyNumberFormat="1" applyFont="1" applyFill="1" applyBorder="1" applyAlignment="1">
      <alignment horizontal="center" wrapText="1"/>
    </xf>
    <xf numFmtId="0" fontId="0" fillId="0" borderId="0" xfId="0" applyNumberFormat="1" applyFill="1" applyAlignment="1">
      <alignment horizontal="center" wrapText="1"/>
    </xf>
    <xf numFmtId="14" fontId="6" fillId="0" borderId="24" xfId="8" applyNumberFormat="1" applyFill="1" applyBorder="1" applyAlignment="1" applyProtection="1">
      <alignment wrapText="1"/>
    </xf>
    <xf numFmtId="0" fontId="4" fillId="0" borderId="24" xfId="0" applyFont="1" applyFill="1" applyBorder="1" applyAlignment="1">
      <alignment wrapText="1"/>
    </xf>
    <xf numFmtId="0" fontId="6" fillId="0" borderId="24" xfId="8" applyNumberFormat="1" applyFill="1" applyBorder="1" applyAlignment="1" applyProtection="1">
      <alignment wrapText="1"/>
    </xf>
    <xf numFmtId="0" fontId="4" fillId="0" borderId="0" xfId="12" applyFont="1" applyAlignment="1">
      <alignment horizontal="left" indent="3"/>
    </xf>
    <xf numFmtId="14" fontId="6" fillId="0" borderId="0" xfId="8" applyNumberFormat="1" applyFill="1" applyBorder="1" applyAlignment="1" applyProtection="1">
      <alignment wrapText="1"/>
    </xf>
    <xf numFmtId="0" fontId="0" fillId="0" borderId="24" xfId="0" applyFill="1" applyBorder="1" applyAlignment="1"/>
    <xf numFmtId="0" fontId="0" fillId="0" borderId="24" xfId="0" applyFill="1" applyBorder="1"/>
    <xf numFmtId="169" fontId="19" fillId="0" borderId="17" xfId="0" applyNumberFormat="1" applyFont="1" applyFill="1" applyBorder="1"/>
    <xf numFmtId="169" fontId="24" fillId="0" borderId="22" xfId="2" applyNumberFormat="1" applyFont="1" applyFill="1" applyBorder="1" applyAlignment="1">
      <alignment horizontal="center" wrapText="1"/>
    </xf>
    <xf numFmtId="169" fontId="0" fillId="0" borderId="0" xfId="0" applyNumberFormat="1" applyFill="1" applyAlignment="1">
      <alignment horizontal="right" wrapText="1"/>
    </xf>
    <xf numFmtId="0" fontId="6" fillId="0" borderId="0" xfId="8" applyBorder="1" applyAlignment="1" applyProtection="1"/>
    <xf numFmtId="170" fontId="4" fillId="0" borderId="24" xfId="22" applyNumberFormat="1" applyFont="1" applyFill="1" applyBorder="1" applyAlignment="1">
      <alignment horizontal="right" wrapText="1"/>
    </xf>
    <xf numFmtId="170" fontId="15" fillId="0" borderId="24" xfId="22" applyNumberFormat="1" applyFont="1" applyFill="1" applyBorder="1" applyAlignment="1">
      <alignment horizontal="right" wrapText="1"/>
    </xf>
    <xf numFmtId="3" fontId="4" fillId="0" borderId="24" xfId="2" applyNumberFormat="1" applyFont="1" applyFill="1" applyBorder="1" applyAlignment="1">
      <alignment horizontal="right" wrapText="1"/>
    </xf>
    <xf numFmtId="3" fontId="15" fillId="0" borderId="24" xfId="2" applyNumberFormat="1" applyFont="1" applyFill="1" applyBorder="1" applyAlignment="1">
      <alignment horizontal="right" wrapText="1"/>
    </xf>
    <xf numFmtId="0" fontId="4" fillId="0" borderId="0" xfId="0" applyFont="1" applyAlignment="1">
      <alignment horizontal="left" vertical="top" wrapText="1"/>
    </xf>
  </cellXfs>
  <cellStyles count="23">
    <cellStyle name="Capacity" xfId="1"/>
    <cellStyle name="Comma" xfId="2" builtinId="3"/>
    <cellStyle name="Comma 2" xfId="3"/>
    <cellStyle name="County" xfId="4"/>
    <cellStyle name="Currency" xfId="22" builtinId="4"/>
    <cellStyle name="Date" xfId="5"/>
    <cellStyle name="DRN" xfId="6"/>
    <cellStyle name="FlowDirection" xfId="7"/>
    <cellStyle name="Hyperlink" xfId="8" builtinId="8"/>
    <cellStyle name="LocationType" xfId="9"/>
    <cellStyle name="Normal" xfId="0" builtinId="0"/>
    <cellStyle name="Normal 2" xfId="10"/>
    <cellStyle name="Normal 3" xfId="11"/>
    <cellStyle name="Normal 3 2" xfId="12"/>
    <cellStyle name="Normal 4" xfId="19"/>
    <cellStyle name="Normal 4 2" xfId="20"/>
    <cellStyle name="Normal 5" xfId="21"/>
    <cellStyle name="Pipeline" xfId="13"/>
    <cellStyle name="PointName" xfId="14"/>
    <cellStyle name="Region" xfId="15"/>
    <cellStyle name="State" xfId="16"/>
    <cellStyle name="Utilization" xfId="17"/>
    <cellStyle name="Volume" xfId="18"/>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xdr:cNvGrpSpPr/>
      </xdr:nvGrpSpPr>
      <xdr:grpSpPr>
        <a:xfrm>
          <a:off x="3076575" y="1752600"/>
          <a:ext cx="8683456" cy="5494572"/>
          <a:chOff x="3048000" y="1762125"/>
          <a:chExt cx="8683456" cy="5494572"/>
        </a:xfrm>
      </xdr:grpSpPr>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EA_OES_collaboration/NaturalGas/NaturalGasPipelineData/Archive/EIA-NaturalGasPipelineProjects_2017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id="3" name="Table3" displayName="Table3" ref="A1:C34" totalsRowShown="0" headerRowDxfId="32" dataDxfId="30" headerRowBorderDxfId="31">
  <tableColumns count="3">
    <tableColumn id="1" name="Field" dataDxfId="29"/>
    <tableColumn id="2" name="Category" dataDxfId="28"/>
    <tableColumn id="3" name="Definition" dataDxfId="27"/>
  </tableColumns>
  <tableStyleInfo name="TableStyleMedium2" showFirstColumn="0" showLastColumn="0" showRowStripes="1" showColumnStripes="0"/>
</table>
</file>

<file path=xl/tables/table2.xml><?xml version="1.0" encoding="utf-8"?>
<table xmlns="http://schemas.openxmlformats.org/spreadsheetml/2006/main" id="2" name="Table13" displayName="Table13" ref="A1:C51" totalsRowShown="0" headerRowDxfId="26" dataDxfId="24" headerRowBorderDxfId="25">
  <autoFilter ref="A1:C51"/>
  <sortState ref="A2:C51">
    <sortCondition ref="A1:A51"/>
  </sortState>
  <tableColumns count="3">
    <tableColumn id="2" name="State Name" dataDxfId="23"/>
    <tableColumn id="5" name="State" dataDxfId="22"/>
    <tableColumn id="3" name="Region" dataDxfId="21"/>
  </tableColumns>
  <tableStyleInfo name="TableStyleMedium2" showFirstColumn="0" showLastColumn="0" showRowStripes="1" showColumnStripes="0"/>
</table>
</file>

<file path=xl/tables/table3.xml><?xml version="1.0" encoding="utf-8"?>
<table xmlns="http://schemas.openxmlformats.org/spreadsheetml/2006/main" id="7" name="Table7" displayName="Table7" ref="E1:G9" totalsRowShown="0" headerRowDxfId="20" dataDxfId="18" headerRowBorderDxfId="19" tableBorderDxfId="17" totalsRowBorderDxfId="16">
  <tableColumns count="3">
    <tableColumn id="2" name="State Name" dataDxfId="15"/>
    <tableColumn id="1" name="State" dataDxfId="14"/>
    <tableColumn id="3" name="Region" dataDxfId="13"/>
  </tableColumns>
  <tableStyleInfo name="TableStyleMedium2" showFirstColumn="0" showLastColumn="0" showRowStripes="1" showColumnStripes="0"/>
</table>
</file>

<file path=xl/tables/table4.xml><?xml version="1.0" encoding="utf-8"?>
<table xmlns="http://schemas.openxmlformats.org/spreadsheetml/2006/main" id="1" name="Table132" displayName="Table132" ref="A1:C51" totalsRowShown="0" headerRowDxfId="12" headerRowBorderDxfId="11">
  <autoFilter ref="A1:C51"/>
  <sortState ref="A2:C51">
    <sortCondition ref="A1:A51"/>
  </sortState>
  <tableColumns count="3">
    <tableColumn id="2" name="State Name" dataDxfId="10" dataCellStyle="Normal 2"/>
    <tableColumn id="5" name="State" dataDxfId="9" dataCellStyle="Normal 2"/>
    <tableColumn id="3"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id="4" name="Table75" displayName="Table75" ref="E1:G9" totalsRowShown="0" headerRowDxfId="7" dataDxfId="5" headerRowBorderDxfId="6" tableBorderDxfId="4" totalsRowBorderDxfId="3">
  <tableColumns count="3">
    <tableColumn id="2" name="State Name" dataDxfId="2"/>
    <tableColumn id="1" name="State" dataDxfId="1"/>
    <tableColumn id="3"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rrc.state.tx.us/pipeline-safety/reports/" TargetMode="External"/><Relationship Id="rId2" Type="http://schemas.openxmlformats.org/officeDocument/2006/relationships/hyperlink" Target="mailto:kathryn.dyl@eia.gov" TargetMode="External"/><Relationship Id="rId1" Type="http://schemas.openxmlformats.org/officeDocument/2006/relationships/hyperlink" Target="https://www.eia.gov/naturalgas/data.cfm"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natfuel.com/supply/NorthernAccess2016/default.aspx" TargetMode="External"/><Relationship Id="rId18" Type="http://schemas.openxmlformats.org/officeDocument/2006/relationships/hyperlink" Target="http://www.iroquois.com/project/WIP/" TargetMode="External"/><Relationship Id="rId26" Type="http://schemas.openxmlformats.org/officeDocument/2006/relationships/hyperlink" Target="https://www.enbridge.com/projects-and-infrastructure/projects/atlantic-bridge" TargetMode="External"/><Relationship Id="rId39" Type="http://schemas.openxmlformats.org/officeDocument/2006/relationships/hyperlink" Target="http://sempralng.com/port-arthur-pipeline-louisiana-connector/" TargetMode="External"/><Relationship Id="rId21" Type="http://schemas.openxmlformats.org/officeDocument/2006/relationships/hyperlink" Target="https://www.namerico-energy.com/portfolio/energy/pecos-trail-pipeline/" TargetMode="External"/><Relationship Id="rId34" Type="http://schemas.openxmlformats.org/officeDocument/2006/relationships/hyperlink" Target="http://ir.oneok.com/news-and-events/press-releases/2019/02-25-2019-211707239" TargetMode="External"/><Relationship Id="rId42" Type="http://schemas.openxmlformats.org/officeDocument/2006/relationships/hyperlink" Target="https://virginianaturalgas.com/residential/work-in-your-neighborhood/southside-connector" TargetMode="External"/><Relationship Id="rId47" Type="http://schemas.openxmlformats.org/officeDocument/2006/relationships/hyperlink" Target="http://venturegloballng.com/plaquemines-project/plaquemines-pipeline/" TargetMode="External"/><Relationship Id="rId7" Type="http://schemas.openxmlformats.org/officeDocument/2006/relationships/hyperlink" Target="http://equitransproject.com/" TargetMode="External"/><Relationship Id="rId2" Type="http://schemas.openxmlformats.org/officeDocument/2006/relationships/hyperlink" Target="https://www.enbridge.com/projects-and-infrastructure/projects/atlantic-bridge" TargetMode="External"/><Relationship Id="rId16" Type="http://schemas.openxmlformats.org/officeDocument/2006/relationships/hyperlink" Target="http://www.pngts.com/expansion/" TargetMode="External"/><Relationship Id="rId29" Type="http://schemas.openxmlformats.org/officeDocument/2006/relationships/hyperlink" Target="https://www.enbridge.com/projects-and-infrastructure/projects/atlantic-bridge" TargetMode="External"/><Relationship Id="rId11" Type="http://schemas.openxmlformats.org/officeDocument/2006/relationships/hyperlink" Target="http://media.eqtmidstreampartners.com/press-release/eqm/mountain-valley-pipeline-llc-announces-mvp-southgate-project-and-binding-open?referrer=eqm" TargetMode="External"/><Relationship Id="rId24" Type="http://schemas.openxmlformats.org/officeDocument/2006/relationships/hyperlink" Target="https://www.blackhillscorp.com/node/118016"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www.northernnaturalgas.com/expansionprojects/Pages/NorthernLights2019-Rochester.aspx" TargetMode="External"/><Relationship Id="rId40" Type="http://schemas.openxmlformats.org/officeDocument/2006/relationships/hyperlink" Target="http://sempralng.com/port-arthur-pipeline/" TargetMode="External"/><Relationship Id="rId45" Type="http://schemas.openxmlformats.org/officeDocument/2006/relationships/hyperlink" Target="https://westhp.com/" TargetMode="External"/><Relationship Id="rId5" Type="http://schemas.openxmlformats.org/officeDocument/2006/relationships/hyperlink" Target="http://www.millenniumpipeline.com/eastern-system-upgrade/" TargetMode="External"/><Relationship Id="rId15" Type="http://schemas.openxmlformats.org/officeDocument/2006/relationships/hyperlink" Target="http://www.pngts.com/expansion/" TargetMode="External"/><Relationship Id="rId23" Type="http://schemas.openxmlformats.org/officeDocument/2006/relationships/hyperlink" Target="https://www.kindermorgan.com/pages/business/gas_pipelines/projects/kmtp/" TargetMode="External"/><Relationship Id="rId28" Type="http://schemas.openxmlformats.org/officeDocument/2006/relationships/hyperlink" Target="http://ir.oneok.com/news-and-events/press-releases/2019/02-25-2019-211707239" TargetMode="External"/><Relationship Id="rId36" Type="http://schemas.openxmlformats.org/officeDocument/2006/relationships/hyperlink" Target="https://www.gulfrunpipeline.com/" TargetMode="External"/><Relationship Id="rId49" Type="http://schemas.openxmlformats.org/officeDocument/2006/relationships/printerSettings" Target="../printerSettings/printerSettings2.bin"/><Relationship Id="rId10" Type="http://schemas.openxmlformats.org/officeDocument/2006/relationships/hyperlink" Target="https://www.transcanada.com/en/operations/natural-gas/mountaineer-xpress-project/" TargetMode="External"/><Relationship Id="rId19" Type="http://schemas.openxmlformats.org/officeDocument/2006/relationships/hyperlink" Target="http://pacificconnectorgp.com/project-overview/" TargetMode="External"/><Relationship Id="rId31" Type="http://schemas.openxmlformats.org/officeDocument/2006/relationships/hyperlink" Target="https://www.energytransfer.com/docs/mainpage/2018-ETE-ETP-MLPA-Conference-Presentation_Final.pdf" TargetMode="External"/><Relationship Id="rId44" Type="http://schemas.openxmlformats.org/officeDocument/2006/relationships/hyperlink" Target="http://maritimesenergy.com/flow/uploads/MonctonNaturalGasSupplyALL.pdf" TargetMode="External"/><Relationship Id="rId4" Type="http://schemas.openxmlformats.org/officeDocument/2006/relationships/hyperlink" Target="https://www.kindermorgan.com/business/gas_pipelines/central/chicago/" TargetMode="External"/><Relationship Id="rId9" Type="http://schemas.openxmlformats.org/officeDocument/2006/relationships/hyperlink" Target="https://www.mountainvalleypipeline.info/" TargetMode="External"/><Relationship Id="rId14" Type="http://schemas.openxmlformats.org/officeDocument/2006/relationships/hyperlink" Target="https://www.natfuel.com/supply/NorthernAccess2016/default.aspx" TargetMode="External"/><Relationship Id="rId22" Type="http://schemas.openxmlformats.org/officeDocument/2006/relationships/hyperlink" Target="http://p2kpipeline.com/" TargetMode="External"/><Relationship Id="rId27" Type="http://schemas.openxmlformats.org/officeDocument/2006/relationships/hyperlink" Target="http://goldenpassproducts.com/index.cfm/page/8" TargetMode="External"/><Relationship Id="rId30" Type="http://schemas.openxmlformats.org/officeDocument/2006/relationships/hyperlink" Target="http://www.1line.williams.com/Transco/files/presentations/2018CSSpringUpdate.pdf" TargetMode="External"/><Relationship Id="rId35" Type="http://schemas.openxmlformats.org/officeDocument/2006/relationships/hyperlink" Target="https://www.dominionenergy.com/about-us/natural-gas-projects/eastern-market-access-project" TargetMode="External"/><Relationship Id="rId43" Type="http://schemas.openxmlformats.org/officeDocument/2006/relationships/hyperlink" Target="http://maritimesenergy.com/flow/uploads/MonctonNaturalGasSupplyALL.pdf" TargetMode="External"/><Relationship Id="rId48" Type="http://schemas.openxmlformats.org/officeDocument/2006/relationships/hyperlink" Target="http://venturegloballng.com/plaquemines-project/plaquemines-pipeline/" TargetMode="External"/><Relationship Id="rId8" Type="http://schemas.openxmlformats.org/officeDocument/2006/relationships/hyperlink" Target="https://www.transcanada.com/en/operations/natural-gas/gulf-xpress-project/" TargetMode="External"/><Relationship Id="rId3" Type="http://schemas.openxmlformats.org/officeDocument/2006/relationships/hyperlink" Target="https://www.transcanada.com/en/operations/natural-gas/buckeye-xpress-project/" TargetMode="External"/><Relationship Id="rId12" Type="http://schemas.openxmlformats.org/officeDocument/2006/relationships/hyperlink" Target="http://co.williams.com/expansionprojects/north-seattle-lateral-upgrade-project/" TargetMode="External"/><Relationship Id="rId17" Type="http://schemas.openxmlformats.org/officeDocument/2006/relationships/hyperlink" Target="http://www.iroquois.com/project/sono/SoNo_OpenSeasonBrochure_1_12_15.pdf" TargetMode="External"/><Relationship Id="rId25" Type="http://schemas.openxmlformats.org/officeDocument/2006/relationships/hyperlink" Target="https://www.enbridge.com/projects-and-infrastructure/projects/greater-philadelphia-expansion-project" TargetMode="External"/><Relationship Id="rId33" Type="http://schemas.openxmlformats.org/officeDocument/2006/relationships/hyperlink" Target="http://ir.oneok.com/news-and-events/press-releases/2019/02-25-2019-211707239" TargetMode="External"/><Relationship Id="rId38" Type="http://schemas.openxmlformats.org/officeDocument/2006/relationships/hyperlink" Target="https://www.kindermorgan.com/pages/business/gas_pipelines/projects/php/" TargetMode="External"/><Relationship Id="rId46" Type="http://schemas.openxmlformats.org/officeDocument/2006/relationships/hyperlink" Target="http://pucweb1.state.nv.us/PDF/AxImages/DOCKETS_2015_THRU_PRESENT/2019-6/39610.pdf" TargetMode="External"/><Relationship Id="rId20" Type="http://schemas.openxmlformats.org/officeDocument/2006/relationships/hyperlink" Target="http://venturegloballng.com/calcasieu-pass/transcameron-pipeline/" TargetMode="External"/><Relationship Id="rId41" Type="http://schemas.openxmlformats.org/officeDocument/2006/relationships/hyperlink" Target="http://www.northernnaturalgas.com/expansionprojects/Pages/NorthernLights2019-Rochester.aspx" TargetMode="External"/><Relationship Id="rId1" Type="http://schemas.openxmlformats.org/officeDocument/2006/relationships/hyperlink" Target="https://www.enbridge.com/projects-and-infrastructure/projects/texas-eastern-appalachian-lease-project" TargetMode="External"/><Relationship Id="rId6" Type="http://schemas.openxmlformats.org/officeDocument/2006/relationships/hyperlink" Target="https://www.natfuel.com/pipelineandstorage/empire/empirenorth2017/Jackson_Public_Info_Session_Presentation.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projects.enablemidstream.com/project/enable-gas-transmission-cana-stack-expansion-case/" TargetMode="External"/><Relationship Id="rId13" Type="http://schemas.openxmlformats.org/officeDocument/2006/relationships/hyperlink" Target="http://www.pngts.com/expansion/" TargetMode="External"/><Relationship Id="rId18" Type="http://schemas.openxmlformats.org/officeDocument/2006/relationships/hyperlink" Target="http://ir.energytransfer.com/phoenix.zhtml?c=106094&amp;p=RssLanding&amp;cat=news&amp;id=2347076" TargetMode="External"/><Relationship Id="rId3" Type="http://schemas.openxmlformats.org/officeDocument/2006/relationships/hyperlink" Target="http://whitewatermidstream.com/operations" TargetMode="External"/><Relationship Id="rId21" Type="http://schemas.openxmlformats.org/officeDocument/2006/relationships/hyperlink" Target="https://www.transcanada.com/en/operations/natural-gas/mountaineer-xpress-project/" TargetMode="External"/><Relationship Id="rId7" Type="http://schemas.openxmlformats.org/officeDocument/2006/relationships/hyperlink" Target="https://www.kindermorgan.com/pages/business/gas_pipelines/east/broadrun/" TargetMode="External"/><Relationship Id="rId12" Type="http://schemas.openxmlformats.org/officeDocument/2006/relationships/hyperlink" Target="https://www.kindermorgan.com/business/gas_pipelines/central/gulfcoast/" TargetMode="External"/><Relationship Id="rId17" Type="http://schemas.openxmlformats.org/officeDocument/2006/relationships/hyperlink" Target="http://www.gulfsouthpl.com/ExpansionProjects.aspx?id=4294967564" TargetMode="External"/><Relationship Id="rId2" Type="http://schemas.openxmlformats.org/officeDocument/2006/relationships/hyperlink" Target="https://www.energytransfer.com/docs/mainpage/ETE_ETP_Morgan_Stanley_Conference_Presentation_Final.pdf" TargetMode="External"/><Relationship Id="rId16" Type="http://schemas.openxmlformats.org/officeDocument/2006/relationships/hyperlink" Target="https://www.kindermorgan.com/pages/business/gas_pipelines/east/swlouisianasupply/default.aspx" TargetMode="External"/><Relationship Id="rId20" Type="http://schemas.openxmlformats.org/officeDocument/2006/relationships/hyperlink" Target="https://pipelineandstorage.natfuel.com/current-projects/ym28-and-fm120-modernization-project/" TargetMode="External"/><Relationship Id="rId1" Type="http://schemas.openxmlformats.org/officeDocument/2006/relationships/hyperlink" Target="http://newenglandcouncil.com/assets/Energy-Environment-PNGTS.pdf" TargetMode="External"/><Relationship Id="rId6" Type="http://schemas.openxmlformats.org/officeDocument/2006/relationships/hyperlink" Target="https://dtemidstream.com/location/birdsboro-pipeline/" TargetMode="External"/><Relationship Id="rId11" Type="http://schemas.openxmlformats.org/officeDocument/2006/relationships/hyperlink" Target="http://www.nexusgastransmission.com/content/project-overview-map" TargetMode="External"/><Relationship Id="rId24" Type="http://schemas.openxmlformats.org/officeDocument/2006/relationships/comments" Target="../comments1.xml"/><Relationship Id="rId5" Type="http://schemas.openxmlformats.org/officeDocument/2006/relationships/hyperlink" Target="http://www.1line.williams.com/Transco/files/presentations/2018CSSpringUpdate.pdf" TargetMode="External"/><Relationship Id="rId15" Type="http://schemas.openxmlformats.org/officeDocument/2006/relationships/hyperlink" Target="https://www.enbridge.com/projects-and-infrastructure/projects/south-texas-expansion-project" TargetMode="External"/><Relationship Id="rId23" Type="http://schemas.openxmlformats.org/officeDocument/2006/relationships/vmlDrawing" Target="../drawings/vmlDrawing1.vml"/><Relationship Id="rId10" Type="http://schemas.openxmlformats.org/officeDocument/2006/relationships/hyperlink" Target="https://www.platts.com/latest-news/natural-gas/denver/columbia-gas-seeks-january-1-startup-for-leach-21831045" TargetMode="External"/><Relationship Id="rId19" Type="http://schemas.openxmlformats.org/officeDocument/2006/relationships/hyperlink" Target="https://www.enbridge.com/projects-and-infrastructure/projects/texas-eastern-appalachian-lease-project" TargetMode="External"/><Relationship Id="rId4" Type="http://schemas.openxmlformats.org/officeDocument/2006/relationships/hyperlink" Target="http://www.1line.williams.com/Transco/files/presentations/2018CSSpringUpdate.pdf" TargetMode="External"/><Relationship Id="rId9" Type="http://schemas.openxmlformats.org/officeDocument/2006/relationships/hyperlink" Target="http://www.millenniumpipeline.com/valley-lateral-project/" TargetMode="External"/><Relationship Id="rId14" Type="http://schemas.openxmlformats.org/officeDocument/2006/relationships/hyperlink" Target="http://www.pngts.com/expansion/" TargetMode="External"/><Relationship Id="rId2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B1:F38"/>
  <sheetViews>
    <sheetView showGridLines="0" workbookViewId="0">
      <selection activeCell="C31" sqref="C31"/>
    </sheetView>
  </sheetViews>
  <sheetFormatPr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145</v>
      </c>
    </row>
    <row r="2" spans="2:6" ht="15.75" x14ac:dyDescent="0.25">
      <c r="B2" s="4" t="s">
        <v>182</v>
      </c>
    </row>
    <row r="3" spans="2:6" x14ac:dyDescent="0.2">
      <c r="B3" s="9"/>
    </row>
    <row r="4" spans="2:6" x14ac:dyDescent="0.2">
      <c r="B4" s="1" t="s">
        <v>146</v>
      </c>
    </row>
    <row r="5" spans="2:6" x14ac:dyDescent="0.2">
      <c r="B5" s="10" t="s">
        <v>147</v>
      </c>
      <c r="C5" s="11" t="s">
        <v>148</v>
      </c>
      <c r="D5" s="11" t="s">
        <v>157</v>
      </c>
      <c r="E5" s="11" t="s">
        <v>149</v>
      </c>
    </row>
    <row r="6" spans="2:6" x14ac:dyDescent="0.2">
      <c r="B6" s="60" t="s">
        <v>155</v>
      </c>
      <c r="C6" s="12" t="s">
        <v>2977</v>
      </c>
      <c r="D6" s="12" t="s">
        <v>158</v>
      </c>
      <c r="E6" s="12" t="s">
        <v>156</v>
      </c>
    </row>
    <row r="7" spans="2:6" x14ac:dyDescent="0.2">
      <c r="B7" s="183" t="s">
        <v>2453</v>
      </c>
      <c r="C7" s="12" t="s">
        <v>2976</v>
      </c>
      <c r="D7" s="12" t="s">
        <v>158</v>
      </c>
      <c r="E7" s="12"/>
    </row>
    <row r="8" spans="2:6" x14ac:dyDescent="0.2">
      <c r="B8" s="60" t="s">
        <v>180</v>
      </c>
      <c r="C8" s="12" t="s">
        <v>167</v>
      </c>
      <c r="D8" s="12"/>
      <c r="E8" s="12"/>
    </row>
    <row r="9" spans="2:6" x14ac:dyDescent="0.2">
      <c r="B9" s="60" t="s">
        <v>181</v>
      </c>
      <c r="C9" s="12" t="s">
        <v>168</v>
      </c>
      <c r="D9" s="12"/>
      <c r="E9" s="12"/>
    </row>
    <row r="11" spans="2:6" x14ac:dyDescent="0.2">
      <c r="B11" s="7" t="s">
        <v>150</v>
      </c>
      <c r="C11" s="16">
        <v>43677</v>
      </c>
    </row>
    <row r="12" spans="2:6" x14ac:dyDescent="0.2">
      <c r="B12" s="7" t="s">
        <v>151</v>
      </c>
      <c r="C12" s="5" t="s">
        <v>1782</v>
      </c>
      <c r="F12" s="13" t="s">
        <v>154</v>
      </c>
    </row>
    <row r="13" spans="2:6" x14ac:dyDescent="0.2">
      <c r="B13" s="7" t="s">
        <v>152</v>
      </c>
      <c r="C13" s="81" t="s">
        <v>2332</v>
      </c>
    </row>
    <row r="14" spans="2:6" x14ac:dyDescent="0.2">
      <c r="B14" s="7" t="s">
        <v>177</v>
      </c>
      <c r="C14" s="14" t="s">
        <v>2850</v>
      </c>
    </row>
    <row r="15" spans="2:6" x14ac:dyDescent="0.2">
      <c r="C15" s="14" t="s">
        <v>2525</v>
      </c>
      <c r="D15" s="80" t="s">
        <v>2526</v>
      </c>
    </row>
    <row r="16" spans="2:6" x14ac:dyDescent="0.2">
      <c r="B16" s="7" t="s">
        <v>153</v>
      </c>
      <c r="C16" s="80" t="s">
        <v>2459</v>
      </c>
    </row>
    <row r="17" spans="2:5" x14ac:dyDescent="0.2">
      <c r="C17" s="7" t="s">
        <v>2460</v>
      </c>
    </row>
    <row r="19" spans="2:5" ht="15" customHeight="1" x14ac:dyDescent="0.2">
      <c r="B19" s="7" t="s">
        <v>178</v>
      </c>
      <c r="C19" s="221" t="s">
        <v>2978</v>
      </c>
      <c r="D19" s="221"/>
      <c r="E19" s="221"/>
    </row>
    <row r="20" spans="2:5" ht="12.75" customHeight="1" x14ac:dyDescent="0.2">
      <c r="C20" s="221"/>
      <c r="D20" s="221"/>
      <c r="E20" s="221"/>
    </row>
    <row r="21" spans="2:5" ht="12.75" customHeight="1" x14ac:dyDescent="0.2">
      <c r="C21" s="221"/>
      <c r="D21" s="221"/>
      <c r="E21" s="221"/>
    </row>
    <row r="22" spans="2:5" ht="12.75" customHeight="1" x14ac:dyDescent="0.2">
      <c r="C22" s="221"/>
      <c r="D22" s="221"/>
      <c r="E22" s="221"/>
    </row>
    <row r="23" spans="2:5" ht="12.75" customHeight="1" x14ac:dyDescent="0.2">
      <c r="C23" s="221"/>
      <c r="D23" s="221"/>
      <c r="E23" s="221"/>
    </row>
    <row r="24" spans="2:5" ht="12.75" customHeight="1" x14ac:dyDescent="0.2">
      <c r="C24" s="221"/>
      <c r="D24" s="221"/>
      <c r="E24" s="221"/>
    </row>
    <row r="25" spans="2:5" ht="12.75" customHeight="1" x14ac:dyDescent="0.2">
      <c r="C25" s="221"/>
      <c r="D25" s="221"/>
      <c r="E25" s="221"/>
    </row>
    <row r="26" spans="2:5" ht="12.75" customHeight="1" x14ac:dyDescent="0.2">
      <c r="C26" s="221"/>
      <c r="D26" s="221"/>
      <c r="E26" s="221"/>
    </row>
    <row r="27" spans="2:5" ht="12.75" customHeight="1" x14ac:dyDescent="0.2">
      <c r="C27" s="221"/>
      <c r="D27" s="221"/>
      <c r="E27" s="221"/>
    </row>
    <row r="28" spans="2:5" ht="12.75" customHeight="1" x14ac:dyDescent="0.2">
      <c r="C28" s="221"/>
      <c r="D28" s="221"/>
      <c r="E28" s="221"/>
    </row>
    <row r="29" spans="2:5" ht="12.75" customHeight="1" x14ac:dyDescent="0.2">
      <c r="C29" s="221"/>
      <c r="D29" s="221"/>
      <c r="E29" s="221"/>
    </row>
    <row r="30" spans="2:5" ht="12.75" customHeight="1" x14ac:dyDescent="0.2">
      <c r="C30" s="221"/>
      <c r="D30" s="221"/>
      <c r="E30" s="221"/>
    </row>
    <row r="31" spans="2:5" ht="12.75" customHeight="1" x14ac:dyDescent="0.2">
      <c r="C31" s="181" t="s">
        <v>2931</v>
      </c>
      <c r="D31" s="15"/>
    </row>
    <row r="32" spans="2:5" ht="12.75" customHeight="1" x14ac:dyDescent="0.2">
      <c r="C32" s="182" t="s">
        <v>2856</v>
      </c>
      <c r="D32" s="15"/>
    </row>
    <row r="33" spans="3:4" ht="12.75" customHeight="1" x14ac:dyDescent="0.2">
      <c r="C33" s="182" t="s">
        <v>2854</v>
      </c>
      <c r="D33" s="15"/>
    </row>
    <row r="34" spans="3:4" ht="12.75" customHeight="1" x14ac:dyDescent="0.2">
      <c r="C34" s="209" t="s">
        <v>2857</v>
      </c>
      <c r="D34" s="15"/>
    </row>
    <row r="35" spans="3:4" ht="12.75" customHeight="1" x14ac:dyDescent="0.2">
      <c r="C35" s="182" t="s">
        <v>2855</v>
      </c>
      <c r="D35" s="15"/>
    </row>
    <row r="36" spans="3:4" ht="12.75" customHeight="1" x14ac:dyDescent="0.2">
      <c r="C36" s="209" t="s">
        <v>2851</v>
      </c>
      <c r="D36" s="15"/>
    </row>
    <row r="37" spans="3:4" x14ac:dyDescent="0.2">
      <c r="C37" s="209" t="s">
        <v>2852</v>
      </c>
    </row>
    <row r="38" spans="3:4" x14ac:dyDescent="0.2">
      <c r="C38" s="209" t="s">
        <v>2853</v>
      </c>
    </row>
  </sheetData>
  <mergeCells count="1">
    <mergeCell ref="C19:E30"/>
  </mergeCells>
  <hyperlinks>
    <hyperlink ref="B6" location="'Natural Gas Pipeline Projects'!A1" display="Natural Gas Pipeline Projects"/>
    <hyperlink ref="B8" location="Definitions!A1" display="Definitions"/>
    <hyperlink ref="C13" r:id="rId1" location="pipelines"/>
    <hyperlink ref="B9" location="Contents!A1" display="Regions"/>
    <hyperlink ref="C16" r:id="rId2"/>
    <hyperlink ref="B7" location="'Historical Projects'!A1" display="Historical Projects"/>
    <hyperlink ref="D15" r:id="rId3"/>
  </hyperlinks>
  <pageMargins left="0.75" right="0.75" top="1" bottom="1" header="0.5" footer="0.5"/>
  <pageSetup scale="82" orientation="landscape"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IZ165"/>
  <sheetViews>
    <sheetView showGridLines="0" tabSelected="1" zoomScaleNormal="100" workbookViewId="0">
      <selection activeCell="B6" sqref="B6"/>
    </sheetView>
  </sheetViews>
  <sheetFormatPr defaultColWidth="21.5703125" defaultRowHeight="12.75" x14ac:dyDescent="0.2"/>
  <cols>
    <col min="1" max="1" width="16.28515625" style="170" customWidth="1"/>
    <col min="2" max="2" width="42.140625" style="171" customWidth="1"/>
    <col min="3" max="3" width="28" style="171" customWidth="1"/>
    <col min="4" max="4" width="14.7109375" style="171" customWidth="1"/>
    <col min="5" max="5" width="13.5703125" style="172" customWidth="1"/>
    <col min="6" max="6" width="10.7109375" style="173" customWidth="1"/>
    <col min="7" max="7" width="9.42578125" style="174" customWidth="1"/>
    <col min="8" max="8" width="27" style="170" customWidth="1"/>
    <col min="9" max="9" width="14.7109375" style="170" customWidth="1"/>
    <col min="10" max="10" width="11.42578125" style="170" customWidth="1"/>
    <col min="11" max="11" width="22.7109375" style="205" customWidth="1"/>
    <col min="12" max="12" width="14.140625" style="170" customWidth="1"/>
    <col min="13" max="14" width="14.7109375" style="170" customWidth="1"/>
    <col min="15" max="15" width="9.5703125" style="215" customWidth="1"/>
    <col min="16" max="16" width="10.28515625" style="175" customWidth="1"/>
    <col min="17" max="17" width="11.7109375" style="175" customWidth="1"/>
    <col min="18" max="18" width="11.42578125" style="176" customWidth="1"/>
    <col min="19" max="19" width="10.7109375" style="177" customWidth="1"/>
    <col min="20" max="20" width="15.42578125" style="178" customWidth="1"/>
    <col min="21" max="21" width="19.42578125" style="179" customWidth="1"/>
    <col min="22" max="22" width="14.42578125" style="113" customWidth="1"/>
    <col min="23" max="23" width="48.7109375" style="113" customWidth="1"/>
    <col min="24" max="24" width="81.28515625" style="113" customWidth="1"/>
    <col min="25" max="25" width="21.5703125" style="126"/>
    <col min="26" max="16384" width="21.5703125" style="113"/>
  </cols>
  <sheetData>
    <row r="1" spans="1:260" ht="15.75" x14ac:dyDescent="0.25">
      <c r="A1" s="105" t="s">
        <v>1864</v>
      </c>
      <c r="B1" s="106"/>
      <c r="C1" s="106"/>
      <c r="D1" s="106"/>
      <c r="E1" s="106"/>
      <c r="F1" s="107"/>
      <c r="G1" s="108"/>
      <c r="H1" s="105"/>
      <c r="I1" s="105"/>
      <c r="J1" s="105"/>
      <c r="K1" s="203"/>
      <c r="L1" s="105"/>
      <c r="M1" s="105"/>
      <c r="N1" s="105"/>
      <c r="O1" s="213"/>
      <c r="P1" s="109"/>
      <c r="Q1" s="109"/>
      <c r="R1" s="109"/>
      <c r="S1" s="105"/>
      <c r="T1" s="105"/>
      <c r="U1" s="110"/>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c r="CD1" s="111"/>
      <c r="CE1" s="111"/>
      <c r="CF1" s="111"/>
      <c r="CG1" s="111"/>
      <c r="CH1" s="111"/>
      <c r="CI1" s="111"/>
      <c r="CJ1" s="111"/>
      <c r="CK1" s="111"/>
      <c r="CL1" s="111"/>
      <c r="CM1" s="111"/>
      <c r="CN1" s="111"/>
      <c r="CO1" s="111"/>
      <c r="CP1" s="111"/>
      <c r="CQ1" s="111"/>
      <c r="CR1" s="111"/>
      <c r="CS1" s="111"/>
      <c r="CT1" s="111"/>
      <c r="CU1" s="111"/>
      <c r="CV1" s="111"/>
      <c r="CW1" s="111"/>
      <c r="CX1" s="111"/>
      <c r="CY1" s="111"/>
      <c r="CZ1" s="111"/>
      <c r="DA1" s="111"/>
      <c r="DB1" s="111"/>
      <c r="DC1" s="111"/>
      <c r="DD1" s="111"/>
      <c r="DE1" s="111"/>
      <c r="DF1" s="111"/>
      <c r="DG1" s="111"/>
      <c r="DH1" s="111"/>
      <c r="DI1" s="111"/>
      <c r="DJ1" s="111"/>
      <c r="DK1" s="111"/>
      <c r="DL1" s="111"/>
      <c r="DM1" s="111"/>
      <c r="DN1" s="111"/>
      <c r="DO1" s="111"/>
      <c r="DP1" s="111"/>
      <c r="DQ1" s="111"/>
      <c r="DR1" s="111"/>
      <c r="DS1" s="111"/>
      <c r="DT1" s="111"/>
      <c r="DU1" s="111"/>
      <c r="DV1" s="111"/>
      <c r="DW1" s="111"/>
      <c r="DX1" s="111"/>
      <c r="DY1" s="111"/>
      <c r="DZ1" s="111"/>
      <c r="EA1" s="111"/>
      <c r="EB1" s="111"/>
      <c r="EC1" s="111"/>
      <c r="ED1" s="111"/>
      <c r="EE1" s="111"/>
      <c r="EF1" s="111"/>
      <c r="EG1" s="111"/>
      <c r="EH1" s="111"/>
      <c r="EI1" s="111"/>
      <c r="EJ1" s="111"/>
      <c r="EK1" s="111"/>
      <c r="EL1" s="111"/>
      <c r="EM1" s="111"/>
      <c r="EN1" s="111"/>
      <c r="EO1" s="111"/>
      <c r="EP1" s="111"/>
      <c r="EQ1" s="111"/>
      <c r="ER1" s="111"/>
      <c r="ES1" s="111"/>
      <c r="ET1" s="111"/>
      <c r="EU1" s="111"/>
      <c r="EV1" s="111"/>
      <c r="EW1" s="111"/>
      <c r="EX1" s="111"/>
      <c r="EY1" s="111"/>
      <c r="EZ1" s="111"/>
      <c r="FA1" s="111"/>
      <c r="FB1" s="111"/>
      <c r="FC1" s="111"/>
      <c r="FD1" s="111"/>
      <c r="FE1" s="111"/>
      <c r="FF1" s="111"/>
      <c r="FG1" s="111"/>
      <c r="FH1" s="111"/>
      <c r="FI1" s="111"/>
      <c r="FJ1" s="111"/>
      <c r="FK1" s="111"/>
      <c r="FL1" s="111"/>
      <c r="FM1" s="111"/>
      <c r="FN1" s="111"/>
      <c r="FO1" s="111"/>
      <c r="FP1" s="111"/>
      <c r="FQ1" s="111"/>
      <c r="FR1" s="111"/>
      <c r="FS1" s="111"/>
      <c r="FT1" s="111"/>
      <c r="FU1" s="111"/>
      <c r="FV1" s="111"/>
      <c r="FW1" s="111"/>
      <c r="FX1" s="111"/>
      <c r="FY1" s="111"/>
      <c r="FZ1" s="111"/>
      <c r="GA1" s="111"/>
      <c r="GB1" s="111"/>
      <c r="GC1" s="111"/>
      <c r="GD1" s="111"/>
      <c r="GE1" s="111"/>
      <c r="GF1" s="111"/>
      <c r="GG1" s="111"/>
      <c r="GH1" s="111"/>
      <c r="GI1" s="111"/>
      <c r="GJ1" s="111"/>
      <c r="GK1" s="111"/>
      <c r="GL1" s="111"/>
      <c r="GM1" s="111"/>
      <c r="GN1" s="111"/>
      <c r="GO1" s="111"/>
      <c r="GP1" s="111"/>
      <c r="GQ1" s="111"/>
      <c r="GR1" s="111"/>
      <c r="GS1" s="111"/>
      <c r="GT1" s="111"/>
      <c r="GU1" s="111"/>
      <c r="GV1" s="111"/>
      <c r="GW1" s="111"/>
      <c r="GX1" s="111"/>
      <c r="GY1" s="111"/>
      <c r="GZ1" s="111"/>
      <c r="HA1" s="111"/>
      <c r="HB1" s="111"/>
      <c r="HC1" s="111"/>
      <c r="HD1" s="111"/>
      <c r="HE1" s="111"/>
      <c r="HF1" s="111"/>
      <c r="HG1" s="111"/>
      <c r="HH1" s="111"/>
      <c r="HI1" s="111"/>
      <c r="HJ1" s="111"/>
      <c r="HK1" s="111"/>
      <c r="HL1" s="111"/>
      <c r="HM1" s="111"/>
      <c r="HN1" s="111"/>
      <c r="HO1" s="111"/>
      <c r="HP1" s="111"/>
      <c r="HQ1" s="111"/>
      <c r="HR1" s="111"/>
      <c r="HS1" s="111"/>
      <c r="HT1" s="111"/>
      <c r="HU1" s="111"/>
      <c r="HV1" s="111"/>
      <c r="HW1" s="111"/>
      <c r="HX1" s="111"/>
      <c r="HY1" s="111"/>
      <c r="HZ1" s="111"/>
      <c r="IA1" s="111"/>
      <c r="IB1" s="111"/>
      <c r="IC1" s="111"/>
      <c r="ID1" s="111"/>
      <c r="IE1" s="111"/>
      <c r="IF1" s="111"/>
      <c r="IG1" s="111"/>
      <c r="IH1" s="111"/>
      <c r="II1" s="111"/>
      <c r="IJ1" s="111"/>
      <c r="IK1" s="111"/>
      <c r="IL1" s="111"/>
      <c r="IM1" s="111"/>
      <c r="IN1" s="111"/>
      <c r="IO1" s="111"/>
      <c r="IP1" s="111"/>
      <c r="IQ1" s="111"/>
      <c r="IR1" s="111"/>
      <c r="IS1" s="111"/>
      <c r="IT1" s="111"/>
      <c r="IU1" s="111"/>
      <c r="IV1" s="111"/>
      <c r="IW1" s="111"/>
      <c r="IX1" s="111"/>
      <c r="IY1" s="111"/>
      <c r="IZ1" s="111"/>
    </row>
    <row r="2" spans="1:260" s="121" customFormat="1" ht="39" thickBot="1" x14ac:dyDescent="0.25">
      <c r="A2" s="114" t="s">
        <v>121</v>
      </c>
      <c r="B2" s="115" t="s">
        <v>122</v>
      </c>
      <c r="C2" s="115" t="s">
        <v>123</v>
      </c>
      <c r="D2" s="115" t="s">
        <v>124</v>
      </c>
      <c r="E2" s="115" t="s">
        <v>127</v>
      </c>
      <c r="F2" s="116" t="s">
        <v>128</v>
      </c>
      <c r="G2" s="117" t="s">
        <v>129</v>
      </c>
      <c r="H2" s="118" t="s">
        <v>195</v>
      </c>
      <c r="I2" s="118" t="s">
        <v>2338</v>
      </c>
      <c r="J2" s="118" t="s">
        <v>2339</v>
      </c>
      <c r="K2" s="204" t="s">
        <v>196</v>
      </c>
      <c r="L2" s="118" t="s">
        <v>2341</v>
      </c>
      <c r="M2" s="118" t="s">
        <v>2340</v>
      </c>
      <c r="N2" s="118" t="s">
        <v>2567</v>
      </c>
      <c r="O2" s="214" t="s">
        <v>130</v>
      </c>
      <c r="P2" s="119" t="s">
        <v>131</v>
      </c>
      <c r="Q2" s="118" t="s">
        <v>132</v>
      </c>
      <c r="R2" s="118" t="s">
        <v>186</v>
      </c>
      <c r="S2" s="120" t="s">
        <v>125</v>
      </c>
      <c r="T2" s="118" t="s">
        <v>193</v>
      </c>
      <c r="U2" s="118" t="s">
        <v>194</v>
      </c>
      <c r="V2" s="118" t="s">
        <v>2246</v>
      </c>
      <c r="W2" s="118" t="s">
        <v>2523</v>
      </c>
      <c r="X2" s="118" t="s">
        <v>2532</v>
      </c>
    </row>
    <row r="3" spans="1:260" s="20" customFormat="1" x14ac:dyDescent="0.2">
      <c r="A3" s="122">
        <v>43124</v>
      </c>
      <c r="B3" s="101" t="s">
        <v>2000</v>
      </c>
      <c r="C3" s="101" t="s">
        <v>201</v>
      </c>
      <c r="D3" s="101" t="s">
        <v>141</v>
      </c>
      <c r="E3" s="101" t="s">
        <v>2466</v>
      </c>
      <c r="F3" s="82"/>
      <c r="G3" s="83"/>
      <c r="H3" s="123" t="s">
        <v>2001</v>
      </c>
      <c r="I3" s="123" t="str">
        <f t="shared" ref="I3:I34" si="0">LEFT($H3,2)</f>
        <v>NY</v>
      </c>
      <c r="J3" s="123" t="str">
        <f t="shared" ref="J3:J34" si="1">RIGHT($H3,2)</f>
        <v>MA</v>
      </c>
      <c r="K3" s="202" t="str">
        <f t="shared" ref="K3:K34" si="2">IF($L3=$M3,L3,CONCATENATE($L3,", ",IF(ISBLANK(N3),"",CONCATENATE(N3,", ")),$M3))</f>
        <v>Northeast</v>
      </c>
      <c r="L3" s="123" t="str">
        <f>INDEX('State '!$A$1:$C$62,MATCH($I3,'State '!$B:$B,0),3)</f>
        <v>Northeast</v>
      </c>
      <c r="M3" s="123" t="str">
        <f>INDEX('State '!$A$1:$C$62,MATCH($J3,'State '!$B:$B,0),3)</f>
        <v>Northeast</v>
      </c>
      <c r="N3" s="123"/>
      <c r="O3" s="217">
        <v>3000</v>
      </c>
      <c r="P3" s="85">
        <v>123</v>
      </c>
      <c r="Q3" s="219">
        <v>925</v>
      </c>
      <c r="R3" s="124"/>
      <c r="S3" s="123" t="s">
        <v>135</v>
      </c>
      <c r="T3" s="123" t="s">
        <v>390</v>
      </c>
      <c r="U3" s="123" t="s">
        <v>391</v>
      </c>
      <c r="V3" s="123" t="s">
        <v>2250</v>
      </c>
      <c r="W3" s="101"/>
      <c r="X3" s="125"/>
    </row>
    <row r="4" spans="1:260" s="20" customFormat="1" x14ac:dyDescent="0.2">
      <c r="A4" s="122">
        <v>43182</v>
      </c>
      <c r="B4" s="101" t="s">
        <v>2482</v>
      </c>
      <c r="C4" s="101" t="s">
        <v>2483</v>
      </c>
      <c r="D4" s="101" t="s">
        <v>142</v>
      </c>
      <c r="E4" s="101" t="s">
        <v>138</v>
      </c>
      <c r="F4" s="82"/>
      <c r="G4" s="83">
        <v>2019</v>
      </c>
      <c r="H4" s="123" t="s">
        <v>7</v>
      </c>
      <c r="I4" s="123" t="str">
        <f t="shared" si="0"/>
        <v>PA</v>
      </c>
      <c r="J4" s="123" t="str">
        <f t="shared" si="1"/>
        <v>PA</v>
      </c>
      <c r="K4" s="202" t="str">
        <f t="shared" si="2"/>
        <v>Northeast</v>
      </c>
      <c r="L4" s="123" t="str">
        <f>INDEX('State '!$A$1:$C$62,MATCH($I4,'State '!$B:$B,0),3)</f>
        <v>Northeast</v>
      </c>
      <c r="M4" s="123" t="str">
        <f>INDEX('State '!$A$1:$C$62,MATCH($J4,'State '!$B:$B,0),3)</f>
        <v>Northeast</v>
      </c>
      <c r="N4" s="123"/>
      <c r="O4" s="217">
        <v>143</v>
      </c>
      <c r="P4" s="85">
        <v>4.75</v>
      </c>
      <c r="Q4" s="219">
        <v>775</v>
      </c>
      <c r="R4" s="124" t="s">
        <v>2491</v>
      </c>
      <c r="S4" s="123" t="s">
        <v>139</v>
      </c>
      <c r="T4" s="123" t="s">
        <v>390</v>
      </c>
      <c r="U4" s="123" t="s">
        <v>2490</v>
      </c>
      <c r="V4" s="123" t="s">
        <v>2247</v>
      </c>
      <c r="W4" s="101"/>
      <c r="X4" s="125"/>
    </row>
    <row r="5" spans="1:260" s="20" customFormat="1" ht="25.5" x14ac:dyDescent="0.2">
      <c r="A5" s="122">
        <v>42619</v>
      </c>
      <c r="B5" s="101" t="s">
        <v>2296</v>
      </c>
      <c r="C5" s="102" t="s">
        <v>2682</v>
      </c>
      <c r="D5" s="101" t="s">
        <v>137</v>
      </c>
      <c r="E5" s="101" t="s">
        <v>140</v>
      </c>
      <c r="F5" s="82"/>
      <c r="G5" s="83">
        <v>2025</v>
      </c>
      <c r="H5" s="123" t="s">
        <v>552</v>
      </c>
      <c r="I5" s="123" t="str">
        <f t="shared" si="0"/>
        <v>AK</v>
      </c>
      <c r="J5" s="123" t="str">
        <f t="shared" si="1"/>
        <v>AK</v>
      </c>
      <c r="K5" s="202" t="str">
        <f t="shared" si="2"/>
        <v>Pacific</v>
      </c>
      <c r="L5" s="123" t="str">
        <f>INDEX('State '!$A$1:$C$62,MATCH($I5,'State '!$B:$B,0),3)</f>
        <v>Pacific</v>
      </c>
      <c r="M5" s="123" t="str">
        <f>INDEX('State '!$A$1:$C$62,MATCH($J5,'State '!$B:$B,0),3)</f>
        <v>Pacific</v>
      </c>
      <c r="N5" s="123"/>
      <c r="O5" s="217">
        <v>45000</v>
      </c>
      <c r="P5" s="85">
        <v>805</v>
      </c>
      <c r="Q5" s="219">
        <v>3500</v>
      </c>
      <c r="R5" s="124">
        <v>42</v>
      </c>
      <c r="S5" s="123" t="s">
        <v>139</v>
      </c>
      <c r="T5" s="123" t="s">
        <v>390</v>
      </c>
      <c r="U5" s="149" t="s">
        <v>2724</v>
      </c>
      <c r="V5" s="123" t="s">
        <v>2247</v>
      </c>
      <c r="W5" s="101" t="s">
        <v>2725</v>
      </c>
      <c r="X5" s="125"/>
      <c r="Y5" s="143"/>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27"/>
      <c r="CW5" s="127"/>
      <c r="CX5" s="127"/>
      <c r="CY5" s="127"/>
      <c r="CZ5" s="127"/>
      <c r="DA5" s="127"/>
      <c r="DB5" s="127"/>
      <c r="DC5" s="127"/>
      <c r="DD5" s="127"/>
      <c r="DE5" s="127"/>
      <c r="DF5" s="127"/>
      <c r="DG5" s="127"/>
      <c r="DH5" s="127"/>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127"/>
      <c r="EL5" s="127"/>
      <c r="EM5" s="127"/>
      <c r="EN5" s="127"/>
      <c r="EO5" s="127"/>
      <c r="EP5" s="127"/>
      <c r="EQ5" s="127"/>
      <c r="ER5" s="127"/>
      <c r="ES5" s="127"/>
      <c r="ET5" s="127"/>
      <c r="EU5" s="127"/>
      <c r="EV5" s="127"/>
      <c r="EW5" s="127"/>
      <c r="EX5" s="127"/>
      <c r="EY5" s="127"/>
      <c r="EZ5" s="127"/>
      <c r="FA5" s="127"/>
      <c r="FB5" s="127"/>
      <c r="FC5" s="127"/>
      <c r="FD5" s="127"/>
      <c r="FE5" s="127"/>
      <c r="FF5" s="127"/>
      <c r="FG5" s="127"/>
      <c r="FH5" s="127"/>
      <c r="FI5" s="127"/>
      <c r="FJ5" s="127"/>
      <c r="FK5" s="127"/>
      <c r="FL5" s="127"/>
      <c r="FM5" s="127"/>
      <c r="FN5" s="127"/>
      <c r="FO5" s="127"/>
      <c r="FP5" s="127"/>
      <c r="FQ5" s="127"/>
      <c r="FR5" s="127"/>
      <c r="FS5" s="127"/>
      <c r="FT5" s="127"/>
      <c r="FU5" s="127"/>
      <c r="FV5" s="127"/>
      <c r="FW5" s="127"/>
      <c r="FX5" s="127"/>
      <c r="FY5" s="127"/>
      <c r="FZ5" s="127"/>
      <c r="GA5" s="127"/>
      <c r="GB5" s="127"/>
      <c r="GC5" s="127"/>
      <c r="GD5" s="127"/>
      <c r="GE5" s="127"/>
      <c r="GF5" s="127"/>
      <c r="GG5" s="127"/>
      <c r="GH5" s="127"/>
      <c r="GI5" s="127"/>
      <c r="GJ5" s="127"/>
      <c r="GK5" s="127"/>
      <c r="GL5" s="127"/>
      <c r="GM5" s="127"/>
      <c r="GN5" s="127"/>
      <c r="GO5" s="127"/>
      <c r="GP5" s="127"/>
      <c r="GQ5" s="127"/>
      <c r="GR5" s="127"/>
      <c r="GS5" s="127"/>
      <c r="GT5" s="127"/>
      <c r="GU5" s="127"/>
      <c r="GV5" s="127"/>
      <c r="GW5" s="127"/>
      <c r="GX5" s="127"/>
      <c r="GY5" s="127"/>
      <c r="GZ5" s="127"/>
      <c r="HA5" s="127"/>
      <c r="HB5" s="127"/>
      <c r="HC5" s="127"/>
      <c r="HD5" s="127"/>
      <c r="HE5" s="127"/>
      <c r="HF5" s="127"/>
      <c r="HG5" s="127"/>
      <c r="HH5" s="127"/>
      <c r="HI5" s="127"/>
      <c r="HJ5" s="127"/>
      <c r="HK5" s="127"/>
      <c r="HL5" s="127"/>
      <c r="HM5" s="127"/>
      <c r="HN5" s="127"/>
      <c r="HO5" s="127"/>
      <c r="HP5" s="127"/>
      <c r="HQ5" s="127"/>
      <c r="HR5" s="127"/>
      <c r="HS5" s="127"/>
      <c r="HT5" s="127"/>
      <c r="HU5" s="127"/>
      <c r="HV5" s="127"/>
      <c r="HW5" s="127"/>
      <c r="HX5" s="127"/>
      <c r="HY5" s="127"/>
      <c r="HZ5" s="127"/>
      <c r="IA5" s="127"/>
      <c r="IB5" s="127"/>
      <c r="IC5" s="127"/>
      <c r="ID5" s="127"/>
      <c r="IE5" s="127"/>
      <c r="IF5" s="127"/>
      <c r="IG5" s="127"/>
      <c r="IH5" s="127"/>
      <c r="II5" s="127"/>
      <c r="IJ5" s="127"/>
      <c r="IK5" s="127"/>
      <c r="IL5" s="127"/>
      <c r="IM5" s="127"/>
      <c r="IN5" s="127"/>
      <c r="IO5" s="127"/>
      <c r="IP5" s="127"/>
      <c r="IQ5" s="127"/>
      <c r="IR5" s="127"/>
      <c r="IS5" s="127"/>
      <c r="IT5" s="127"/>
      <c r="IU5" s="127"/>
      <c r="IV5" s="127"/>
      <c r="IW5" s="127"/>
      <c r="IX5" s="127"/>
      <c r="IY5" s="127"/>
      <c r="IZ5" s="127"/>
    </row>
    <row r="6" spans="1:260" ht="25.5" x14ac:dyDescent="0.2">
      <c r="A6" s="122">
        <v>43276</v>
      </c>
      <c r="B6" s="102" t="s">
        <v>2681</v>
      </c>
      <c r="C6" s="102" t="s">
        <v>2682</v>
      </c>
      <c r="D6" s="102" t="s">
        <v>137</v>
      </c>
      <c r="E6" s="144" t="s">
        <v>140</v>
      </c>
      <c r="F6" s="84"/>
      <c r="G6" s="161">
        <v>2023</v>
      </c>
      <c r="H6" s="123" t="s">
        <v>552</v>
      </c>
      <c r="I6" s="123" t="str">
        <f t="shared" si="0"/>
        <v>AK</v>
      </c>
      <c r="J6" s="123" t="str">
        <f t="shared" si="1"/>
        <v>AK</v>
      </c>
      <c r="K6" s="202" t="str">
        <f t="shared" si="2"/>
        <v>Pacific</v>
      </c>
      <c r="L6" s="123" t="str">
        <f>INDEX('State '!$A$1:$C$62,MATCH($I6,'State '!$B:$B,0),3)</f>
        <v>Pacific</v>
      </c>
      <c r="M6" s="123" t="str">
        <f>INDEX('State '!$A$1:$C$62,MATCH($J6,'State '!$B:$B,0),3)</f>
        <v>Pacific</v>
      </c>
      <c r="N6" s="123"/>
      <c r="O6" s="217">
        <v>9970</v>
      </c>
      <c r="P6" s="146">
        <f>733+30</f>
        <v>763</v>
      </c>
      <c r="Q6" s="162">
        <v>500</v>
      </c>
      <c r="R6" s="85" t="s">
        <v>2683</v>
      </c>
      <c r="S6" s="147" t="s">
        <v>139</v>
      </c>
      <c r="T6" s="148"/>
      <c r="U6" s="149"/>
      <c r="V6" s="123" t="s">
        <v>2247</v>
      </c>
      <c r="W6" s="101" t="s">
        <v>2685</v>
      </c>
      <c r="X6" s="206" t="s">
        <v>2684</v>
      </c>
    </row>
    <row r="7" spans="1:260" x14ac:dyDescent="0.2">
      <c r="A7" s="122">
        <v>43124</v>
      </c>
      <c r="B7" s="101" t="s">
        <v>2285</v>
      </c>
      <c r="C7" s="101" t="s">
        <v>200</v>
      </c>
      <c r="D7" s="101" t="s">
        <v>141</v>
      </c>
      <c r="E7" s="101" t="s">
        <v>2466</v>
      </c>
      <c r="F7" s="82"/>
      <c r="G7" s="83"/>
      <c r="H7" s="123" t="s">
        <v>872</v>
      </c>
      <c r="I7" s="123" t="str">
        <f t="shared" si="0"/>
        <v>OH</v>
      </c>
      <c r="J7" s="123" t="str">
        <f t="shared" si="1"/>
        <v>NJ</v>
      </c>
      <c r="K7" s="202" t="str">
        <f t="shared" si="2"/>
        <v>Northeast</v>
      </c>
      <c r="L7" s="123" t="str">
        <f>INDEX('State '!$A$1:$C$62,MATCH($I7,'State '!$B:$B,0),3)</f>
        <v>Northeast</v>
      </c>
      <c r="M7" s="123" t="str">
        <f>INDEX('State '!$A$1:$C$62,MATCH($J7,'State '!$B:$B,0),3)</f>
        <v>Northeast</v>
      </c>
      <c r="N7" s="123"/>
      <c r="O7" s="217"/>
      <c r="P7" s="85"/>
      <c r="Q7" s="219">
        <v>1000</v>
      </c>
      <c r="R7" s="124"/>
      <c r="S7" s="123" t="s">
        <v>135</v>
      </c>
      <c r="T7" s="123" t="s">
        <v>390</v>
      </c>
      <c r="U7" s="123" t="s">
        <v>391</v>
      </c>
      <c r="V7" s="123" t="s">
        <v>2250</v>
      </c>
      <c r="W7" s="101"/>
      <c r="X7" s="125"/>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row>
    <row r="8" spans="1:260" s="20" customFormat="1" ht="25.5" hidden="1" x14ac:dyDescent="0.2">
      <c r="A8" s="122">
        <v>43580</v>
      </c>
      <c r="B8" s="101" t="s">
        <v>2756</v>
      </c>
      <c r="C8" s="101" t="s">
        <v>200</v>
      </c>
      <c r="D8" s="101" t="s">
        <v>134</v>
      </c>
      <c r="E8" s="144" t="s">
        <v>144</v>
      </c>
      <c r="F8" s="82">
        <v>43556</v>
      </c>
      <c r="G8" s="83">
        <v>2019</v>
      </c>
      <c r="H8" s="123" t="s">
        <v>8</v>
      </c>
      <c r="I8" s="123" t="str">
        <f t="shared" si="0"/>
        <v>OH</v>
      </c>
      <c r="J8" s="123" t="str">
        <f t="shared" si="1"/>
        <v>OH</v>
      </c>
      <c r="K8" s="202" t="str">
        <f t="shared" si="2"/>
        <v>Northeast</v>
      </c>
      <c r="L8" s="123" t="str">
        <f>INDEX('State '!$A$1:$C$62,MATCH($I8,'State '!$B:$B,0),3)</f>
        <v>Northeast</v>
      </c>
      <c r="M8" s="123" t="str">
        <f>INDEX('State '!$A$1:$C$62,MATCH($J8,'State '!$B:$B,0),3)</f>
        <v>Northeast</v>
      </c>
      <c r="N8" s="123"/>
      <c r="O8" s="217"/>
      <c r="P8" s="85"/>
      <c r="Q8" s="219">
        <f>950.155-637.559</f>
        <v>312.596</v>
      </c>
      <c r="R8" s="124"/>
      <c r="S8" s="123" t="s">
        <v>135</v>
      </c>
      <c r="T8" s="123" t="s">
        <v>390</v>
      </c>
      <c r="U8" s="123" t="s">
        <v>2234</v>
      </c>
      <c r="V8" s="123" t="s">
        <v>2247</v>
      </c>
      <c r="W8" s="101" t="s">
        <v>2534</v>
      </c>
      <c r="X8" s="206" t="s">
        <v>2533</v>
      </c>
    </row>
    <row r="9" spans="1:260" ht="38.25" x14ac:dyDescent="0.2">
      <c r="A9" s="122">
        <v>43468</v>
      </c>
      <c r="B9" s="101" t="s">
        <v>2556</v>
      </c>
      <c r="C9" s="101" t="s">
        <v>201</v>
      </c>
      <c r="D9" s="101" t="s">
        <v>141</v>
      </c>
      <c r="E9" s="144" t="s">
        <v>432</v>
      </c>
      <c r="F9" s="82"/>
      <c r="G9" s="83">
        <v>2021</v>
      </c>
      <c r="H9" s="123" t="s">
        <v>1940</v>
      </c>
      <c r="I9" s="123" t="str">
        <f t="shared" si="0"/>
        <v>NJ</v>
      </c>
      <c r="J9" s="123" t="str">
        <f t="shared" si="1"/>
        <v>MA</v>
      </c>
      <c r="K9" s="202" t="str">
        <f t="shared" si="2"/>
        <v>Northeast</v>
      </c>
      <c r="L9" s="123" t="str">
        <f>INDEX('State '!$A$1:$C$62,MATCH($I9,'State '!$B:$B,0),3)</f>
        <v>Northeast</v>
      </c>
      <c r="M9" s="123" t="str">
        <f>INDEX('State '!$A$1:$C$62,MATCH($J9,'State '!$B:$B,0),3)</f>
        <v>Northeast</v>
      </c>
      <c r="N9" s="123"/>
      <c r="O9" s="217">
        <v>451.8</v>
      </c>
      <c r="P9" s="85">
        <v>6.3</v>
      </c>
      <c r="Q9" s="219">
        <v>106.276</v>
      </c>
      <c r="R9" s="124">
        <v>42</v>
      </c>
      <c r="S9" s="123" t="s">
        <v>135</v>
      </c>
      <c r="T9" s="123" t="s">
        <v>390</v>
      </c>
      <c r="U9" s="123" t="s">
        <v>2180</v>
      </c>
      <c r="V9" s="123" t="s">
        <v>2250</v>
      </c>
      <c r="W9" s="101" t="s">
        <v>2826</v>
      </c>
      <c r="X9" s="206" t="s">
        <v>2590</v>
      </c>
    </row>
    <row r="10" spans="1:260" s="20" customFormat="1" ht="38.25" x14ac:dyDescent="0.2">
      <c r="A10" s="122">
        <v>43468</v>
      </c>
      <c r="B10" s="101" t="s">
        <v>2824</v>
      </c>
      <c r="C10" s="101" t="s">
        <v>301</v>
      </c>
      <c r="D10" s="101" t="s">
        <v>141</v>
      </c>
      <c r="E10" s="144" t="s">
        <v>432</v>
      </c>
      <c r="F10" s="82"/>
      <c r="G10" s="83">
        <v>2021</v>
      </c>
      <c r="H10" s="123" t="s">
        <v>2775</v>
      </c>
      <c r="I10" s="123" t="str">
        <f t="shared" si="0"/>
        <v>MA</v>
      </c>
      <c r="J10" s="123" t="str">
        <f t="shared" si="1"/>
        <v>NB</v>
      </c>
      <c r="K10" s="202" t="str">
        <f t="shared" si="2"/>
        <v>Northeast, Canada</v>
      </c>
      <c r="L10" s="123" t="str">
        <f>INDEX('State '!$A$1:$C$62,MATCH($I10,'State '!$B:$B,0),3)</f>
        <v>Northeast</v>
      </c>
      <c r="M10" s="123" t="str">
        <f>INDEX('State '!$A$1:$C$62,MATCH($J10,'State '!$B:$B,0),3)</f>
        <v>Canada</v>
      </c>
      <c r="N10" s="123"/>
      <c r="O10" s="217"/>
      <c r="P10" s="85">
        <v>0</v>
      </c>
      <c r="Q10" s="219">
        <v>106</v>
      </c>
      <c r="R10" s="124"/>
      <c r="S10" s="123" t="s">
        <v>135</v>
      </c>
      <c r="T10" s="123" t="s">
        <v>390</v>
      </c>
      <c r="U10" s="123" t="s">
        <v>2180</v>
      </c>
      <c r="V10" s="123" t="s">
        <v>2250</v>
      </c>
      <c r="W10" s="101" t="s">
        <v>2825</v>
      </c>
      <c r="X10" s="206" t="s">
        <v>2590</v>
      </c>
      <c r="Y10" s="126"/>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c r="ES10" s="113"/>
      <c r="ET10" s="113"/>
      <c r="EU10" s="113"/>
      <c r="EV10" s="113"/>
      <c r="EW10" s="113"/>
      <c r="EX10" s="113"/>
      <c r="EY10" s="113"/>
      <c r="EZ10" s="113"/>
      <c r="FA10" s="113"/>
      <c r="FB10" s="113"/>
      <c r="FC10" s="113"/>
      <c r="FD10" s="113"/>
      <c r="FE10" s="113"/>
      <c r="FF10" s="113"/>
      <c r="FG10" s="113"/>
      <c r="FH10" s="113"/>
      <c r="FI10" s="113"/>
      <c r="FJ10" s="113"/>
      <c r="FK10" s="113"/>
      <c r="FL10" s="113"/>
      <c r="FM10" s="113"/>
      <c r="FN10" s="113"/>
      <c r="FO10" s="113"/>
      <c r="FP10" s="113"/>
      <c r="FQ10" s="113"/>
      <c r="FR10" s="113"/>
      <c r="FS10" s="113"/>
      <c r="FT10" s="113"/>
      <c r="FU10" s="113"/>
      <c r="FV10" s="113"/>
      <c r="FW10" s="113"/>
      <c r="FX10" s="113"/>
      <c r="FY10" s="113"/>
      <c r="FZ10" s="113"/>
      <c r="GA10" s="113"/>
      <c r="GB10" s="113"/>
      <c r="GC10" s="113"/>
      <c r="GD10" s="113"/>
      <c r="GE10" s="113"/>
      <c r="GF10" s="113"/>
      <c r="GG10" s="113"/>
      <c r="GH10" s="113"/>
      <c r="GI10" s="113"/>
      <c r="GJ10" s="113"/>
      <c r="GK10" s="113"/>
      <c r="GL10" s="113"/>
      <c r="GM10" s="113"/>
      <c r="GN10" s="113"/>
      <c r="GO10" s="113"/>
      <c r="GP10" s="113"/>
      <c r="GQ10" s="113"/>
      <c r="GR10" s="113"/>
      <c r="GS10" s="113"/>
      <c r="GT10" s="113"/>
      <c r="GU10" s="113"/>
      <c r="GV10" s="113"/>
      <c r="GW10" s="113"/>
      <c r="GX10" s="113"/>
      <c r="GY10" s="113"/>
      <c r="GZ10" s="113"/>
      <c r="HA10" s="113"/>
      <c r="HB10" s="113"/>
      <c r="HC10" s="113"/>
      <c r="HD10" s="113"/>
      <c r="HE10" s="113"/>
      <c r="HF10" s="113"/>
      <c r="HG10" s="113"/>
      <c r="HH10" s="113"/>
      <c r="HI10" s="113"/>
      <c r="HJ10" s="113"/>
      <c r="HK10" s="113"/>
      <c r="HL10" s="113"/>
      <c r="HM10" s="113"/>
      <c r="HN10" s="113"/>
      <c r="HO10" s="113"/>
      <c r="HP10" s="113"/>
      <c r="HQ10" s="113"/>
      <c r="HR10" s="113"/>
      <c r="HS10" s="113"/>
      <c r="HT10" s="113"/>
      <c r="HU10" s="113"/>
      <c r="HV10" s="113"/>
      <c r="HW10" s="113"/>
      <c r="HX10" s="113"/>
      <c r="HY10" s="113"/>
      <c r="HZ10" s="113"/>
      <c r="IA10" s="113"/>
      <c r="IB10" s="113"/>
      <c r="IC10" s="113"/>
      <c r="ID10" s="113"/>
      <c r="IE10" s="113"/>
      <c r="IF10" s="113"/>
      <c r="IG10" s="113"/>
      <c r="IH10" s="113"/>
      <c r="II10" s="113"/>
      <c r="IJ10" s="113"/>
      <c r="IK10" s="113"/>
      <c r="IL10" s="113"/>
      <c r="IM10" s="113"/>
      <c r="IN10" s="113"/>
      <c r="IO10" s="113"/>
      <c r="IP10" s="113"/>
      <c r="IQ10" s="113"/>
      <c r="IR10" s="113"/>
      <c r="IS10" s="113"/>
      <c r="IT10" s="113"/>
      <c r="IU10" s="113"/>
      <c r="IV10" s="113"/>
      <c r="IW10" s="113"/>
      <c r="IX10" s="113"/>
      <c r="IY10" s="113"/>
      <c r="IZ10" s="113"/>
    </row>
    <row r="11" spans="1:260" s="20" customFormat="1" x14ac:dyDescent="0.2">
      <c r="A11" s="122">
        <v>43417</v>
      </c>
      <c r="B11" s="101" t="s">
        <v>2018</v>
      </c>
      <c r="C11" s="101" t="s">
        <v>2018</v>
      </c>
      <c r="D11" s="101" t="s">
        <v>137</v>
      </c>
      <c r="E11" s="144" t="s">
        <v>432</v>
      </c>
      <c r="F11" s="82"/>
      <c r="G11" s="83">
        <v>2020</v>
      </c>
      <c r="H11" s="123" t="s">
        <v>2019</v>
      </c>
      <c r="I11" s="123" t="str">
        <f t="shared" si="0"/>
        <v>WV</v>
      </c>
      <c r="J11" s="123" t="str">
        <f t="shared" si="1"/>
        <v>NC</v>
      </c>
      <c r="K11" s="202" t="str">
        <f t="shared" si="2"/>
        <v>Northeast, Southeast</v>
      </c>
      <c r="L11" s="123" t="str">
        <f>INDEX('State '!$A$1:$C$62,MATCH($I11,'State '!$B:$B,0),3)</f>
        <v>Northeast</v>
      </c>
      <c r="M11" s="123" t="str">
        <f>INDEX('State '!$A$1:$C$62,MATCH($J11,'State '!$B:$B,0),3)</f>
        <v>Southeast</v>
      </c>
      <c r="N11" s="123"/>
      <c r="O11" s="217">
        <v>5100</v>
      </c>
      <c r="P11" s="85">
        <v>600</v>
      </c>
      <c r="Q11" s="219">
        <v>1500</v>
      </c>
      <c r="R11" s="124" t="s">
        <v>2020</v>
      </c>
      <c r="S11" s="123" t="s">
        <v>135</v>
      </c>
      <c r="T11" s="123" t="s">
        <v>390</v>
      </c>
      <c r="U11" s="123" t="s">
        <v>2158</v>
      </c>
      <c r="V11" s="123" t="s">
        <v>2250</v>
      </c>
      <c r="W11" s="101"/>
      <c r="X11" s="125"/>
      <c r="Y11" s="126"/>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3"/>
      <c r="EO11" s="113"/>
      <c r="EP11" s="113"/>
      <c r="EQ11" s="113"/>
      <c r="ER11" s="113"/>
      <c r="ES11" s="113"/>
      <c r="ET11" s="113"/>
      <c r="EU11" s="113"/>
      <c r="EV11" s="113"/>
      <c r="EW11" s="113"/>
      <c r="EX11" s="113"/>
      <c r="EY11" s="113"/>
      <c r="EZ11" s="113"/>
      <c r="FA11" s="113"/>
      <c r="FB11" s="113"/>
      <c r="FC11" s="113"/>
      <c r="FD11" s="113"/>
      <c r="FE11" s="113"/>
      <c r="FF11" s="113"/>
      <c r="FG11" s="113"/>
      <c r="FH11" s="113"/>
      <c r="FI11" s="113"/>
      <c r="FJ11" s="113"/>
      <c r="FK11" s="113"/>
      <c r="FL11" s="113"/>
      <c r="FM11" s="113"/>
      <c r="FN11" s="113"/>
      <c r="FO11" s="113"/>
      <c r="FP11" s="113"/>
      <c r="FQ11" s="113"/>
      <c r="FR11" s="113"/>
      <c r="FS11" s="113"/>
      <c r="FT11" s="113"/>
      <c r="FU11" s="113"/>
      <c r="FV11" s="113"/>
      <c r="FW11" s="113"/>
      <c r="FX11" s="113"/>
      <c r="FY11" s="113"/>
      <c r="FZ11" s="113"/>
      <c r="GA11" s="113"/>
      <c r="GB11" s="113"/>
      <c r="GC11" s="113"/>
      <c r="GD11" s="113"/>
      <c r="GE11" s="113"/>
      <c r="GF11" s="113"/>
      <c r="GG11" s="113"/>
      <c r="GH11" s="113"/>
      <c r="GI11" s="113"/>
      <c r="GJ11" s="113"/>
      <c r="GK11" s="113"/>
      <c r="GL11" s="113"/>
      <c r="GM11" s="113"/>
      <c r="GN11" s="113"/>
      <c r="GO11" s="113"/>
      <c r="GP11" s="113"/>
      <c r="GQ11" s="113"/>
      <c r="GR11" s="113"/>
      <c r="GS11" s="113"/>
      <c r="GT11" s="113"/>
      <c r="GU11" s="113"/>
      <c r="GV11" s="113"/>
      <c r="GW11" s="113"/>
      <c r="GX11" s="113"/>
      <c r="GY11" s="113"/>
      <c r="GZ11" s="113"/>
      <c r="HA11" s="113"/>
      <c r="HB11" s="113"/>
      <c r="HC11" s="113"/>
      <c r="HD11" s="113"/>
      <c r="HE11" s="113"/>
      <c r="HF11" s="113"/>
      <c r="HG11" s="113"/>
      <c r="HH11" s="113"/>
      <c r="HI11" s="113"/>
      <c r="HJ11" s="113"/>
      <c r="HK11" s="113"/>
      <c r="HL11" s="113"/>
      <c r="HM11" s="113"/>
      <c r="HN11" s="113"/>
      <c r="HO11" s="113"/>
      <c r="HP11" s="113"/>
      <c r="HQ11" s="113"/>
      <c r="HR11" s="113"/>
      <c r="HS11" s="113"/>
      <c r="HT11" s="113"/>
      <c r="HU11" s="113"/>
      <c r="HV11" s="113"/>
      <c r="HW11" s="113"/>
      <c r="HX11" s="113"/>
      <c r="HY11" s="113"/>
      <c r="HZ11" s="113"/>
      <c r="IA11" s="113"/>
      <c r="IB11" s="113"/>
      <c r="IC11" s="113"/>
      <c r="ID11" s="113"/>
      <c r="IE11" s="113"/>
      <c r="IF11" s="113"/>
      <c r="IG11" s="113"/>
      <c r="IH11" s="113"/>
      <c r="II11" s="113"/>
      <c r="IJ11" s="113"/>
      <c r="IK11" s="113"/>
      <c r="IL11" s="113"/>
      <c r="IM11" s="113"/>
      <c r="IN11" s="113"/>
      <c r="IO11" s="113"/>
      <c r="IP11" s="113"/>
      <c r="IQ11" s="113"/>
      <c r="IR11" s="113"/>
      <c r="IS11" s="113"/>
      <c r="IT11" s="113"/>
      <c r="IU11" s="113"/>
      <c r="IV11" s="113"/>
      <c r="IW11" s="113"/>
      <c r="IX11" s="113"/>
      <c r="IY11" s="113"/>
      <c r="IZ11" s="113"/>
    </row>
    <row r="12" spans="1:260" s="20" customFormat="1" ht="38.25" x14ac:dyDescent="0.2">
      <c r="A12" s="122">
        <v>43580</v>
      </c>
      <c r="B12" s="101" t="s">
        <v>2868</v>
      </c>
      <c r="C12" s="101" t="s">
        <v>200</v>
      </c>
      <c r="D12" s="101" t="s">
        <v>143</v>
      </c>
      <c r="E12" s="144" t="s">
        <v>138</v>
      </c>
      <c r="F12" s="82"/>
      <c r="G12" s="83">
        <v>2020</v>
      </c>
      <c r="H12" s="123" t="s">
        <v>7</v>
      </c>
      <c r="I12" s="123" t="str">
        <f t="shared" si="0"/>
        <v>PA</v>
      </c>
      <c r="J12" s="123" t="str">
        <f t="shared" si="1"/>
        <v>PA</v>
      </c>
      <c r="K12" s="202" t="str">
        <f t="shared" si="2"/>
        <v>Northeast</v>
      </c>
      <c r="L12" s="123" t="str">
        <f>INDEX('State '!$A$1:$C$62,MATCH($I12,'State '!$B:$B,0),3)</f>
        <v>Northeast</v>
      </c>
      <c r="M12" s="123" t="str">
        <f>INDEX('State '!$A$1:$C$62,MATCH($J12,'State '!$B:$B,0),3)</f>
        <v>Northeast</v>
      </c>
      <c r="N12" s="123"/>
      <c r="O12" s="217"/>
      <c r="P12" s="85">
        <v>0</v>
      </c>
      <c r="Q12" s="219">
        <v>0</v>
      </c>
      <c r="R12" s="124">
        <v>0</v>
      </c>
      <c r="S12" s="123" t="s">
        <v>135</v>
      </c>
      <c r="T12" s="123" t="s">
        <v>390</v>
      </c>
      <c r="U12" s="123" t="s">
        <v>2869</v>
      </c>
      <c r="V12" s="123" t="s">
        <v>2247</v>
      </c>
      <c r="W12" s="101" t="s">
        <v>2870</v>
      </c>
      <c r="X12" s="125"/>
      <c r="Y12" s="126"/>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c r="ES12" s="113"/>
      <c r="ET12" s="113"/>
      <c r="EU12" s="113"/>
      <c r="EV12" s="113"/>
      <c r="EW12" s="113"/>
      <c r="EX12" s="113"/>
      <c r="EY12" s="113"/>
      <c r="EZ12" s="113"/>
      <c r="FA12" s="113"/>
      <c r="FB12" s="113"/>
      <c r="FC12" s="113"/>
      <c r="FD12" s="113"/>
      <c r="FE12" s="113"/>
      <c r="FF12" s="113"/>
      <c r="FG12" s="113"/>
      <c r="FH12" s="113"/>
      <c r="FI12" s="113"/>
      <c r="FJ12" s="113"/>
      <c r="FK12" s="113"/>
      <c r="FL12" s="113"/>
      <c r="FM12" s="113"/>
      <c r="FN12" s="113"/>
      <c r="FO12" s="113"/>
      <c r="FP12" s="113"/>
      <c r="FQ12" s="113"/>
      <c r="FR12" s="113"/>
      <c r="FS12" s="113"/>
      <c r="FT12" s="113"/>
      <c r="FU12" s="113"/>
      <c r="FV12" s="113"/>
      <c r="FW12" s="113"/>
      <c r="FX12" s="113"/>
      <c r="FY12" s="113"/>
      <c r="FZ12" s="113"/>
      <c r="GA12" s="113"/>
      <c r="GB12" s="113"/>
      <c r="GC12" s="113"/>
      <c r="GD12" s="113"/>
      <c r="GE12" s="113"/>
      <c r="GF12" s="113"/>
      <c r="GG12" s="113"/>
      <c r="GH12" s="113"/>
      <c r="GI12" s="113"/>
      <c r="GJ12" s="113"/>
      <c r="GK12" s="113"/>
      <c r="GL12" s="113"/>
      <c r="GM12" s="113"/>
      <c r="GN12" s="113"/>
      <c r="GO12" s="113"/>
      <c r="GP12" s="113"/>
      <c r="GQ12" s="113"/>
      <c r="GR12" s="113"/>
      <c r="GS12" s="113"/>
      <c r="GT12" s="113"/>
      <c r="GU12" s="113"/>
      <c r="GV12" s="113"/>
      <c r="GW12" s="113"/>
      <c r="GX12" s="113"/>
      <c r="GY12" s="113"/>
      <c r="GZ12" s="113"/>
      <c r="HA12" s="113"/>
      <c r="HB12" s="113"/>
      <c r="HC12" s="113"/>
      <c r="HD12" s="113"/>
      <c r="HE12" s="113"/>
      <c r="HF12" s="113"/>
      <c r="HG12" s="113"/>
      <c r="HH12" s="113"/>
      <c r="HI12" s="113"/>
      <c r="HJ12" s="113"/>
      <c r="HK12" s="113"/>
      <c r="HL12" s="113"/>
      <c r="HM12" s="113"/>
      <c r="HN12" s="113"/>
      <c r="HO12" s="113"/>
      <c r="HP12" s="113"/>
      <c r="HQ12" s="113"/>
      <c r="HR12" s="113"/>
      <c r="HS12" s="113"/>
      <c r="HT12" s="113"/>
      <c r="HU12" s="113"/>
      <c r="HV12" s="113"/>
      <c r="HW12" s="113"/>
      <c r="HX12" s="113"/>
      <c r="HY12" s="113"/>
      <c r="HZ12" s="113"/>
      <c r="IA12" s="113"/>
      <c r="IB12" s="113"/>
      <c r="IC12" s="113"/>
      <c r="ID12" s="113"/>
      <c r="IE12" s="113"/>
      <c r="IF12" s="113"/>
      <c r="IG12" s="113"/>
      <c r="IH12" s="113"/>
      <c r="II12" s="113"/>
      <c r="IJ12" s="113"/>
      <c r="IK12" s="113"/>
      <c r="IL12" s="113"/>
      <c r="IM12" s="113"/>
      <c r="IN12" s="113"/>
      <c r="IO12" s="113"/>
      <c r="IP12" s="113"/>
      <c r="IQ12" s="113"/>
      <c r="IR12" s="113"/>
      <c r="IS12" s="113"/>
      <c r="IT12" s="113"/>
      <c r="IU12" s="113"/>
      <c r="IV12" s="113"/>
      <c r="IW12" s="113"/>
      <c r="IX12" s="113"/>
      <c r="IY12" s="113"/>
      <c r="IZ12" s="113"/>
    </row>
    <row r="13" spans="1:260" s="20" customFormat="1" ht="25.5" x14ac:dyDescent="0.2">
      <c r="A13" s="122">
        <v>43655</v>
      </c>
      <c r="B13" s="101" t="s">
        <v>2954</v>
      </c>
      <c r="C13" s="101" t="s">
        <v>2955</v>
      </c>
      <c r="D13" s="101" t="s">
        <v>137</v>
      </c>
      <c r="E13" s="144" t="s">
        <v>140</v>
      </c>
      <c r="F13" s="82"/>
      <c r="G13" s="83">
        <v>2020</v>
      </c>
      <c r="H13" s="123" t="s">
        <v>6</v>
      </c>
      <c r="I13" s="123" t="str">
        <f t="shared" si="0"/>
        <v>TX</v>
      </c>
      <c r="J13" s="123" t="str">
        <f t="shared" si="1"/>
        <v>TX</v>
      </c>
      <c r="K13" s="202" t="str">
        <f t="shared" si="2"/>
        <v>South Central</v>
      </c>
      <c r="L13" s="123" t="str">
        <f>INDEX('State '!$A$1:$C$62,MATCH($I13,'State '!$B:$B,0),3)</f>
        <v>South Central</v>
      </c>
      <c r="M13" s="123" t="str">
        <f>INDEX('State '!$A$1:$C$62,MATCH($J13,'State '!$B:$B,0),3)</f>
        <v>South Central</v>
      </c>
      <c r="N13" s="123"/>
      <c r="O13" s="217"/>
      <c r="P13" s="85"/>
      <c r="Q13" s="219">
        <v>2000</v>
      </c>
      <c r="R13" s="124"/>
      <c r="S13" s="123" t="s">
        <v>139</v>
      </c>
      <c r="T13" s="154" t="s">
        <v>2714</v>
      </c>
      <c r="U13" s="123"/>
      <c r="V13" s="123" t="s">
        <v>2247</v>
      </c>
      <c r="W13" s="101" t="s">
        <v>2956</v>
      </c>
      <c r="X13" s="125"/>
      <c r="Y13" s="126"/>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c r="CD13" s="113"/>
      <c r="CE13" s="113"/>
      <c r="CF13" s="113"/>
      <c r="CG13" s="113"/>
      <c r="CH13" s="113"/>
      <c r="CI13" s="113"/>
      <c r="CJ13" s="113"/>
      <c r="CK13" s="113"/>
      <c r="CL13" s="113"/>
      <c r="CM13" s="113"/>
      <c r="CN13" s="113"/>
      <c r="CO13" s="113"/>
      <c r="CP13" s="113"/>
      <c r="CQ13" s="113"/>
      <c r="CR13" s="113"/>
      <c r="CS13" s="113"/>
      <c r="CT13" s="113"/>
      <c r="CU13" s="113"/>
      <c r="CV13" s="113"/>
      <c r="CW13" s="113"/>
      <c r="CX13" s="113"/>
      <c r="CY13" s="113"/>
      <c r="CZ13" s="113"/>
      <c r="DA13" s="113"/>
      <c r="DB13" s="113"/>
      <c r="DC13" s="113"/>
      <c r="DD13" s="113"/>
      <c r="DE13" s="113"/>
      <c r="DF13" s="113"/>
      <c r="DG13" s="113"/>
      <c r="DH13" s="113"/>
      <c r="DI13" s="113"/>
      <c r="DJ13" s="113"/>
      <c r="DK13" s="113"/>
      <c r="DL13" s="113"/>
      <c r="DM13" s="113"/>
      <c r="DN13" s="113"/>
      <c r="DO13" s="113"/>
      <c r="DP13" s="113"/>
      <c r="DQ13" s="113"/>
      <c r="DR13" s="113"/>
      <c r="DS13" s="113"/>
      <c r="DT13" s="113"/>
      <c r="DU13" s="113"/>
      <c r="DV13" s="113"/>
      <c r="DW13" s="113"/>
      <c r="DX13" s="113"/>
      <c r="DY13" s="113"/>
      <c r="DZ13" s="113"/>
      <c r="EA13" s="113"/>
      <c r="EB13" s="113"/>
      <c r="EC13" s="113"/>
      <c r="ED13" s="113"/>
      <c r="EE13" s="113"/>
      <c r="EF13" s="113"/>
      <c r="EG13" s="113"/>
      <c r="EH13" s="113"/>
      <c r="EI13" s="113"/>
      <c r="EJ13" s="113"/>
      <c r="EK13" s="113"/>
      <c r="EL13" s="113"/>
      <c r="EM13" s="113"/>
      <c r="EN13" s="113"/>
      <c r="EO13" s="113"/>
      <c r="EP13" s="113"/>
      <c r="EQ13" s="113"/>
      <c r="ER13" s="113"/>
      <c r="ES13" s="113"/>
      <c r="ET13" s="113"/>
      <c r="EU13" s="113"/>
      <c r="EV13" s="113"/>
      <c r="EW13" s="113"/>
      <c r="EX13" s="113"/>
      <c r="EY13" s="113"/>
      <c r="EZ13" s="113"/>
      <c r="FA13" s="113"/>
      <c r="FB13" s="113"/>
      <c r="FC13" s="113"/>
      <c r="FD13" s="113"/>
      <c r="FE13" s="113"/>
      <c r="FF13" s="113"/>
      <c r="FG13" s="113"/>
      <c r="FH13" s="113"/>
      <c r="FI13" s="113"/>
      <c r="FJ13" s="113"/>
      <c r="FK13" s="113"/>
      <c r="FL13" s="113"/>
      <c r="FM13" s="113"/>
      <c r="FN13" s="113"/>
      <c r="FO13" s="113"/>
      <c r="FP13" s="113"/>
      <c r="FQ13" s="113"/>
      <c r="FR13" s="113"/>
      <c r="FS13" s="113"/>
      <c r="FT13" s="113"/>
      <c r="FU13" s="113"/>
      <c r="FV13" s="113"/>
      <c r="FW13" s="113"/>
      <c r="FX13" s="113"/>
      <c r="FY13" s="113"/>
      <c r="FZ13" s="113"/>
      <c r="GA13" s="113"/>
      <c r="GB13" s="113"/>
      <c r="GC13" s="113"/>
      <c r="GD13" s="113"/>
      <c r="GE13" s="113"/>
      <c r="GF13" s="113"/>
      <c r="GG13" s="113"/>
      <c r="GH13" s="113"/>
      <c r="GI13" s="113"/>
      <c r="GJ13" s="113"/>
      <c r="GK13" s="113"/>
      <c r="GL13" s="113"/>
      <c r="GM13" s="113"/>
      <c r="GN13" s="113"/>
      <c r="GO13" s="113"/>
      <c r="GP13" s="113"/>
      <c r="GQ13" s="113"/>
      <c r="GR13" s="113"/>
      <c r="GS13" s="113"/>
      <c r="GT13" s="113"/>
      <c r="GU13" s="113"/>
      <c r="GV13" s="113"/>
      <c r="GW13" s="113"/>
      <c r="GX13" s="113"/>
      <c r="GY13" s="113"/>
      <c r="GZ13" s="113"/>
      <c r="HA13" s="113"/>
      <c r="HB13" s="113"/>
      <c r="HC13" s="113"/>
      <c r="HD13" s="113"/>
      <c r="HE13" s="113"/>
      <c r="HF13" s="113"/>
      <c r="HG13" s="113"/>
      <c r="HH13" s="113"/>
      <c r="HI13" s="113"/>
      <c r="HJ13" s="113"/>
      <c r="HK13" s="113"/>
      <c r="HL13" s="113"/>
      <c r="HM13" s="113"/>
      <c r="HN13" s="113"/>
      <c r="HO13" s="113"/>
      <c r="HP13" s="113"/>
      <c r="HQ13" s="113"/>
      <c r="HR13" s="113"/>
      <c r="HS13" s="113"/>
      <c r="HT13" s="113"/>
      <c r="HU13" s="113"/>
      <c r="HV13" s="113"/>
      <c r="HW13" s="113"/>
      <c r="HX13" s="113"/>
      <c r="HY13" s="113"/>
      <c r="HZ13" s="113"/>
      <c r="IA13" s="113"/>
      <c r="IB13" s="113"/>
      <c r="IC13" s="113"/>
      <c r="ID13" s="113"/>
      <c r="IE13" s="113"/>
      <c r="IF13" s="113"/>
      <c r="IG13" s="113"/>
      <c r="IH13" s="113"/>
      <c r="II13" s="113"/>
      <c r="IJ13" s="113"/>
      <c r="IK13" s="113"/>
      <c r="IL13" s="113"/>
      <c r="IM13" s="113"/>
      <c r="IN13" s="113"/>
      <c r="IO13" s="113"/>
      <c r="IP13" s="113"/>
      <c r="IQ13" s="113"/>
      <c r="IR13" s="113"/>
      <c r="IS13" s="113"/>
      <c r="IT13" s="113"/>
      <c r="IU13" s="113"/>
      <c r="IV13" s="113"/>
      <c r="IW13" s="113"/>
      <c r="IX13" s="113"/>
      <c r="IY13" s="113"/>
      <c r="IZ13" s="113"/>
    </row>
    <row r="14" spans="1:260" s="20" customFormat="1" ht="25.5" x14ac:dyDescent="0.2">
      <c r="A14" s="122">
        <v>43202</v>
      </c>
      <c r="B14" s="101" t="s">
        <v>2548</v>
      </c>
      <c r="C14" s="102" t="s">
        <v>263</v>
      </c>
      <c r="D14" s="101" t="s">
        <v>141</v>
      </c>
      <c r="E14" s="101" t="s">
        <v>138</v>
      </c>
      <c r="F14" s="82"/>
      <c r="G14" s="83">
        <v>2020</v>
      </c>
      <c r="H14" s="123" t="s">
        <v>2549</v>
      </c>
      <c r="I14" s="123" t="str">
        <f t="shared" si="0"/>
        <v>OH</v>
      </c>
      <c r="J14" s="123" t="str">
        <f t="shared" si="1"/>
        <v>KY</v>
      </c>
      <c r="K14" s="202" t="str">
        <f t="shared" si="2"/>
        <v>Northeast, Midwest</v>
      </c>
      <c r="L14" s="123" t="str">
        <f>INDEX('State '!$A$1:$C$62,MATCH($I14,'State '!$B:$B,0),3)</f>
        <v>Northeast</v>
      </c>
      <c r="M14" s="123" t="str">
        <f>INDEX('State '!$A$1:$C$62,MATCH($J14,'State '!$B:$B,0),3)</f>
        <v>Midwest</v>
      </c>
      <c r="N14" s="123"/>
      <c r="O14" s="217">
        <v>709</v>
      </c>
      <c r="P14" s="85">
        <v>64</v>
      </c>
      <c r="Q14" s="219">
        <v>275</v>
      </c>
      <c r="R14" s="124" t="s">
        <v>2550</v>
      </c>
      <c r="S14" s="123" t="s">
        <v>135</v>
      </c>
      <c r="T14" s="123" t="s">
        <v>390</v>
      </c>
      <c r="U14" s="123" t="s">
        <v>2743</v>
      </c>
      <c r="V14" s="123" t="s">
        <v>2250</v>
      </c>
      <c r="W14" s="101" t="s">
        <v>2551</v>
      </c>
      <c r="X14" s="206" t="s">
        <v>2595</v>
      </c>
      <c r="Y14" s="126"/>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c r="BZ14" s="113"/>
      <c r="CA14" s="113"/>
      <c r="CB14" s="113"/>
      <c r="CC14" s="113"/>
      <c r="CD14" s="113"/>
      <c r="CE14" s="113"/>
      <c r="CF14" s="113"/>
      <c r="CG14" s="113"/>
      <c r="CH14" s="113"/>
      <c r="CI14" s="113"/>
      <c r="CJ14" s="113"/>
      <c r="CK14" s="113"/>
      <c r="CL14" s="113"/>
      <c r="CM14" s="113"/>
      <c r="CN14" s="113"/>
      <c r="CO14" s="113"/>
      <c r="CP14" s="113"/>
      <c r="CQ14" s="113"/>
      <c r="CR14" s="113"/>
      <c r="CS14" s="113"/>
      <c r="CT14" s="113"/>
      <c r="CU14" s="113"/>
      <c r="CV14" s="113"/>
      <c r="CW14" s="113"/>
      <c r="CX14" s="113"/>
      <c r="CY14" s="113"/>
      <c r="CZ14" s="113"/>
      <c r="DA14" s="113"/>
      <c r="DB14" s="113"/>
      <c r="DC14" s="113"/>
      <c r="DD14" s="113"/>
      <c r="DE14" s="113"/>
      <c r="DF14" s="113"/>
      <c r="DG14" s="113"/>
      <c r="DH14" s="113"/>
      <c r="DI14" s="113"/>
      <c r="DJ14" s="113"/>
      <c r="DK14" s="113"/>
      <c r="DL14" s="113"/>
      <c r="DM14" s="113"/>
      <c r="DN14" s="113"/>
      <c r="DO14" s="113"/>
      <c r="DP14" s="113"/>
      <c r="DQ14" s="113"/>
      <c r="DR14" s="113"/>
      <c r="DS14" s="113"/>
      <c r="DT14" s="113"/>
      <c r="DU14" s="113"/>
      <c r="DV14" s="113"/>
      <c r="DW14" s="113"/>
      <c r="DX14" s="113"/>
      <c r="DY14" s="113"/>
      <c r="DZ14" s="113"/>
      <c r="EA14" s="113"/>
      <c r="EB14" s="113"/>
      <c r="EC14" s="113"/>
      <c r="ED14" s="113"/>
      <c r="EE14" s="113"/>
      <c r="EF14" s="113"/>
      <c r="EG14" s="113"/>
      <c r="EH14" s="113"/>
      <c r="EI14" s="113"/>
      <c r="EJ14" s="113"/>
      <c r="EK14" s="113"/>
      <c r="EL14" s="113"/>
      <c r="EM14" s="113"/>
      <c r="EN14" s="113"/>
      <c r="EO14" s="113"/>
      <c r="EP14" s="113"/>
      <c r="EQ14" s="113"/>
      <c r="ER14" s="113"/>
      <c r="ES14" s="113"/>
      <c r="ET14" s="113"/>
      <c r="EU14" s="113"/>
      <c r="EV14" s="113"/>
      <c r="EW14" s="113"/>
      <c r="EX14" s="113"/>
      <c r="EY14" s="113"/>
      <c r="EZ14" s="113"/>
      <c r="FA14" s="113"/>
      <c r="FB14" s="113"/>
      <c r="FC14" s="113"/>
      <c r="FD14" s="113"/>
      <c r="FE14" s="113"/>
      <c r="FF14" s="113"/>
      <c r="FG14" s="113"/>
      <c r="FH14" s="113"/>
      <c r="FI14" s="113"/>
      <c r="FJ14" s="113"/>
      <c r="FK14" s="113"/>
      <c r="FL14" s="113"/>
      <c r="FM14" s="113"/>
      <c r="FN14" s="113"/>
      <c r="FO14" s="113"/>
      <c r="FP14" s="113"/>
      <c r="FQ14" s="113"/>
      <c r="FR14" s="113"/>
      <c r="FS14" s="113"/>
      <c r="FT14" s="113"/>
      <c r="FU14" s="113"/>
      <c r="FV14" s="113"/>
      <c r="FW14" s="113"/>
      <c r="FX14" s="113"/>
      <c r="FY14" s="113"/>
      <c r="FZ14" s="113"/>
      <c r="GA14" s="113"/>
      <c r="GB14" s="113"/>
      <c r="GC14" s="113"/>
      <c r="GD14" s="113"/>
      <c r="GE14" s="113"/>
      <c r="GF14" s="113"/>
      <c r="GG14" s="113"/>
      <c r="GH14" s="113"/>
      <c r="GI14" s="113"/>
      <c r="GJ14" s="113"/>
      <c r="GK14" s="113"/>
      <c r="GL14" s="113"/>
      <c r="GM14" s="113"/>
      <c r="GN14" s="113"/>
      <c r="GO14" s="113"/>
      <c r="GP14" s="113"/>
      <c r="GQ14" s="113"/>
      <c r="GR14" s="113"/>
      <c r="GS14" s="113"/>
      <c r="GT14" s="113"/>
      <c r="GU14" s="113"/>
      <c r="GV14" s="113"/>
      <c r="GW14" s="113"/>
      <c r="GX14" s="113"/>
      <c r="GY14" s="113"/>
      <c r="GZ14" s="113"/>
      <c r="HA14" s="113"/>
      <c r="HB14" s="113"/>
      <c r="HC14" s="113"/>
      <c r="HD14" s="113"/>
      <c r="HE14" s="113"/>
      <c r="HF14" s="113"/>
      <c r="HG14" s="113"/>
      <c r="HH14" s="113"/>
      <c r="HI14" s="113"/>
      <c r="HJ14" s="113"/>
      <c r="HK14" s="113"/>
      <c r="HL14" s="113"/>
      <c r="HM14" s="113"/>
      <c r="HN14" s="113"/>
      <c r="HO14" s="113"/>
      <c r="HP14" s="113"/>
      <c r="HQ14" s="113"/>
      <c r="HR14" s="113"/>
      <c r="HS14" s="113"/>
      <c r="HT14" s="113"/>
      <c r="HU14" s="113"/>
      <c r="HV14" s="113"/>
      <c r="HW14" s="113"/>
      <c r="HX14" s="113"/>
      <c r="HY14" s="113"/>
      <c r="HZ14" s="113"/>
      <c r="IA14" s="113"/>
      <c r="IB14" s="113"/>
      <c r="IC14" s="113"/>
      <c r="ID14" s="113"/>
      <c r="IE14" s="113"/>
      <c r="IF14" s="113"/>
      <c r="IG14" s="113"/>
      <c r="IH14" s="113"/>
      <c r="II14" s="113"/>
      <c r="IJ14" s="113"/>
      <c r="IK14" s="113"/>
      <c r="IL14" s="113"/>
      <c r="IM14" s="113"/>
      <c r="IN14" s="113"/>
      <c r="IO14" s="113"/>
      <c r="IP14" s="113"/>
      <c r="IQ14" s="113"/>
      <c r="IR14" s="113"/>
      <c r="IS14" s="113"/>
      <c r="IT14" s="113"/>
      <c r="IU14" s="113"/>
      <c r="IV14" s="113"/>
      <c r="IW14" s="113"/>
      <c r="IX14" s="113"/>
      <c r="IY14" s="113"/>
      <c r="IZ14" s="113"/>
    </row>
    <row r="15" spans="1:260" s="20" customFormat="1" ht="25.5" x14ac:dyDescent="0.2">
      <c r="A15" s="122">
        <v>43262</v>
      </c>
      <c r="B15" s="101" t="s">
        <v>2661</v>
      </c>
      <c r="C15" s="102" t="s">
        <v>2662</v>
      </c>
      <c r="D15" s="101" t="s">
        <v>141</v>
      </c>
      <c r="E15" s="101" t="s">
        <v>138</v>
      </c>
      <c r="F15" s="82"/>
      <c r="G15" s="83">
        <v>2019</v>
      </c>
      <c r="H15" s="123" t="s">
        <v>53</v>
      </c>
      <c r="I15" s="123" t="str">
        <f t="shared" si="0"/>
        <v>SC</v>
      </c>
      <c r="J15" s="123" t="str">
        <f t="shared" si="1"/>
        <v>SC</v>
      </c>
      <c r="K15" s="202" t="str">
        <f t="shared" si="2"/>
        <v>Southeast</v>
      </c>
      <c r="L15" s="123" t="str">
        <f>INDEX('State '!$A$1:$C$62,MATCH($I15,'State '!$B:$B,0),3)</f>
        <v>Southeast</v>
      </c>
      <c r="M15" s="123" t="str">
        <f>INDEX('State '!$A$1:$C$62,MATCH($J15,'State '!$B:$B,0),3)</f>
        <v>Southeast</v>
      </c>
      <c r="N15" s="123"/>
      <c r="O15" s="217">
        <v>1.6</v>
      </c>
      <c r="P15" s="85">
        <v>0.46</v>
      </c>
      <c r="Q15" s="219">
        <v>20</v>
      </c>
      <c r="R15" s="124">
        <v>8</v>
      </c>
      <c r="S15" s="123" t="s">
        <v>135</v>
      </c>
      <c r="T15" s="123" t="s">
        <v>390</v>
      </c>
      <c r="U15" s="123" t="s">
        <v>2663</v>
      </c>
      <c r="V15" s="123" t="s">
        <v>2247</v>
      </c>
      <c r="W15" s="101" t="s">
        <v>2664</v>
      </c>
      <c r="X15" s="206"/>
      <c r="Y15" s="126"/>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c r="DR15" s="113"/>
      <c r="DS15" s="113"/>
      <c r="DT15" s="113"/>
      <c r="DU15" s="113"/>
      <c r="DV15" s="113"/>
      <c r="DW15" s="113"/>
      <c r="DX15" s="113"/>
      <c r="DY15" s="113"/>
      <c r="DZ15" s="113"/>
      <c r="EA15" s="113"/>
      <c r="EB15" s="113"/>
      <c r="EC15" s="113"/>
      <c r="ED15" s="113"/>
      <c r="EE15" s="113"/>
      <c r="EF15" s="113"/>
      <c r="EG15" s="113"/>
      <c r="EH15" s="113"/>
      <c r="EI15" s="113"/>
      <c r="EJ15" s="113"/>
      <c r="EK15" s="113"/>
      <c r="EL15" s="113"/>
      <c r="EM15" s="113"/>
      <c r="EN15" s="113"/>
      <c r="EO15" s="113"/>
      <c r="EP15" s="113"/>
      <c r="EQ15" s="113"/>
      <c r="ER15" s="113"/>
      <c r="ES15" s="113"/>
      <c r="ET15" s="113"/>
      <c r="EU15" s="113"/>
      <c r="EV15" s="113"/>
      <c r="EW15" s="113"/>
      <c r="EX15" s="113"/>
      <c r="EY15" s="113"/>
      <c r="EZ15" s="113"/>
      <c r="FA15" s="113"/>
      <c r="FB15" s="113"/>
      <c r="FC15" s="113"/>
      <c r="FD15" s="113"/>
      <c r="FE15" s="113"/>
      <c r="FF15" s="113"/>
      <c r="FG15" s="113"/>
      <c r="FH15" s="113"/>
      <c r="FI15" s="113"/>
      <c r="FJ15" s="113"/>
      <c r="FK15" s="113"/>
      <c r="FL15" s="113"/>
      <c r="FM15" s="113"/>
      <c r="FN15" s="113"/>
      <c r="FO15" s="113"/>
      <c r="FP15" s="113"/>
      <c r="FQ15" s="113"/>
      <c r="FR15" s="113"/>
      <c r="FS15" s="113"/>
      <c r="FT15" s="113"/>
      <c r="FU15" s="113"/>
      <c r="FV15" s="113"/>
      <c r="FW15" s="113"/>
      <c r="FX15" s="113"/>
      <c r="FY15" s="113"/>
      <c r="FZ15" s="113"/>
      <c r="GA15" s="113"/>
      <c r="GB15" s="113"/>
      <c r="GC15" s="113"/>
      <c r="GD15" s="113"/>
      <c r="GE15" s="113"/>
      <c r="GF15" s="113"/>
      <c r="GG15" s="113"/>
      <c r="GH15" s="113"/>
      <c r="GI15" s="113"/>
      <c r="GJ15" s="113"/>
      <c r="GK15" s="113"/>
      <c r="GL15" s="113"/>
      <c r="GM15" s="113"/>
      <c r="GN15" s="113"/>
      <c r="GO15" s="113"/>
      <c r="GP15" s="113"/>
      <c r="GQ15" s="113"/>
      <c r="GR15" s="113"/>
      <c r="GS15" s="113"/>
      <c r="GT15" s="113"/>
      <c r="GU15" s="113"/>
      <c r="GV15" s="113"/>
      <c r="GW15" s="113"/>
      <c r="GX15" s="113"/>
      <c r="GY15" s="113"/>
      <c r="GZ15" s="113"/>
      <c r="HA15" s="113"/>
      <c r="HB15" s="113"/>
      <c r="HC15" s="113"/>
      <c r="HD15" s="113"/>
      <c r="HE15" s="113"/>
      <c r="HF15" s="113"/>
      <c r="HG15" s="113"/>
      <c r="HH15" s="113"/>
      <c r="HI15" s="113"/>
      <c r="HJ15" s="113"/>
      <c r="HK15" s="113"/>
      <c r="HL15" s="113"/>
      <c r="HM15" s="113"/>
      <c r="HN15" s="113"/>
      <c r="HO15" s="113"/>
      <c r="HP15" s="113"/>
      <c r="HQ15" s="113"/>
      <c r="HR15" s="113"/>
      <c r="HS15" s="113"/>
      <c r="HT15" s="113"/>
      <c r="HU15" s="113"/>
      <c r="HV15" s="113"/>
      <c r="HW15" s="113"/>
      <c r="HX15" s="113"/>
      <c r="HY15" s="113"/>
      <c r="HZ15" s="113"/>
      <c r="IA15" s="113"/>
      <c r="IB15" s="113"/>
      <c r="IC15" s="113"/>
      <c r="ID15" s="113"/>
      <c r="IE15" s="113"/>
      <c r="IF15" s="113"/>
      <c r="IG15" s="113"/>
      <c r="IH15" s="113"/>
      <c r="II15" s="113"/>
      <c r="IJ15" s="113"/>
      <c r="IK15" s="113"/>
      <c r="IL15" s="113"/>
      <c r="IM15" s="113"/>
      <c r="IN15" s="113"/>
      <c r="IO15" s="113"/>
      <c r="IP15" s="113"/>
      <c r="IQ15" s="113"/>
      <c r="IR15" s="113"/>
      <c r="IS15" s="113"/>
      <c r="IT15" s="113"/>
      <c r="IU15" s="113"/>
      <c r="IV15" s="113"/>
      <c r="IW15" s="113"/>
      <c r="IX15" s="113"/>
      <c r="IY15" s="113"/>
      <c r="IZ15" s="113"/>
    </row>
    <row r="16" spans="1:260" s="20" customFormat="1" ht="25.5" x14ac:dyDescent="0.2">
      <c r="A16" s="122">
        <v>43580</v>
      </c>
      <c r="B16" s="101" t="s">
        <v>2875</v>
      </c>
      <c r="C16" s="102" t="s">
        <v>2876</v>
      </c>
      <c r="D16" s="101" t="s">
        <v>141</v>
      </c>
      <c r="E16" s="101" t="s">
        <v>138</v>
      </c>
      <c r="F16" s="82"/>
      <c r="G16" s="83">
        <v>2020</v>
      </c>
      <c r="H16" s="123" t="s">
        <v>8</v>
      </c>
      <c r="I16" s="123" t="str">
        <f t="shared" si="0"/>
        <v>OH</v>
      </c>
      <c r="J16" s="123" t="str">
        <f t="shared" si="1"/>
        <v>OH</v>
      </c>
      <c r="K16" s="202" t="str">
        <f t="shared" si="2"/>
        <v>Northeast</v>
      </c>
      <c r="L16" s="123" t="str">
        <f>INDEX('State '!$A$1:$C$62,MATCH($I16,'State '!$B:$B,0),3)</f>
        <v>Northeast</v>
      </c>
      <c r="M16" s="123" t="str">
        <f>INDEX('State '!$A$1:$C$62,MATCH($J16,'State '!$B:$B,0),3)</f>
        <v>Northeast</v>
      </c>
      <c r="N16" s="123"/>
      <c r="O16" s="217"/>
      <c r="P16" s="85">
        <v>13</v>
      </c>
      <c r="Q16" s="219">
        <v>1.032</v>
      </c>
      <c r="R16" s="124">
        <v>20</v>
      </c>
      <c r="S16" s="123" t="s">
        <v>139</v>
      </c>
      <c r="T16" s="123" t="s">
        <v>2877</v>
      </c>
      <c r="U16" s="123"/>
      <c r="V16" s="123" t="s">
        <v>2247</v>
      </c>
      <c r="W16" s="101" t="s">
        <v>2878</v>
      </c>
      <c r="X16" s="206"/>
      <c r="Y16" s="126"/>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113"/>
      <c r="FX16" s="113"/>
      <c r="FY16" s="113"/>
      <c r="FZ16" s="113"/>
      <c r="GA16" s="113"/>
      <c r="GB16" s="113"/>
      <c r="GC16" s="113"/>
      <c r="GD16" s="113"/>
      <c r="GE16" s="113"/>
      <c r="GF16" s="113"/>
      <c r="GG16" s="113"/>
      <c r="GH16" s="113"/>
      <c r="GI16" s="113"/>
      <c r="GJ16" s="113"/>
      <c r="GK16" s="113"/>
      <c r="GL16" s="113"/>
      <c r="GM16" s="113"/>
      <c r="GN16" s="113"/>
      <c r="GO16" s="113"/>
      <c r="GP16" s="113"/>
      <c r="GQ16" s="113"/>
      <c r="GR16" s="113"/>
      <c r="GS16" s="113"/>
      <c r="GT16" s="113"/>
      <c r="GU16" s="113"/>
      <c r="GV16" s="113"/>
      <c r="GW16" s="113"/>
      <c r="GX16" s="113"/>
      <c r="GY16" s="113"/>
      <c r="GZ16" s="113"/>
      <c r="HA16" s="113"/>
      <c r="HB16" s="113"/>
      <c r="HC16" s="113"/>
      <c r="HD16" s="113"/>
      <c r="HE16" s="113"/>
      <c r="HF16" s="113"/>
      <c r="HG16" s="113"/>
      <c r="HH16" s="113"/>
      <c r="HI16" s="113"/>
      <c r="HJ16" s="113"/>
      <c r="HK16" s="113"/>
      <c r="HL16" s="113"/>
      <c r="HM16" s="113"/>
      <c r="HN16" s="113"/>
      <c r="HO16" s="113"/>
      <c r="HP16" s="113"/>
      <c r="HQ16" s="113"/>
      <c r="HR16" s="113"/>
      <c r="HS16" s="113"/>
      <c r="HT16" s="113"/>
      <c r="HU16" s="113"/>
      <c r="HV16" s="113"/>
      <c r="HW16" s="113"/>
      <c r="HX16" s="113"/>
      <c r="HY16" s="113"/>
      <c r="HZ16" s="113"/>
      <c r="IA16" s="113"/>
      <c r="IB16" s="113"/>
      <c r="IC16" s="113"/>
      <c r="ID16" s="113"/>
      <c r="IE16" s="113"/>
      <c r="IF16" s="113"/>
      <c r="IG16" s="113"/>
      <c r="IH16" s="113"/>
      <c r="II16" s="113"/>
      <c r="IJ16" s="113"/>
      <c r="IK16" s="113"/>
      <c r="IL16" s="113"/>
      <c r="IM16" s="113"/>
      <c r="IN16" s="113"/>
      <c r="IO16" s="113"/>
      <c r="IP16" s="113"/>
      <c r="IQ16" s="113"/>
      <c r="IR16" s="113"/>
      <c r="IS16" s="113"/>
      <c r="IT16" s="113"/>
      <c r="IU16" s="113"/>
      <c r="IV16" s="113"/>
      <c r="IW16" s="113"/>
      <c r="IX16" s="113"/>
      <c r="IY16" s="113"/>
      <c r="IZ16" s="113"/>
    </row>
    <row r="17" spans="1:260" s="20" customFormat="1" x14ac:dyDescent="0.2">
      <c r="A17" s="122">
        <v>43580</v>
      </c>
      <c r="B17" s="101" t="s">
        <v>2412</v>
      </c>
      <c r="C17" s="101" t="s">
        <v>2413</v>
      </c>
      <c r="D17" s="101" t="s">
        <v>137</v>
      </c>
      <c r="E17" s="101" t="s">
        <v>432</v>
      </c>
      <c r="F17" s="82"/>
      <c r="G17" s="124">
        <v>2019</v>
      </c>
      <c r="H17" s="123" t="s">
        <v>1124</v>
      </c>
      <c r="I17" s="123" t="str">
        <f t="shared" si="0"/>
        <v>OK</v>
      </c>
      <c r="J17" s="123" t="str">
        <f t="shared" si="1"/>
        <v>TX</v>
      </c>
      <c r="K17" s="202" t="str">
        <f t="shared" si="2"/>
        <v>South Central</v>
      </c>
      <c r="L17" s="123" t="str">
        <f>INDEX('State '!$A$1:$C$62,MATCH($I17,'State '!$B:$B,0),3)</f>
        <v>South Central</v>
      </c>
      <c r="M17" s="123" t="str">
        <f>INDEX('State '!$A$1:$C$62,MATCH($J17,'State '!$B:$B,0),3)</f>
        <v>South Central</v>
      </c>
      <c r="N17" s="123"/>
      <c r="O17" s="217">
        <v>1025</v>
      </c>
      <c r="P17" s="85">
        <v>233</v>
      </c>
      <c r="Q17" s="219">
        <v>1440</v>
      </c>
      <c r="R17" s="124" t="s">
        <v>1645</v>
      </c>
      <c r="S17" s="123" t="s">
        <v>135</v>
      </c>
      <c r="T17" s="123" t="s">
        <v>390</v>
      </c>
      <c r="U17" s="123" t="s">
        <v>2414</v>
      </c>
      <c r="V17" s="123" t="s">
        <v>2250</v>
      </c>
      <c r="W17" s="101"/>
      <c r="X17" s="125"/>
      <c r="Y17" s="126"/>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113"/>
      <c r="FX17" s="113"/>
      <c r="FY17" s="113"/>
      <c r="FZ17" s="113"/>
      <c r="GA17" s="113"/>
      <c r="GB17" s="113"/>
      <c r="GC17" s="113"/>
      <c r="GD17" s="113"/>
      <c r="GE17" s="113"/>
      <c r="GF17" s="113"/>
      <c r="GG17" s="113"/>
      <c r="GH17" s="113"/>
      <c r="GI17" s="113"/>
      <c r="GJ17" s="113"/>
      <c r="GK17" s="113"/>
      <c r="GL17" s="113"/>
      <c r="GM17" s="113"/>
      <c r="GN17" s="113"/>
      <c r="GO17" s="113"/>
      <c r="GP17" s="113"/>
      <c r="GQ17" s="113"/>
      <c r="GR17" s="113"/>
      <c r="GS17" s="113"/>
      <c r="GT17" s="113"/>
      <c r="GU17" s="113"/>
      <c r="GV17" s="113"/>
      <c r="GW17" s="113"/>
      <c r="GX17" s="113"/>
      <c r="GY17" s="113"/>
      <c r="GZ17" s="113"/>
      <c r="HA17" s="113"/>
      <c r="HB17" s="113"/>
      <c r="HC17" s="113"/>
      <c r="HD17" s="113"/>
      <c r="HE17" s="113"/>
      <c r="HF17" s="113"/>
      <c r="HG17" s="113"/>
      <c r="HH17" s="113"/>
      <c r="HI17" s="113"/>
      <c r="HJ17" s="113"/>
      <c r="HK17" s="113"/>
      <c r="HL17" s="113"/>
      <c r="HM17" s="113"/>
      <c r="HN17" s="113"/>
      <c r="HO17" s="113"/>
      <c r="HP17" s="113"/>
      <c r="HQ17" s="113"/>
      <c r="HR17" s="113"/>
      <c r="HS17" s="113"/>
      <c r="HT17" s="113"/>
      <c r="HU17" s="113"/>
      <c r="HV17" s="113"/>
      <c r="HW17" s="113"/>
      <c r="HX17" s="113"/>
      <c r="HY17" s="113"/>
      <c r="HZ17" s="113"/>
      <c r="IA17" s="113"/>
      <c r="IB17" s="113"/>
      <c r="IC17" s="113"/>
      <c r="ID17" s="113"/>
      <c r="IE17" s="113"/>
      <c r="IF17" s="113"/>
      <c r="IG17" s="113"/>
      <c r="IH17" s="113"/>
      <c r="II17" s="113"/>
      <c r="IJ17" s="113"/>
      <c r="IK17" s="113"/>
      <c r="IL17" s="113"/>
      <c r="IM17" s="113"/>
      <c r="IN17" s="113"/>
      <c r="IO17" s="113"/>
      <c r="IP17" s="113"/>
      <c r="IQ17" s="113"/>
      <c r="IR17" s="113"/>
      <c r="IS17" s="113"/>
      <c r="IT17" s="113"/>
      <c r="IU17" s="113"/>
      <c r="IV17" s="113"/>
      <c r="IW17" s="113"/>
      <c r="IX17" s="113"/>
      <c r="IY17" s="113"/>
      <c r="IZ17" s="113"/>
    </row>
    <row r="18" spans="1:260" x14ac:dyDescent="0.2">
      <c r="A18" s="122">
        <v>43182</v>
      </c>
      <c r="B18" s="101" t="s">
        <v>2506</v>
      </c>
      <c r="C18" s="101" t="s">
        <v>2507</v>
      </c>
      <c r="D18" s="101" t="s">
        <v>141</v>
      </c>
      <c r="E18" s="101" t="s">
        <v>138</v>
      </c>
      <c r="F18" s="82"/>
      <c r="G18" s="124">
        <v>2019</v>
      </c>
      <c r="H18" s="123" t="s">
        <v>25</v>
      </c>
      <c r="I18" s="123" t="str">
        <f t="shared" si="0"/>
        <v>CO</v>
      </c>
      <c r="J18" s="123" t="str">
        <f t="shared" si="1"/>
        <v>CO</v>
      </c>
      <c r="K18" s="202" t="str">
        <f t="shared" si="2"/>
        <v>Mountain</v>
      </c>
      <c r="L18" s="123" t="str">
        <f>INDEX('State '!$A$1:$C$62,MATCH($I18,'State '!$B:$B,0),3)</f>
        <v>Mountain</v>
      </c>
      <c r="M18" s="123" t="str">
        <f>INDEX('State '!$A$1:$C$62,MATCH($J18,'State '!$B:$B,0),3)</f>
        <v>Mountain</v>
      </c>
      <c r="N18" s="123"/>
      <c r="O18" s="217">
        <v>213</v>
      </c>
      <c r="P18" s="85">
        <v>70</v>
      </c>
      <c r="Q18" s="219">
        <v>600</v>
      </c>
      <c r="R18" s="124">
        <v>36</v>
      </c>
      <c r="S18" s="123" t="s">
        <v>135</v>
      </c>
      <c r="T18" s="123" t="s">
        <v>390</v>
      </c>
      <c r="U18" s="123" t="s">
        <v>2512</v>
      </c>
      <c r="V18" s="123" t="s">
        <v>2247</v>
      </c>
      <c r="W18" s="101"/>
      <c r="X18" s="125"/>
    </row>
    <row r="19" spans="1:260" s="20" customFormat="1" ht="25.5" x14ac:dyDescent="0.2">
      <c r="A19" s="122">
        <v>43182</v>
      </c>
      <c r="B19" s="101" t="s">
        <v>2508</v>
      </c>
      <c r="C19" s="101" t="s">
        <v>2509</v>
      </c>
      <c r="D19" s="101" t="s">
        <v>141</v>
      </c>
      <c r="E19" s="101" t="s">
        <v>138</v>
      </c>
      <c r="F19" s="82"/>
      <c r="G19" s="124">
        <v>2019</v>
      </c>
      <c r="H19" s="123" t="s">
        <v>2511</v>
      </c>
      <c r="I19" s="123" t="str">
        <f t="shared" si="0"/>
        <v>CO</v>
      </c>
      <c r="J19" s="123" t="str">
        <f t="shared" si="1"/>
        <v>IL</v>
      </c>
      <c r="K19" s="202" t="str">
        <f t="shared" si="2"/>
        <v>Mountain, South Central, Midwest</v>
      </c>
      <c r="L19" s="123" t="str">
        <f>INDEX('State '!$A$1:$C$62,MATCH($I19,'State '!$B:$B,0),3)</f>
        <v>Mountain</v>
      </c>
      <c r="M19" s="123" t="str">
        <f>INDEX('State '!$A$1:$C$62,MATCH($J19,'State '!$B:$B,0),3)</f>
        <v>Midwest</v>
      </c>
      <c r="N19" s="123" t="s">
        <v>2566</v>
      </c>
      <c r="O19" s="217">
        <v>132.80000000000001</v>
      </c>
      <c r="P19" s="85"/>
      <c r="Q19" s="219">
        <v>1000</v>
      </c>
      <c r="R19" s="124"/>
      <c r="S19" s="123" t="s">
        <v>135</v>
      </c>
      <c r="T19" s="123" t="s">
        <v>390</v>
      </c>
      <c r="U19" s="123" t="s">
        <v>2510</v>
      </c>
      <c r="V19" s="123" t="s">
        <v>2250</v>
      </c>
      <c r="W19" s="101"/>
      <c r="X19" s="125"/>
    </row>
    <row r="20" spans="1:260" s="20" customFormat="1" ht="25.5" x14ac:dyDescent="0.2">
      <c r="A20" s="122">
        <v>43423</v>
      </c>
      <c r="B20" s="104" t="s">
        <v>2249</v>
      </c>
      <c r="C20" s="101" t="s">
        <v>2138</v>
      </c>
      <c r="D20" s="104" t="s">
        <v>141</v>
      </c>
      <c r="E20" s="144" t="s">
        <v>2302</v>
      </c>
      <c r="F20" s="82"/>
      <c r="G20" s="83">
        <v>2018</v>
      </c>
      <c r="H20" s="123" t="s">
        <v>28</v>
      </c>
      <c r="I20" s="123" t="str">
        <f t="shared" si="0"/>
        <v>IL</v>
      </c>
      <c r="J20" s="123" t="str">
        <f t="shared" si="1"/>
        <v>IL</v>
      </c>
      <c r="K20" s="202" t="str">
        <f t="shared" si="2"/>
        <v>Midwest</v>
      </c>
      <c r="L20" s="123" t="str">
        <f>INDEX('State '!$A$1:$C$62,MATCH($I20,'State '!$B:$B,0),3)</f>
        <v>Midwest</v>
      </c>
      <c r="M20" s="123" t="str">
        <f>INDEX('State '!$A$1:$C$62,MATCH($J20,'State '!$B:$B,0),3)</f>
        <v>Midwest</v>
      </c>
      <c r="N20" s="123"/>
      <c r="O20" s="217">
        <v>50</v>
      </c>
      <c r="P20" s="85"/>
      <c r="Q20" s="162">
        <v>200</v>
      </c>
      <c r="R20" s="128"/>
      <c r="S20" s="129" t="s">
        <v>135</v>
      </c>
      <c r="T20" s="123" t="s">
        <v>390</v>
      </c>
      <c r="U20" s="123"/>
      <c r="V20" s="123" t="s">
        <v>2247</v>
      </c>
      <c r="W20" s="101" t="s">
        <v>2535</v>
      </c>
      <c r="X20" s="206" t="s">
        <v>2597</v>
      </c>
    </row>
    <row r="21" spans="1:260" s="20" customFormat="1" x14ac:dyDescent="0.2">
      <c r="A21" s="122">
        <v>43291</v>
      </c>
      <c r="B21" s="101" t="s">
        <v>2422</v>
      </c>
      <c r="C21" s="101" t="s">
        <v>1902</v>
      </c>
      <c r="D21" s="101" t="s">
        <v>141</v>
      </c>
      <c r="E21" s="101" t="s">
        <v>2466</v>
      </c>
      <c r="F21" s="82"/>
      <c r="G21" s="124">
        <v>2019</v>
      </c>
      <c r="H21" s="123" t="s">
        <v>2423</v>
      </c>
      <c r="I21" s="123" t="str">
        <f t="shared" si="0"/>
        <v>OK</v>
      </c>
      <c r="J21" s="123" t="str">
        <f t="shared" si="1"/>
        <v>KS</v>
      </c>
      <c r="K21" s="202" t="str">
        <f t="shared" si="2"/>
        <v>South Central</v>
      </c>
      <c r="L21" s="123" t="str">
        <f>INDEX('State '!$A$1:$C$62,MATCH($I21,'State '!$B:$B,0),3)</f>
        <v>South Central</v>
      </c>
      <c r="M21" s="123" t="str">
        <f>INDEX('State '!$A$1:$C$62,MATCH($J21,'State '!$B:$B,0),3)</f>
        <v>South Central</v>
      </c>
      <c r="N21" s="123"/>
      <c r="O21" s="217"/>
      <c r="P21" s="85">
        <v>48</v>
      </c>
      <c r="Q21" s="219">
        <v>631</v>
      </c>
      <c r="R21" s="124"/>
      <c r="S21" s="123" t="s">
        <v>135</v>
      </c>
      <c r="T21" s="123" t="s">
        <v>390</v>
      </c>
      <c r="U21" s="123" t="s">
        <v>2424</v>
      </c>
      <c r="V21" s="123" t="s">
        <v>2250</v>
      </c>
      <c r="W21" s="101" t="s">
        <v>2686</v>
      </c>
      <c r="X21" s="125"/>
      <c r="Y21" s="126"/>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3"/>
      <c r="CI21" s="113"/>
      <c r="CJ21" s="113"/>
      <c r="CK21" s="113"/>
      <c r="CL21" s="113"/>
      <c r="CM21" s="113"/>
      <c r="CN21" s="113"/>
      <c r="CO21" s="113"/>
      <c r="CP21" s="113"/>
      <c r="CQ21" s="113"/>
      <c r="CR21" s="113"/>
      <c r="CS21" s="113"/>
      <c r="CT21" s="113"/>
      <c r="CU21" s="113"/>
      <c r="CV21" s="113"/>
      <c r="CW21" s="113"/>
      <c r="CX21" s="113"/>
      <c r="CY21" s="113"/>
      <c r="CZ21" s="113"/>
      <c r="DA21" s="113"/>
      <c r="DB21" s="113"/>
      <c r="DC21" s="113"/>
      <c r="DD21" s="113"/>
      <c r="DE21" s="113"/>
      <c r="DF21" s="113"/>
      <c r="DG21" s="113"/>
      <c r="DH21" s="113"/>
      <c r="DI21" s="113"/>
      <c r="DJ21" s="113"/>
      <c r="DK21" s="113"/>
      <c r="DL21" s="113"/>
      <c r="DM21" s="113"/>
      <c r="DN21" s="113"/>
      <c r="DO21" s="113"/>
      <c r="DP21" s="113"/>
      <c r="DQ21" s="113"/>
      <c r="DR21" s="113"/>
      <c r="DS21" s="113"/>
      <c r="DT21" s="113"/>
      <c r="DU21" s="113"/>
      <c r="DV21" s="113"/>
      <c r="DW21" s="113"/>
      <c r="DX21" s="113"/>
      <c r="DY21" s="113"/>
      <c r="DZ21" s="113"/>
      <c r="EA21" s="113"/>
      <c r="EB21" s="113"/>
      <c r="EC21" s="113"/>
      <c r="ED21" s="113"/>
      <c r="EE21" s="113"/>
      <c r="EF21" s="113"/>
      <c r="EG21" s="113"/>
      <c r="EH21" s="113"/>
      <c r="EI21" s="113"/>
      <c r="EJ21" s="113"/>
      <c r="EK21" s="113"/>
      <c r="EL21" s="113"/>
      <c r="EM21" s="113"/>
      <c r="EN21" s="113"/>
      <c r="EO21" s="113"/>
      <c r="EP21" s="113"/>
      <c r="EQ21" s="113"/>
      <c r="ER21" s="113"/>
      <c r="ES21" s="113"/>
      <c r="ET21" s="113"/>
      <c r="EU21" s="113"/>
      <c r="EV21" s="113"/>
      <c r="EW21" s="113"/>
      <c r="EX21" s="113"/>
      <c r="EY21" s="113"/>
      <c r="EZ21" s="113"/>
      <c r="FA21" s="113"/>
      <c r="FB21" s="113"/>
      <c r="FC21" s="113"/>
      <c r="FD21" s="113"/>
      <c r="FE21" s="113"/>
      <c r="FF21" s="113"/>
      <c r="FG21" s="113"/>
      <c r="FH21" s="113"/>
      <c r="FI21" s="113"/>
      <c r="FJ21" s="113"/>
      <c r="FK21" s="113"/>
      <c r="FL21" s="113"/>
      <c r="FM21" s="113"/>
      <c r="FN21" s="113"/>
      <c r="FO21" s="113"/>
      <c r="FP21" s="113"/>
      <c r="FQ21" s="113"/>
      <c r="FR21" s="113"/>
      <c r="FS21" s="113"/>
      <c r="FT21" s="113"/>
      <c r="FU21" s="113"/>
      <c r="FV21" s="113"/>
      <c r="FW21" s="113"/>
      <c r="FX21" s="113"/>
      <c r="FY21" s="113"/>
      <c r="FZ21" s="113"/>
      <c r="GA21" s="113"/>
      <c r="GB21" s="113"/>
      <c r="GC21" s="113"/>
      <c r="GD21" s="113"/>
      <c r="GE21" s="113"/>
      <c r="GF21" s="113"/>
      <c r="GG21" s="113"/>
      <c r="GH21" s="113"/>
      <c r="GI21" s="113"/>
      <c r="GJ21" s="113"/>
      <c r="GK21" s="113"/>
      <c r="GL21" s="113"/>
      <c r="GM21" s="113"/>
      <c r="GN21" s="113"/>
      <c r="GO21" s="113"/>
      <c r="GP21" s="113"/>
      <c r="GQ21" s="113"/>
      <c r="GR21" s="113"/>
      <c r="GS21" s="113"/>
      <c r="GT21" s="113"/>
      <c r="GU21" s="113"/>
      <c r="GV21" s="113"/>
      <c r="GW21" s="113"/>
      <c r="GX21" s="113"/>
      <c r="GY21" s="113"/>
      <c r="GZ21" s="113"/>
      <c r="HA21" s="113"/>
      <c r="HB21" s="113"/>
      <c r="HC21" s="113"/>
      <c r="HD21" s="113"/>
      <c r="HE21" s="113"/>
      <c r="HF21" s="113"/>
      <c r="HG21" s="113"/>
      <c r="HH21" s="113"/>
      <c r="HI21" s="113"/>
      <c r="HJ21" s="113"/>
      <c r="HK21" s="113"/>
      <c r="HL21" s="113"/>
      <c r="HM21" s="113"/>
      <c r="HN21" s="113"/>
      <c r="HO21" s="113"/>
      <c r="HP21" s="113"/>
      <c r="HQ21" s="113"/>
      <c r="HR21" s="113"/>
      <c r="HS21" s="113"/>
      <c r="HT21" s="113"/>
      <c r="HU21" s="113"/>
      <c r="HV21" s="113"/>
      <c r="HW21" s="113"/>
      <c r="HX21" s="113"/>
      <c r="HY21" s="113"/>
      <c r="HZ21" s="113"/>
      <c r="IA21" s="113"/>
      <c r="IB21" s="113"/>
      <c r="IC21" s="113"/>
      <c r="ID21" s="113"/>
      <c r="IE21" s="113"/>
      <c r="IF21" s="113"/>
      <c r="IG21" s="113"/>
      <c r="IH21" s="113"/>
      <c r="II21" s="113"/>
      <c r="IJ21" s="113"/>
      <c r="IK21" s="113"/>
      <c r="IL21" s="113"/>
      <c r="IM21" s="113"/>
      <c r="IN21" s="113"/>
      <c r="IO21" s="113"/>
      <c r="IP21" s="113"/>
      <c r="IQ21" s="113"/>
      <c r="IR21" s="113"/>
      <c r="IS21" s="113"/>
      <c r="IT21" s="113"/>
      <c r="IU21" s="113"/>
      <c r="IV21" s="113"/>
      <c r="IW21" s="113"/>
      <c r="IX21" s="113"/>
      <c r="IY21" s="113"/>
      <c r="IZ21" s="113"/>
    </row>
    <row r="22" spans="1:260" s="20" customFormat="1" ht="25.5" x14ac:dyDescent="0.2">
      <c r="A22" s="122">
        <v>43655</v>
      </c>
      <c r="B22" s="101" t="s">
        <v>2959</v>
      </c>
      <c r="C22" s="101" t="s">
        <v>2960</v>
      </c>
      <c r="D22" s="101" t="s">
        <v>137</v>
      </c>
      <c r="E22" s="101" t="s">
        <v>140</v>
      </c>
      <c r="F22" s="82"/>
      <c r="G22" s="124">
        <v>2021</v>
      </c>
      <c r="H22" s="123" t="s">
        <v>6</v>
      </c>
      <c r="I22" s="123" t="str">
        <f t="shared" si="0"/>
        <v>TX</v>
      </c>
      <c r="J22" s="123" t="str">
        <f t="shared" si="1"/>
        <v>TX</v>
      </c>
      <c r="K22" s="202" t="str">
        <f t="shared" si="2"/>
        <v>South Central</v>
      </c>
      <c r="L22" s="123" t="str">
        <f>INDEX('State '!$A$1:$C$62,MATCH($I22,'State '!$B:$B,0),3)</f>
        <v>South Central</v>
      </c>
      <c r="M22" s="123" t="str">
        <f>INDEX('State '!$A$1:$C$62,MATCH($J22,'State '!$B:$B,0),3)</f>
        <v>South Central</v>
      </c>
      <c r="N22" s="123"/>
      <c r="O22" s="217"/>
      <c r="P22" s="85"/>
      <c r="Q22" s="219">
        <v>1000</v>
      </c>
      <c r="R22" s="124"/>
      <c r="S22" s="123" t="s">
        <v>139</v>
      </c>
      <c r="T22" s="123"/>
      <c r="U22" s="123"/>
      <c r="V22" s="123" t="s">
        <v>2247</v>
      </c>
      <c r="W22" s="101" t="s">
        <v>2961</v>
      </c>
      <c r="X22" s="125"/>
      <c r="Y22" s="126"/>
      <c r="Z22" s="113"/>
      <c r="AA22" s="113"/>
      <c r="AB22" s="113"/>
      <c r="AC22" s="113"/>
      <c r="AD22" s="113"/>
      <c r="AE22" s="113"/>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c r="BT22" s="113"/>
      <c r="BU22" s="113"/>
      <c r="BV22" s="113"/>
      <c r="BW22" s="113"/>
      <c r="BX22" s="113"/>
      <c r="BY22" s="113"/>
      <c r="BZ22" s="113"/>
      <c r="CA22" s="113"/>
      <c r="CB22" s="113"/>
      <c r="CC22" s="113"/>
      <c r="CD22" s="113"/>
      <c r="CE22" s="113"/>
      <c r="CF22" s="113"/>
      <c r="CG22" s="113"/>
      <c r="CH22" s="113"/>
      <c r="CI22" s="113"/>
      <c r="CJ22" s="113"/>
      <c r="CK22" s="113"/>
      <c r="CL22" s="113"/>
      <c r="CM22" s="113"/>
      <c r="CN22" s="113"/>
      <c r="CO22" s="113"/>
      <c r="CP22" s="113"/>
      <c r="CQ22" s="113"/>
      <c r="CR22" s="113"/>
      <c r="CS22" s="113"/>
      <c r="CT22" s="113"/>
      <c r="CU22" s="113"/>
      <c r="CV22" s="113"/>
      <c r="CW22" s="113"/>
      <c r="CX22" s="113"/>
      <c r="CY22" s="113"/>
      <c r="CZ22" s="113"/>
      <c r="DA22" s="113"/>
      <c r="DB22" s="113"/>
      <c r="DC22" s="113"/>
      <c r="DD22" s="113"/>
      <c r="DE22" s="113"/>
      <c r="DF22" s="113"/>
      <c r="DG22" s="113"/>
      <c r="DH22" s="113"/>
      <c r="DI22" s="113"/>
      <c r="DJ22" s="113"/>
      <c r="DK22" s="113"/>
      <c r="DL22" s="113"/>
      <c r="DM22" s="113"/>
      <c r="DN22" s="113"/>
      <c r="DO22" s="113"/>
      <c r="DP22" s="113"/>
      <c r="DQ22" s="113"/>
      <c r="DR22" s="113"/>
      <c r="DS22" s="113"/>
      <c r="DT22" s="113"/>
      <c r="DU22" s="113"/>
      <c r="DV22" s="113"/>
      <c r="DW22" s="113"/>
      <c r="DX22" s="113"/>
      <c r="DY22" s="113"/>
      <c r="DZ22" s="113"/>
      <c r="EA22" s="113"/>
      <c r="EB22" s="113"/>
      <c r="EC22" s="113"/>
      <c r="ED22" s="113"/>
      <c r="EE22" s="113"/>
      <c r="EF22" s="113"/>
      <c r="EG22" s="113"/>
      <c r="EH22" s="113"/>
      <c r="EI22" s="113"/>
      <c r="EJ22" s="113"/>
      <c r="EK22" s="113"/>
      <c r="EL22" s="113"/>
      <c r="EM22" s="113"/>
      <c r="EN22" s="113"/>
      <c r="EO22" s="113"/>
      <c r="EP22" s="113"/>
      <c r="EQ22" s="113"/>
      <c r="ER22" s="113"/>
      <c r="ES22" s="113"/>
      <c r="ET22" s="113"/>
      <c r="EU22" s="113"/>
      <c r="EV22" s="113"/>
      <c r="EW22" s="113"/>
      <c r="EX22" s="113"/>
      <c r="EY22" s="113"/>
      <c r="EZ22" s="113"/>
      <c r="FA22" s="113"/>
      <c r="FB22" s="113"/>
      <c r="FC22" s="113"/>
      <c r="FD22" s="113"/>
      <c r="FE22" s="113"/>
      <c r="FF22" s="113"/>
      <c r="FG22" s="113"/>
      <c r="FH22" s="113"/>
      <c r="FI22" s="113"/>
      <c r="FJ22" s="113"/>
      <c r="FK22" s="113"/>
      <c r="FL22" s="113"/>
      <c r="FM22" s="113"/>
      <c r="FN22" s="113"/>
      <c r="FO22" s="113"/>
      <c r="FP22" s="113"/>
      <c r="FQ22" s="113"/>
      <c r="FR22" s="113"/>
      <c r="FS22" s="113"/>
      <c r="FT22" s="113"/>
      <c r="FU22" s="113"/>
      <c r="FV22" s="113"/>
      <c r="FW22" s="113"/>
      <c r="FX22" s="113"/>
      <c r="FY22" s="113"/>
      <c r="FZ22" s="113"/>
      <c r="GA22" s="113"/>
      <c r="GB22" s="113"/>
      <c r="GC22" s="113"/>
      <c r="GD22" s="113"/>
      <c r="GE22" s="113"/>
      <c r="GF22" s="113"/>
      <c r="GG22" s="113"/>
      <c r="GH22" s="113"/>
      <c r="GI22" s="113"/>
      <c r="GJ22" s="113"/>
      <c r="GK22" s="113"/>
      <c r="GL22" s="113"/>
      <c r="GM22" s="113"/>
      <c r="GN22" s="113"/>
      <c r="GO22" s="113"/>
      <c r="GP22" s="113"/>
      <c r="GQ22" s="113"/>
      <c r="GR22" s="113"/>
      <c r="GS22" s="113"/>
      <c r="GT22" s="113"/>
      <c r="GU22" s="113"/>
      <c r="GV22" s="113"/>
      <c r="GW22" s="113"/>
      <c r="GX22" s="113"/>
      <c r="GY22" s="113"/>
      <c r="GZ22" s="113"/>
      <c r="HA22" s="113"/>
      <c r="HB22" s="113"/>
      <c r="HC22" s="113"/>
      <c r="HD22" s="113"/>
      <c r="HE22" s="113"/>
      <c r="HF22" s="113"/>
      <c r="HG22" s="113"/>
      <c r="HH22" s="113"/>
      <c r="HI22" s="113"/>
      <c r="HJ22" s="113"/>
      <c r="HK22" s="113"/>
      <c r="HL22" s="113"/>
      <c r="HM22" s="113"/>
      <c r="HN22" s="113"/>
      <c r="HO22" s="113"/>
      <c r="HP22" s="113"/>
      <c r="HQ22" s="113"/>
      <c r="HR22" s="113"/>
      <c r="HS22" s="113"/>
      <c r="HT22" s="113"/>
      <c r="HU22" s="113"/>
      <c r="HV22" s="113"/>
      <c r="HW22" s="113"/>
      <c r="HX22" s="113"/>
      <c r="HY22" s="113"/>
      <c r="HZ22" s="113"/>
      <c r="IA22" s="113"/>
      <c r="IB22" s="113"/>
      <c r="IC22" s="113"/>
      <c r="ID22" s="113"/>
      <c r="IE22" s="113"/>
      <c r="IF22" s="113"/>
      <c r="IG22" s="113"/>
      <c r="IH22" s="113"/>
      <c r="II22" s="113"/>
      <c r="IJ22" s="113"/>
      <c r="IK22" s="113"/>
      <c r="IL22" s="113"/>
      <c r="IM22" s="113"/>
      <c r="IN22" s="113"/>
      <c r="IO22" s="113"/>
      <c r="IP22" s="113"/>
      <c r="IQ22" s="113"/>
      <c r="IR22" s="113"/>
      <c r="IS22" s="113"/>
      <c r="IT22" s="113"/>
      <c r="IU22" s="113"/>
      <c r="IV22" s="113"/>
      <c r="IW22" s="113"/>
      <c r="IX22" s="113"/>
      <c r="IY22" s="113"/>
      <c r="IZ22" s="113"/>
    </row>
    <row r="23" spans="1:260" x14ac:dyDescent="0.2">
      <c r="A23" s="122">
        <v>43417</v>
      </c>
      <c r="B23" s="101" t="s">
        <v>2791</v>
      </c>
      <c r="C23" s="102" t="s">
        <v>207</v>
      </c>
      <c r="D23" s="101" t="s">
        <v>141</v>
      </c>
      <c r="E23" s="144" t="s">
        <v>138</v>
      </c>
      <c r="F23" s="82"/>
      <c r="G23" s="83">
        <v>2020</v>
      </c>
      <c r="H23" s="123" t="s">
        <v>2793</v>
      </c>
      <c r="I23" s="123" t="str">
        <f t="shared" si="0"/>
        <v>MA</v>
      </c>
      <c r="J23" s="123" t="str">
        <f t="shared" si="1"/>
        <v>CT</v>
      </c>
      <c r="K23" s="202" t="str">
        <f t="shared" si="2"/>
        <v>Northeast</v>
      </c>
      <c r="L23" s="123" t="str">
        <f>INDEX('State '!$A$1:$C$62,MATCH($I23,'State '!$B:$B,0),3)</f>
        <v>Northeast</v>
      </c>
      <c r="M23" s="123" t="str">
        <f>INDEX('State '!$A$1:$C$62,MATCH($J23,'State '!$B:$B,0),3)</f>
        <v>Northeast</v>
      </c>
      <c r="N23" s="123"/>
      <c r="O23" s="217">
        <v>52</v>
      </c>
      <c r="P23" s="85">
        <v>2.1</v>
      </c>
      <c r="Q23" s="219">
        <v>72.400000000000006</v>
      </c>
      <c r="R23" s="124">
        <v>12</v>
      </c>
      <c r="S23" s="123" t="s">
        <v>135</v>
      </c>
      <c r="T23" s="123" t="s">
        <v>390</v>
      </c>
      <c r="U23" s="123" t="s">
        <v>2792</v>
      </c>
      <c r="V23" s="123" t="s">
        <v>2250</v>
      </c>
      <c r="W23" s="101"/>
      <c r="X23" s="125"/>
    </row>
    <row r="24" spans="1:260" ht="25.5" x14ac:dyDescent="0.2">
      <c r="A24" s="122">
        <v>42613</v>
      </c>
      <c r="B24" s="101" t="s">
        <v>396</v>
      </c>
      <c r="C24" s="101" t="s">
        <v>1858</v>
      </c>
      <c r="D24" s="101" t="s">
        <v>137</v>
      </c>
      <c r="E24" s="101" t="s">
        <v>2274</v>
      </c>
      <c r="F24" s="82"/>
      <c r="G24" s="168">
        <v>2020</v>
      </c>
      <c r="H24" s="123" t="s">
        <v>397</v>
      </c>
      <c r="I24" s="123" t="str">
        <f t="shared" si="0"/>
        <v>PA</v>
      </c>
      <c r="J24" s="123" t="str">
        <f t="shared" si="1"/>
        <v>NY</v>
      </c>
      <c r="K24" s="202" t="str">
        <f t="shared" si="2"/>
        <v>Northeast</v>
      </c>
      <c r="L24" s="123" t="str">
        <f>INDEX('State '!$A$1:$C$62,MATCH($I24,'State '!$B:$B,0),3)</f>
        <v>Northeast</v>
      </c>
      <c r="M24" s="123" t="str">
        <f>INDEX('State '!$A$1:$C$62,MATCH($J24,'State '!$B:$B,0),3)</f>
        <v>Northeast</v>
      </c>
      <c r="N24" s="123"/>
      <c r="O24" s="217">
        <v>683</v>
      </c>
      <c r="P24" s="85">
        <v>121</v>
      </c>
      <c r="Q24" s="219">
        <v>650</v>
      </c>
      <c r="R24" s="124">
        <v>30</v>
      </c>
      <c r="S24" s="123" t="s">
        <v>135</v>
      </c>
      <c r="T24" s="123" t="s">
        <v>390</v>
      </c>
      <c r="U24" s="123" t="s">
        <v>1934</v>
      </c>
      <c r="V24" s="123" t="s">
        <v>2250</v>
      </c>
      <c r="W24" s="101"/>
      <c r="X24" s="125"/>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row>
    <row r="25" spans="1:260" x14ac:dyDescent="0.2">
      <c r="A25" s="122">
        <v>43580</v>
      </c>
      <c r="B25" s="101" t="s">
        <v>2897</v>
      </c>
      <c r="C25" s="101" t="s">
        <v>2898</v>
      </c>
      <c r="D25" s="101" t="s">
        <v>141</v>
      </c>
      <c r="E25" s="101" t="s">
        <v>138</v>
      </c>
      <c r="F25" s="82"/>
      <c r="G25" s="168">
        <v>2021</v>
      </c>
      <c r="H25" s="123" t="s">
        <v>6</v>
      </c>
      <c r="I25" s="123" t="str">
        <f t="shared" si="0"/>
        <v>TX</v>
      </c>
      <c r="J25" s="123" t="str">
        <f t="shared" si="1"/>
        <v>TX</v>
      </c>
      <c r="K25" s="202" t="str">
        <f t="shared" si="2"/>
        <v>South Central</v>
      </c>
      <c r="L25" s="123" t="str">
        <f>INDEX('State '!$A$1:$C$62,MATCH($I25,'State '!$B:$B,0),3)</f>
        <v>South Central</v>
      </c>
      <c r="M25" s="123" t="str">
        <f>INDEX('State '!$A$1:$C$62,MATCH($J25,'State '!$B:$B,0),3)</f>
        <v>South Central</v>
      </c>
      <c r="N25" s="123"/>
      <c r="O25" s="217"/>
      <c r="P25" s="85">
        <v>21</v>
      </c>
      <c r="Q25" s="219">
        <v>1530</v>
      </c>
      <c r="R25" s="124">
        <v>42</v>
      </c>
      <c r="S25" s="123" t="s">
        <v>135</v>
      </c>
      <c r="T25" s="123" t="s">
        <v>390</v>
      </c>
      <c r="U25" s="123" t="s">
        <v>2900</v>
      </c>
      <c r="V25" s="123" t="s">
        <v>2247</v>
      </c>
      <c r="W25" s="101" t="s">
        <v>2899</v>
      </c>
      <c r="X25" s="125"/>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row>
    <row r="26" spans="1:260" x14ac:dyDescent="0.2">
      <c r="A26" s="122">
        <v>43124</v>
      </c>
      <c r="B26" s="101" t="s">
        <v>2187</v>
      </c>
      <c r="C26" s="101" t="s">
        <v>1890</v>
      </c>
      <c r="D26" s="101" t="s">
        <v>1944</v>
      </c>
      <c r="E26" s="101" t="s">
        <v>398</v>
      </c>
      <c r="F26" s="82"/>
      <c r="G26" s="83">
        <v>2019</v>
      </c>
      <c r="H26" s="123" t="s">
        <v>0</v>
      </c>
      <c r="I26" s="123" t="str">
        <f t="shared" si="0"/>
        <v>LA</v>
      </c>
      <c r="J26" s="123" t="str">
        <f t="shared" si="1"/>
        <v>LA</v>
      </c>
      <c r="K26" s="202" t="str">
        <f t="shared" si="2"/>
        <v>South Central</v>
      </c>
      <c r="L26" s="123" t="str">
        <f>INDEX('State '!$A$1:$C$62,MATCH($I26,'State '!$B:$B,0),3)</f>
        <v>South Central</v>
      </c>
      <c r="M26" s="123" t="str">
        <f>INDEX('State '!$A$1:$C$62,MATCH($J26,'State '!$B:$B,0),3)</f>
        <v>South Central</v>
      </c>
      <c r="N26" s="123"/>
      <c r="O26" s="217">
        <v>610</v>
      </c>
      <c r="P26" s="85">
        <v>104.3</v>
      </c>
      <c r="Q26" s="219">
        <v>1500</v>
      </c>
      <c r="R26" s="124">
        <v>42</v>
      </c>
      <c r="S26" s="123" t="s">
        <v>135</v>
      </c>
      <c r="T26" s="123" t="s">
        <v>390</v>
      </c>
      <c r="U26" s="123" t="s">
        <v>2240</v>
      </c>
      <c r="V26" s="123" t="s">
        <v>2247</v>
      </c>
      <c r="W26" s="101"/>
      <c r="X26" s="125"/>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row>
    <row r="27" spans="1:260" x14ac:dyDescent="0.2">
      <c r="A27" s="157">
        <v>43291</v>
      </c>
      <c r="B27" s="103" t="s">
        <v>2695</v>
      </c>
      <c r="C27" s="103" t="s">
        <v>2696</v>
      </c>
      <c r="D27" s="103" t="s">
        <v>137</v>
      </c>
      <c r="E27" s="103" t="s">
        <v>138</v>
      </c>
      <c r="F27" s="152"/>
      <c r="G27" s="156">
        <v>2019</v>
      </c>
      <c r="H27" s="154" t="s">
        <v>700</v>
      </c>
      <c r="I27" s="154" t="str">
        <f t="shared" si="0"/>
        <v>MN</v>
      </c>
      <c r="J27" s="154" t="str">
        <f t="shared" si="1"/>
        <v>ND</v>
      </c>
      <c r="K27" s="202" t="str">
        <f t="shared" si="2"/>
        <v>Midwest, Mountain</v>
      </c>
      <c r="L27" s="123" t="str">
        <f>INDEX('State '!$A$1:$C$62,MATCH($I27,'State '!$B:$B,0),3)</f>
        <v>Midwest</v>
      </c>
      <c r="M27" s="123" t="str">
        <f>INDEX('State '!$A$1:$C$62,MATCH($J27,'State '!$B:$B,0),3)</f>
        <v>Mountain</v>
      </c>
      <c r="N27" s="123"/>
      <c r="O27" s="218"/>
      <c r="P27" s="155">
        <v>17.3</v>
      </c>
      <c r="Q27" s="220"/>
      <c r="R27" s="156" t="s">
        <v>2699</v>
      </c>
      <c r="S27" s="154" t="s">
        <v>135</v>
      </c>
      <c r="T27" s="154" t="s">
        <v>390</v>
      </c>
      <c r="U27" s="154" t="s">
        <v>2697</v>
      </c>
      <c r="V27" s="123" t="s">
        <v>2250</v>
      </c>
      <c r="W27" s="101" t="s">
        <v>2698</v>
      </c>
      <c r="X27" s="125"/>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row>
    <row r="28" spans="1:260" s="20" customFormat="1" x14ac:dyDescent="0.2">
      <c r="A28" s="122">
        <v>42614</v>
      </c>
      <c r="B28" s="101" t="s">
        <v>2045</v>
      </c>
      <c r="C28" s="101" t="s">
        <v>2046</v>
      </c>
      <c r="D28" s="101" t="s">
        <v>137</v>
      </c>
      <c r="E28" s="101" t="s">
        <v>2302</v>
      </c>
      <c r="F28" s="82"/>
      <c r="G28" s="83"/>
      <c r="H28" s="123" t="s">
        <v>1897</v>
      </c>
      <c r="I28" s="123" t="str">
        <f t="shared" si="0"/>
        <v>ND</v>
      </c>
      <c r="J28" s="123" t="str">
        <f t="shared" si="1"/>
        <v>MN</v>
      </c>
      <c r="K28" s="202" t="str">
        <f t="shared" si="2"/>
        <v>Mountain, Midwest</v>
      </c>
      <c r="L28" s="123" t="str">
        <f>INDEX('State '!$A$1:$C$62,MATCH($I28,'State '!$B:$B,0),3)</f>
        <v>Mountain</v>
      </c>
      <c r="M28" s="123" t="str">
        <f>INDEX('State '!$A$1:$C$62,MATCH($J28,'State '!$B:$B,0),3)</f>
        <v>Midwest</v>
      </c>
      <c r="N28" s="123"/>
      <c r="O28" s="217">
        <v>650</v>
      </c>
      <c r="P28" s="85">
        <v>24</v>
      </c>
      <c r="Q28" s="219">
        <v>400</v>
      </c>
      <c r="R28" s="124"/>
      <c r="S28" s="123" t="s">
        <v>135</v>
      </c>
      <c r="T28" s="123" t="s">
        <v>390</v>
      </c>
      <c r="U28" s="123"/>
      <c r="V28" s="123" t="s">
        <v>2250</v>
      </c>
      <c r="W28" s="101"/>
      <c r="X28" s="125"/>
    </row>
    <row r="29" spans="1:260" s="20" customFormat="1" x14ac:dyDescent="0.2">
      <c r="A29" s="122">
        <v>43124</v>
      </c>
      <c r="B29" s="102" t="s">
        <v>2192</v>
      </c>
      <c r="C29" s="102" t="s">
        <v>2465</v>
      </c>
      <c r="D29" s="102" t="s">
        <v>134</v>
      </c>
      <c r="E29" s="144" t="s">
        <v>2466</v>
      </c>
      <c r="F29" s="84"/>
      <c r="G29" s="161"/>
      <c r="H29" s="123" t="s">
        <v>6</v>
      </c>
      <c r="I29" s="123" t="str">
        <f t="shared" si="0"/>
        <v>TX</v>
      </c>
      <c r="J29" s="123" t="str">
        <f t="shared" si="1"/>
        <v>TX</v>
      </c>
      <c r="K29" s="202" t="str">
        <f t="shared" si="2"/>
        <v>South Central</v>
      </c>
      <c r="L29" s="123" t="str">
        <f>INDEX('State '!$A$1:$C$62,MATCH($I29,'State '!$B:$B,0),3)</f>
        <v>South Central</v>
      </c>
      <c r="M29" s="123" t="str">
        <f>INDEX('State '!$A$1:$C$62,MATCH($J29,'State '!$B:$B,0),3)</f>
        <v>South Central</v>
      </c>
      <c r="N29" s="123"/>
      <c r="O29" s="217"/>
      <c r="P29" s="146">
        <f>53+26</f>
        <v>79</v>
      </c>
      <c r="Q29" s="162">
        <v>600</v>
      </c>
      <c r="R29" s="85" t="s">
        <v>570</v>
      </c>
      <c r="S29" s="147" t="s">
        <v>139</v>
      </c>
      <c r="T29" s="148" t="s">
        <v>188</v>
      </c>
      <c r="U29" s="149" t="s">
        <v>391</v>
      </c>
      <c r="V29" s="123" t="s">
        <v>2247</v>
      </c>
      <c r="W29" s="101"/>
      <c r="X29" s="125"/>
    </row>
    <row r="30" spans="1:260" s="20" customFormat="1" ht="25.5" x14ac:dyDescent="0.2">
      <c r="A30" s="122">
        <v>43655</v>
      </c>
      <c r="B30" s="101" t="s">
        <v>2957</v>
      </c>
      <c r="C30" s="101" t="s">
        <v>2705</v>
      </c>
      <c r="D30" s="101" t="s">
        <v>137</v>
      </c>
      <c r="E30" s="101" t="s">
        <v>140</v>
      </c>
      <c r="F30" s="82"/>
      <c r="G30" s="83">
        <v>2023</v>
      </c>
      <c r="H30" s="123" t="s">
        <v>0</v>
      </c>
      <c r="I30" s="123" t="str">
        <f t="shared" si="0"/>
        <v>LA</v>
      </c>
      <c r="J30" s="123" t="str">
        <f t="shared" si="1"/>
        <v>LA</v>
      </c>
      <c r="K30" s="202" t="str">
        <f t="shared" si="2"/>
        <v>South Central</v>
      </c>
      <c r="L30" s="123" t="str">
        <f>INDEX('State '!$A$1:$C$62,MATCH($I30,'State '!$B:$B,0),3)</f>
        <v>South Central</v>
      </c>
      <c r="M30" s="123" t="str">
        <f>INDEX('State '!$A$1:$C$62,MATCH($J30,'State '!$B:$B,0),3)</f>
        <v>South Central</v>
      </c>
      <c r="N30" s="123"/>
      <c r="O30" s="217"/>
      <c r="P30" s="85"/>
      <c r="Q30" s="219">
        <v>2000</v>
      </c>
      <c r="R30" s="124"/>
      <c r="S30" s="123" t="s">
        <v>139</v>
      </c>
      <c r="T30" s="123"/>
      <c r="U30" s="123"/>
      <c r="V30" s="123" t="s">
        <v>2247</v>
      </c>
      <c r="W30" s="101" t="s">
        <v>2958</v>
      </c>
      <c r="X30" s="125"/>
    </row>
    <row r="31" spans="1:260" s="20" customFormat="1" ht="38.25" x14ac:dyDescent="0.2">
      <c r="A31" s="122">
        <v>43417</v>
      </c>
      <c r="B31" s="101" t="s">
        <v>2787</v>
      </c>
      <c r="C31" s="101" t="s">
        <v>219</v>
      </c>
      <c r="D31" s="101" t="s">
        <v>141</v>
      </c>
      <c r="E31" s="101" t="s">
        <v>138</v>
      </c>
      <c r="F31" s="82"/>
      <c r="G31" s="83">
        <v>2020</v>
      </c>
      <c r="H31" s="123" t="s">
        <v>2788</v>
      </c>
      <c r="I31" s="123" t="str">
        <f t="shared" si="0"/>
        <v>MD</v>
      </c>
      <c r="J31" s="123" t="str">
        <f t="shared" si="1"/>
        <v>DE</v>
      </c>
      <c r="K31" s="202" t="str">
        <f t="shared" si="2"/>
        <v>Northeast</v>
      </c>
      <c r="L31" s="123" t="str">
        <f>INDEX('State '!$A$1:$C$62,MATCH($I31,'State '!$B:$B,0),3)</f>
        <v>Northeast</v>
      </c>
      <c r="M31" s="123" t="str">
        <f>INDEX('State '!$A$1:$C$62,MATCH($J31,'State '!$B:$B,0),3)</f>
        <v>Northeast</v>
      </c>
      <c r="N31" s="123"/>
      <c r="O31" s="217">
        <v>37</v>
      </c>
      <c r="P31" s="85">
        <f>5+7.4+0.35+7</f>
        <v>19.75</v>
      </c>
      <c r="Q31" s="219">
        <f>11.8+2.5</f>
        <v>14.3</v>
      </c>
      <c r="R31" s="124"/>
      <c r="S31" s="123" t="s">
        <v>135</v>
      </c>
      <c r="T31" s="123" t="s">
        <v>390</v>
      </c>
      <c r="U31" s="123" t="s">
        <v>2789</v>
      </c>
      <c r="V31" s="123" t="s">
        <v>2250</v>
      </c>
      <c r="W31" s="101" t="s">
        <v>2790</v>
      </c>
      <c r="X31" s="125"/>
    </row>
    <row r="32" spans="1:260" s="20" customFormat="1" ht="25.5" x14ac:dyDescent="0.2">
      <c r="A32" s="122">
        <v>43605</v>
      </c>
      <c r="B32" s="102" t="s">
        <v>2932</v>
      </c>
      <c r="C32" s="102" t="s">
        <v>2933</v>
      </c>
      <c r="D32" s="102" t="s">
        <v>2934</v>
      </c>
      <c r="E32" s="144" t="s">
        <v>160</v>
      </c>
      <c r="F32" s="84"/>
      <c r="G32" s="161"/>
      <c r="H32" s="123" t="s">
        <v>0</v>
      </c>
      <c r="I32" s="123" t="str">
        <f t="shared" si="0"/>
        <v>LA</v>
      </c>
      <c r="J32" s="123" t="str">
        <f t="shared" si="1"/>
        <v>LA</v>
      </c>
      <c r="K32" s="202" t="str">
        <f t="shared" si="2"/>
        <v>South Central</v>
      </c>
      <c r="L32" s="123" t="str">
        <f>INDEX('State '!$A$1:$C$62,MATCH($I32,'State '!$B:$B,0),3)</f>
        <v>South Central</v>
      </c>
      <c r="M32" s="123" t="str">
        <f>INDEX('State '!$A$1:$C$62,MATCH($J32,'State '!$B:$B,0),3)</f>
        <v>South Central</v>
      </c>
      <c r="N32" s="123"/>
      <c r="O32" s="217"/>
      <c r="P32" s="146">
        <v>281</v>
      </c>
      <c r="Q32" s="162"/>
      <c r="R32" s="85">
        <v>42</v>
      </c>
      <c r="S32" s="147" t="s">
        <v>135</v>
      </c>
      <c r="T32" s="148" t="s">
        <v>390</v>
      </c>
      <c r="U32" s="149" t="s">
        <v>2935</v>
      </c>
      <c r="V32" s="123" t="s">
        <v>2247</v>
      </c>
      <c r="W32" s="101" t="s">
        <v>2936</v>
      </c>
      <c r="X32" s="125"/>
      <c r="Y32" s="126"/>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c r="BT32" s="113"/>
      <c r="BU32" s="113"/>
      <c r="BV32" s="113"/>
      <c r="BW32" s="113"/>
      <c r="BX32" s="113"/>
      <c r="BY32" s="113"/>
      <c r="BZ32" s="113"/>
      <c r="CA32" s="113"/>
      <c r="CB32" s="113"/>
      <c r="CC32" s="113"/>
      <c r="CD32" s="113"/>
      <c r="CE32" s="113"/>
      <c r="CF32" s="113"/>
      <c r="CG32" s="113"/>
      <c r="CH32" s="113"/>
      <c r="CI32" s="113"/>
      <c r="CJ32" s="113"/>
      <c r="CK32" s="113"/>
      <c r="CL32" s="113"/>
      <c r="CM32" s="113"/>
      <c r="CN32" s="113"/>
      <c r="CO32" s="113"/>
      <c r="CP32" s="113"/>
      <c r="CQ32" s="113"/>
      <c r="CR32" s="113"/>
      <c r="CS32" s="113"/>
      <c r="CT32" s="113"/>
      <c r="CU32" s="113"/>
      <c r="CV32" s="113"/>
      <c r="CW32" s="113"/>
      <c r="CX32" s="113"/>
      <c r="CY32" s="113"/>
      <c r="CZ32" s="113"/>
      <c r="DA32" s="113"/>
      <c r="DB32" s="113"/>
      <c r="DC32" s="113"/>
      <c r="DD32" s="113"/>
      <c r="DE32" s="113"/>
      <c r="DF32" s="113"/>
      <c r="DG32" s="113"/>
      <c r="DH32" s="113"/>
      <c r="DI32" s="113"/>
      <c r="DJ32" s="113"/>
      <c r="DK32" s="113"/>
      <c r="DL32" s="113"/>
      <c r="DM32" s="113"/>
      <c r="DN32" s="113"/>
      <c r="DO32" s="113"/>
      <c r="DP32" s="113"/>
      <c r="DQ32" s="113"/>
      <c r="DR32" s="113"/>
      <c r="DS32" s="113"/>
      <c r="DT32" s="113"/>
      <c r="DU32" s="113"/>
      <c r="DV32" s="113"/>
      <c r="DW32" s="113"/>
      <c r="DX32" s="113"/>
      <c r="DY32" s="113"/>
      <c r="DZ32" s="113"/>
      <c r="EA32" s="113"/>
      <c r="EB32" s="113"/>
      <c r="EC32" s="113"/>
      <c r="ED32" s="113"/>
      <c r="EE32" s="113"/>
      <c r="EF32" s="113"/>
      <c r="EG32" s="113"/>
      <c r="EH32" s="113"/>
      <c r="EI32" s="113"/>
      <c r="EJ32" s="113"/>
      <c r="EK32" s="113"/>
      <c r="EL32" s="113"/>
      <c r="EM32" s="113"/>
      <c r="EN32" s="113"/>
      <c r="EO32" s="113"/>
      <c r="EP32" s="113"/>
      <c r="EQ32" s="113"/>
      <c r="ER32" s="113"/>
      <c r="ES32" s="113"/>
      <c r="ET32" s="113"/>
      <c r="EU32" s="113"/>
      <c r="EV32" s="113"/>
      <c r="EW32" s="113"/>
      <c r="EX32" s="113"/>
      <c r="EY32" s="113"/>
      <c r="EZ32" s="113"/>
      <c r="FA32" s="113"/>
      <c r="FB32" s="113"/>
      <c r="FC32" s="113"/>
      <c r="FD32" s="113"/>
      <c r="FE32" s="113"/>
      <c r="FF32" s="113"/>
      <c r="FG32" s="113"/>
      <c r="FH32" s="113"/>
      <c r="FI32" s="113"/>
      <c r="FJ32" s="113"/>
      <c r="FK32" s="113"/>
      <c r="FL32" s="113"/>
      <c r="FM32" s="113"/>
      <c r="FN32" s="113"/>
      <c r="FO32" s="113"/>
      <c r="FP32" s="113"/>
      <c r="FQ32" s="113"/>
      <c r="FR32" s="113"/>
      <c r="FS32" s="113"/>
      <c r="FT32" s="113"/>
      <c r="FU32" s="113"/>
      <c r="FV32" s="113"/>
      <c r="FW32" s="113"/>
      <c r="FX32" s="113"/>
      <c r="FY32" s="113"/>
      <c r="FZ32" s="113"/>
      <c r="GA32" s="113"/>
      <c r="GB32" s="113"/>
      <c r="GC32" s="113"/>
      <c r="GD32" s="113"/>
      <c r="GE32" s="113"/>
      <c r="GF32" s="113"/>
      <c r="GG32" s="113"/>
      <c r="GH32" s="113"/>
      <c r="GI32" s="113"/>
      <c r="GJ32" s="113"/>
      <c r="GK32" s="113"/>
      <c r="GL32" s="113"/>
      <c r="GM32" s="113"/>
      <c r="GN32" s="113"/>
      <c r="GO32" s="113"/>
      <c r="GP32" s="113"/>
      <c r="GQ32" s="113"/>
      <c r="GR32" s="113"/>
      <c r="GS32" s="113"/>
      <c r="GT32" s="113"/>
      <c r="GU32" s="113"/>
      <c r="GV32" s="113"/>
      <c r="GW32" s="113"/>
      <c r="GX32" s="113"/>
      <c r="GY32" s="113"/>
      <c r="GZ32" s="113"/>
      <c r="HA32" s="113"/>
      <c r="HB32" s="113"/>
      <c r="HC32" s="113"/>
      <c r="HD32" s="113"/>
      <c r="HE32" s="113"/>
      <c r="HF32" s="113"/>
      <c r="HG32" s="113"/>
      <c r="HH32" s="113"/>
      <c r="HI32" s="113"/>
      <c r="HJ32" s="113"/>
      <c r="HK32" s="113"/>
      <c r="HL32" s="113"/>
      <c r="HM32" s="113"/>
      <c r="HN32" s="113"/>
      <c r="HO32" s="113"/>
      <c r="HP32" s="113"/>
      <c r="HQ32" s="113"/>
      <c r="HR32" s="113"/>
      <c r="HS32" s="113"/>
      <c r="HT32" s="113"/>
      <c r="HU32" s="113"/>
      <c r="HV32" s="113"/>
      <c r="HW32" s="113"/>
      <c r="HX32" s="113"/>
      <c r="HY32" s="113"/>
      <c r="HZ32" s="113"/>
      <c r="IA32" s="113"/>
      <c r="IB32" s="113"/>
      <c r="IC32" s="113"/>
      <c r="ID32" s="113"/>
      <c r="IE32" s="113"/>
      <c r="IF32" s="113"/>
      <c r="IG32" s="113"/>
      <c r="IH32" s="113"/>
      <c r="II32" s="113"/>
      <c r="IJ32" s="113"/>
      <c r="IK32" s="113"/>
      <c r="IL32" s="113"/>
      <c r="IM32" s="113"/>
      <c r="IN32" s="113"/>
      <c r="IO32" s="113"/>
      <c r="IP32" s="113"/>
      <c r="IQ32" s="113"/>
      <c r="IR32" s="113"/>
      <c r="IS32" s="113"/>
      <c r="IT32" s="113"/>
      <c r="IU32" s="113"/>
      <c r="IV32" s="113"/>
      <c r="IW32" s="113"/>
      <c r="IX32" s="113"/>
      <c r="IY32" s="113"/>
      <c r="IZ32" s="113"/>
    </row>
    <row r="33" spans="1:260" x14ac:dyDescent="0.2">
      <c r="A33" s="122">
        <v>43675</v>
      </c>
      <c r="B33" s="101" t="s">
        <v>2832</v>
      </c>
      <c r="C33" s="101" t="s">
        <v>2096</v>
      </c>
      <c r="D33" s="101" t="s">
        <v>134</v>
      </c>
      <c r="E33" s="101" t="s">
        <v>432</v>
      </c>
      <c r="F33" s="82"/>
      <c r="G33" s="83">
        <v>2019</v>
      </c>
      <c r="H33" s="123" t="s">
        <v>11</v>
      </c>
      <c r="I33" s="123" t="str">
        <f t="shared" si="0"/>
        <v>ND</v>
      </c>
      <c r="J33" s="123" t="str">
        <f t="shared" si="1"/>
        <v>ND</v>
      </c>
      <c r="K33" s="202" t="str">
        <f t="shared" si="2"/>
        <v>Mountain</v>
      </c>
      <c r="L33" s="123" t="str">
        <f>INDEX('State '!$A$1:$C$62,MATCH($I33,'State '!$B:$B,0),3)</f>
        <v>Mountain</v>
      </c>
      <c r="M33" s="123" t="str">
        <f>INDEX('State '!$A$1:$C$62,MATCH($J33,'State '!$B:$B,0),3)</f>
        <v>Mountain</v>
      </c>
      <c r="N33" s="123"/>
      <c r="O33" s="217">
        <v>29.5</v>
      </c>
      <c r="P33" s="85">
        <v>12.2</v>
      </c>
      <c r="Q33" s="219">
        <v>175</v>
      </c>
      <c r="R33" s="124">
        <v>20</v>
      </c>
      <c r="S33" s="123" t="s">
        <v>135</v>
      </c>
      <c r="T33" s="123" t="s">
        <v>390</v>
      </c>
      <c r="U33" s="123" t="s">
        <v>2833</v>
      </c>
      <c r="V33" s="123" t="s">
        <v>2247</v>
      </c>
      <c r="W33" s="101" t="s">
        <v>2834</v>
      </c>
      <c r="X33" s="125"/>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row>
    <row r="34" spans="1:260" x14ac:dyDescent="0.2">
      <c r="A34" s="122">
        <v>42916</v>
      </c>
      <c r="B34" s="101" t="s">
        <v>2002</v>
      </c>
      <c r="C34" s="101" t="s">
        <v>1941</v>
      </c>
      <c r="D34" s="101" t="s">
        <v>141</v>
      </c>
      <c r="E34" s="101" t="s">
        <v>140</v>
      </c>
      <c r="F34" s="82"/>
      <c r="G34" s="83">
        <v>2020</v>
      </c>
      <c r="H34" s="123" t="s">
        <v>397</v>
      </c>
      <c r="I34" s="123" t="str">
        <f t="shared" si="0"/>
        <v>PA</v>
      </c>
      <c r="J34" s="123" t="str">
        <f t="shared" si="1"/>
        <v>NY</v>
      </c>
      <c r="K34" s="202" t="str">
        <f t="shared" si="2"/>
        <v>Northeast</v>
      </c>
      <c r="L34" s="123" t="str">
        <f>INDEX('State '!$A$1:$C$62,MATCH($I34,'State '!$B:$B,0),3)</f>
        <v>Northeast</v>
      </c>
      <c r="M34" s="123" t="str">
        <f>INDEX('State '!$A$1:$C$62,MATCH($J34,'State '!$B:$B,0),3)</f>
        <v>Northeast</v>
      </c>
      <c r="N34" s="123"/>
      <c r="O34" s="217">
        <v>800</v>
      </c>
      <c r="P34" s="85">
        <v>50</v>
      </c>
      <c r="Q34" s="219">
        <v>1000</v>
      </c>
      <c r="R34" s="124"/>
      <c r="S34" s="123" t="s">
        <v>135</v>
      </c>
      <c r="T34" s="123" t="s">
        <v>390</v>
      </c>
      <c r="U34" s="123" t="s">
        <v>391</v>
      </c>
      <c r="V34" s="123" t="s">
        <v>2250</v>
      </c>
      <c r="W34" s="101"/>
      <c r="X34" s="125"/>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c r="IX34" s="20"/>
      <c r="IY34" s="20"/>
      <c r="IZ34" s="20"/>
    </row>
    <row r="35" spans="1:260" ht="63.75" x14ac:dyDescent="0.2">
      <c r="A35" s="157">
        <v>43584</v>
      </c>
      <c r="B35" s="103" t="s">
        <v>2711</v>
      </c>
      <c r="C35" s="103" t="s">
        <v>2712</v>
      </c>
      <c r="D35" s="103" t="s">
        <v>141</v>
      </c>
      <c r="E35" s="101" t="s">
        <v>160</v>
      </c>
      <c r="F35" s="152"/>
      <c r="G35" s="156">
        <v>2021</v>
      </c>
      <c r="H35" s="154" t="s">
        <v>1192</v>
      </c>
      <c r="I35" s="154" t="str">
        <f t="shared" ref="I35:I66" si="3">LEFT($H35,2)</f>
        <v>NM</v>
      </c>
      <c r="J35" s="154" t="str">
        <f t="shared" ref="J35:J66" si="4">RIGHT($H35,2)</f>
        <v>TX</v>
      </c>
      <c r="K35" s="202" t="str">
        <f t="shared" ref="K35:K66" si="5">IF($L35=$M35,L35,CONCATENATE($L35,", ",IF(ISBLANK(N35),"",CONCATENATE(N35,", ")),$M35))</f>
        <v>Mountain, South Central</v>
      </c>
      <c r="L35" s="123" t="str">
        <f>INDEX('State '!$A$1:$C$62,MATCH($I35,'State '!$B:$B,0),3)</f>
        <v>Mountain</v>
      </c>
      <c r="M35" s="123" t="str">
        <f>INDEX('State '!$A$1:$C$62,MATCH($J35,'State '!$B:$B,0),3)</f>
        <v>South Central</v>
      </c>
      <c r="N35" s="123"/>
      <c r="O35" s="218">
        <v>450</v>
      </c>
      <c r="P35" s="155">
        <f>34+81.1+17.3+1.4</f>
        <v>133.80000000000001</v>
      </c>
      <c r="Q35" s="220">
        <v>1400</v>
      </c>
      <c r="R35" s="156" t="s">
        <v>434</v>
      </c>
      <c r="S35" s="154" t="s">
        <v>135</v>
      </c>
      <c r="T35" s="154" t="s">
        <v>390</v>
      </c>
      <c r="U35" s="154" t="s">
        <v>2815</v>
      </c>
      <c r="V35" s="123" t="s">
        <v>2250</v>
      </c>
      <c r="W35" s="101" t="s">
        <v>2816</v>
      </c>
      <c r="X35" s="125"/>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row>
    <row r="36" spans="1:260" ht="25.5" x14ac:dyDescent="0.2">
      <c r="A36" s="122">
        <v>43580</v>
      </c>
      <c r="B36" s="103" t="s">
        <v>2352</v>
      </c>
      <c r="C36" s="103" t="s">
        <v>2352</v>
      </c>
      <c r="D36" s="103" t="s">
        <v>137</v>
      </c>
      <c r="E36" s="103" t="s">
        <v>398</v>
      </c>
      <c r="F36" s="152"/>
      <c r="G36" s="153">
        <v>2023</v>
      </c>
      <c r="H36" s="154" t="s">
        <v>0</v>
      </c>
      <c r="I36" s="154" t="str">
        <f t="shared" si="3"/>
        <v>LA</v>
      </c>
      <c r="J36" s="154" t="str">
        <f t="shared" si="4"/>
        <v>LA</v>
      </c>
      <c r="K36" s="202" t="str">
        <f t="shared" si="5"/>
        <v>South Central</v>
      </c>
      <c r="L36" s="123" t="str">
        <f>INDEX('State '!$A$1:$C$62,MATCH($I36,'State '!$B:$B,0),3)</f>
        <v>South Central</v>
      </c>
      <c r="M36" s="123" t="str">
        <f>INDEX('State '!$A$1:$C$62,MATCH($J36,'State '!$B:$B,0),3)</f>
        <v>South Central</v>
      </c>
      <c r="N36" s="123"/>
      <c r="O36" s="218"/>
      <c r="P36" s="155">
        <v>96</v>
      </c>
      <c r="Q36" s="220">
        <v>4000</v>
      </c>
      <c r="R36" s="156"/>
      <c r="S36" s="154" t="s">
        <v>139</v>
      </c>
      <c r="T36" s="154" t="s">
        <v>390</v>
      </c>
      <c r="U36" s="154" t="s">
        <v>2353</v>
      </c>
      <c r="V36" s="123" t="s">
        <v>2247</v>
      </c>
      <c r="W36" s="101" t="s">
        <v>2871</v>
      </c>
      <c r="X36" s="125"/>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c r="IW36" s="20"/>
      <c r="IX36" s="20"/>
      <c r="IY36" s="20"/>
      <c r="IZ36" s="20"/>
    </row>
    <row r="37" spans="1:260" s="20" customFormat="1" ht="25.5" x14ac:dyDescent="0.2">
      <c r="A37" s="122">
        <v>43417</v>
      </c>
      <c r="B37" s="103" t="s">
        <v>2779</v>
      </c>
      <c r="C37" s="103" t="s">
        <v>237</v>
      </c>
      <c r="D37" s="103" t="s">
        <v>141</v>
      </c>
      <c r="E37" s="103" t="s">
        <v>140</v>
      </c>
      <c r="F37" s="152"/>
      <c r="G37" s="153">
        <v>2019</v>
      </c>
      <c r="H37" s="154" t="s">
        <v>2781</v>
      </c>
      <c r="I37" s="154" t="str">
        <f t="shared" si="3"/>
        <v>AL</v>
      </c>
      <c r="J37" s="154" t="str">
        <f t="shared" si="4"/>
        <v>LA</v>
      </c>
      <c r="K37" s="202" t="str">
        <f t="shared" si="5"/>
        <v>South Central</v>
      </c>
      <c r="L37" s="123" t="str">
        <f>INDEX('State '!$A$1:$C$62,MATCH($I37,'State '!$B:$B,0),3)</f>
        <v>South Central</v>
      </c>
      <c r="M37" s="123" t="str">
        <f>INDEX('State '!$A$1:$C$62,MATCH($J37,'State '!$B:$B,0),3)</f>
        <v>South Central</v>
      </c>
      <c r="N37" s="123"/>
      <c r="O37" s="218">
        <v>5</v>
      </c>
      <c r="P37" s="155"/>
      <c r="Q37" s="220">
        <v>75</v>
      </c>
      <c r="R37" s="156">
        <v>24</v>
      </c>
      <c r="S37" s="154" t="s">
        <v>135</v>
      </c>
      <c r="T37" s="154" t="s">
        <v>390</v>
      </c>
      <c r="U37" s="154" t="s">
        <v>2780</v>
      </c>
      <c r="V37" s="123" t="s">
        <v>2250</v>
      </c>
      <c r="W37" s="101" t="s">
        <v>2782</v>
      </c>
      <c r="X37" s="125"/>
      <c r="Y37" s="126"/>
      <c r="Z37" s="113"/>
      <c r="AA37" s="113"/>
      <c r="AB37" s="113"/>
      <c r="AC37" s="113"/>
      <c r="AD37" s="113"/>
      <c r="AE37" s="113"/>
      <c r="AF37" s="113"/>
      <c r="AG37" s="113"/>
      <c r="AH37" s="113"/>
      <c r="AI37" s="113"/>
      <c r="AJ37" s="113"/>
      <c r="AK37" s="113"/>
      <c r="AL37" s="113"/>
      <c r="AM37" s="113"/>
      <c r="AN37" s="113"/>
      <c r="AO37" s="113"/>
      <c r="AP37" s="113"/>
      <c r="AQ37" s="113"/>
      <c r="AR37" s="113"/>
      <c r="AS37" s="113"/>
      <c r="AT37" s="113"/>
      <c r="AU37" s="113"/>
      <c r="AV37" s="113"/>
      <c r="AW37" s="113"/>
      <c r="AX37" s="113"/>
      <c r="AY37" s="113"/>
      <c r="AZ37" s="113"/>
      <c r="BA37" s="113"/>
      <c r="BB37" s="113"/>
      <c r="BC37" s="113"/>
      <c r="BD37" s="113"/>
      <c r="BE37" s="113"/>
      <c r="BF37" s="113"/>
      <c r="BG37" s="113"/>
      <c r="BH37" s="113"/>
      <c r="BI37" s="113"/>
      <c r="BJ37" s="113"/>
      <c r="BK37" s="113"/>
      <c r="BL37" s="113"/>
      <c r="BM37" s="113"/>
      <c r="BN37" s="113"/>
      <c r="BO37" s="113"/>
      <c r="BP37" s="113"/>
      <c r="BQ37" s="113"/>
      <c r="BR37" s="113"/>
      <c r="BS37" s="113"/>
      <c r="BT37" s="113"/>
      <c r="BU37" s="113"/>
      <c r="BV37" s="113"/>
      <c r="BW37" s="113"/>
      <c r="BX37" s="113"/>
      <c r="BY37" s="113"/>
      <c r="BZ37" s="113"/>
      <c r="CA37" s="113"/>
      <c r="CB37" s="113"/>
      <c r="CC37" s="113"/>
      <c r="CD37" s="113"/>
      <c r="CE37" s="113"/>
      <c r="CF37" s="113"/>
      <c r="CG37" s="113"/>
      <c r="CH37" s="113"/>
      <c r="CI37" s="113"/>
      <c r="CJ37" s="113"/>
      <c r="CK37" s="113"/>
      <c r="CL37" s="113"/>
      <c r="CM37" s="113"/>
      <c r="CN37" s="113"/>
      <c r="CO37" s="113"/>
      <c r="CP37" s="113"/>
      <c r="CQ37" s="113"/>
      <c r="CR37" s="113"/>
      <c r="CS37" s="113"/>
      <c r="CT37" s="113"/>
      <c r="CU37" s="113"/>
      <c r="CV37" s="113"/>
      <c r="CW37" s="113"/>
      <c r="CX37" s="113"/>
      <c r="CY37" s="113"/>
      <c r="CZ37" s="113"/>
      <c r="DA37" s="113"/>
      <c r="DB37" s="113"/>
      <c r="DC37" s="113"/>
      <c r="DD37" s="113"/>
      <c r="DE37" s="113"/>
      <c r="DF37" s="113"/>
      <c r="DG37" s="113"/>
      <c r="DH37" s="113"/>
      <c r="DI37" s="113"/>
      <c r="DJ37" s="113"/>
      <c r="DK37" s="113"/>
      <c r="DL37" s="113"/>
      <c r="DM37" s="113"/>
      <c r="DN37" s="113"/>
      <c r="DO37" s="113"/>
      <c r="DP37" s="113"/>
      <c r="DQ37" s="113"/>
      <c r="DR37" s="113"/>
      <c r="DS37" s="113"/>
      <c r="DT37" s="113"/>
      <c r="DU37" s="113"/>
      <c r="DV37" s="113"/>
      <c r="DW37" s="113"/>
      <c r="DX37" s="113"/>
      <c r="DY37" s="113"/>
      <c r="DZ37" s="113"/>
      <c r="EA37" s="113"/>
      <c r="EB37" s="113"/>
      <c r="EC37" s="113"/>
      <c r="ED37" s="113"/>
      <c r="EE37" s="113"/>
      <c r="EF37" s="113"/>
      <c r="EG37" s="113"/>
      <c r="EH37" s="113"/>
      <c r="EI37" s="113"/>
      <c r="EJ37" s="113"/>
      <c r="EK37" s="113"/>
      <c r="EL37" s="113"/>
      <c r="EM37" s="113"/>
      <c r="EN37" s="113"/>
      <c r="EO37" s="113"/>
      <c r="EP37" s="113"/>
      <c r="EQ37" s="113"/>
      <c r="ER37" s="113"/>
      <c r="ES37" s="113"/>
      <c r="ET37" s="113"/>
      <c r="EU37" s="113"/>
      <c r="EV37" s="113"/>
      <c r="EW37" s="113"/>
      <c r="EX37" s="113"/>
      <c r="EY37" s="113"/>
      <c r="EZ37" s="113"/>
      <c r="FA37" s="113"/>
      <c r="FB37" s="113"/>
      <c r="FC37" s="113"/>
      <c r="FD37" s="113"/>
      <c r="FE37" s="113"/>
      <c r="FF37" s="113"/>
      <c r="FG37" s="113"/>
      <c r="FH37" s="113"/>
      <c r="FI37" s="113"/>
      <c r="FJ37" s="113"/>
      <c r="FK37" s="113"/>
      <c r="FL37" s="113"/>
      <c r="FM37" s="113"/>
      <c r="FN37" s="113"/>
      <c r="FO37" s="113"/>
      <c r="FP37" s="113"/>
      <c r="FQ37" s="113"/>
      <c r="FR37" s="113"/>
      <c r="FS37" s="113"/>
      <c r="FT37" s="113"/>
      <c r="FU37" s="113"/>
      <c r="FV37" s="113"/>
      <c r="FW37" s="113"/>
      <c r="FX37" s="113"/>
      <c r="FY37" s="113"/>
      <c r="FZ37" s="113"/>
      <c r="GA37" s="113"/>
      <c r="GB37" s="113"/>
      <c r="GC37" s="113"/>
      <c r="GD37" s="113"/>
      <c r="GE37" s="113"/>
      <c r="GF37" s="113"/>
      <c r="GG37" s="113"/>
      <c r="GH37" s="113"/>
      <c r="GI37" s="113"/>
      <c r="GJ37" s="113"/>
      <c r="GK37" s="113"/>
      <c r="GL37" s="113"/>
      <c r="GM37" s="113"/>
      <c r="GN37" s="113"/>
      <c r="GO37" s="113"/>
      <c r="GP37" s="113"/>
      <c r="GQ37" s="113"/>
      <c r="GR37" s="113"/>
      <c r="GS37" s="113"/>
      <c r="GT37" s="113"/>
      <c r="GU37" s="113"/>
      <c r="GV37" s="113"/>
      <c r="GW37" s="113"/>
      <c r="GX37" s="113"/>
      <c r="GY37" s="113"/>
      <c r="GZ37" s="113"/>
      <c r="HA37" s="113"/>
      <c r="HB37" s="113"/>
      <c r="HC37" s="113"/>
      <c r="HD37" s="113"/>
      <c r="HE37" s="113"/>
      <c r="HF37" s="113"/>
      <c r="HG37" s="113"/>
      <c r="HH37" s="113"/>
      <c r="HI37" s="113"/>
      <c r="HJ37" s="113"/>
      <c r="HK37" s="113"/>
      <c r="HL37" s="113"/>
      <c r="HM37" s="113"/>
      <c r="HN37" s="113"/>
      <c r="HO37" s="113"/>
      <c r="HP37" s="113"/>
      <c r="HQ37" s="113"/>
      <c r="HR37" s="113"/>
      <c r="HS37" s="113"/>
      <c r="HT37" s="113"/>
      <c r="HU37" s="113"/>
      <c r="HV37" s="113"/>
      <c r="HW37" s="113"/>
      <c r="HX37" s="113"/>
      <c r="HY37" s="113"/>
      <c r="HZ37" s="113"/>
      <c r="IA37" s="113"/>
      <c r="IB37" s="113"/>
      <c r="IC37" s="113"/>
      <c r="ID37" s="113"/>
      <c r="IE37" s="113"/>
      <c r="IF37" s="113"/>
      <c r="IG37" s="113"/>
      <c r="IH37" s="113"/>
      <c r="II37" s="113"/>
      <c r="IJ37" s="113"/>
      <c r="IK37" s="113"/>
      <c r="IL37" s="113"/>
      <c r="IM37" s="113"/>
      <c r="IN37" s="113"/>
      <c r="IO37" s="113"/>
      <c r="IP37" s="113"/>
      <c r="IQ37" s="113"/>
      <c r="IR37" s="113"/>
      <c r="IS37" s="113"/>
      <c r="IT37" s="113"/>
      <c r="IU37" s="113"/>
      <c r="IV37" s="113"/>
      <c r="IW37" s="113"/>
      <c r="IX37" s="113"/>
      <c r="IY37" s="113"/>
      <c r="IZ37" s="113"/>
    </row>
    <row r="38" spans="1:260" ht="25.5" x14ac:dyDescent="0.2">
      <c r="A38" s="122">
        <v>43605</v>
      </c>
      <c r="B38" s="103" t="s">
        <v>2368</v>
      </c>
      <c r="C38" s="103" t="s">
        <v>286</v>
      </c>
      <c r="D38" s="103" t="s">
        <v>141</v>
      </c>
      <c r="E38" s="103" t="s">
        <v>432</v>
      </c>
      <c r="F38" s="152"/>
      <c r="G38" s="153">
        <v>2019</v>
      </c>
      <c r="H38" s="154" t="s">
        <v>2374</v>
      </c>
      <c r="I38" s="154" t="str">
        <f t="shared" si="3"/>
        <v>MD</v>
      </c>
      <c r="J38" s="154" t="str">
        <f t="shared" si="4"/>
        <v>VA</v>
      </c>
      <c r="K38" s="202" t="str">
        <f t="shared" si="5"/>
        <v>Northeast</v>
      </c>
      <c r="L38" s="123" t="str">
        <f>INDEX('State '!$A$1:$C$62,MATCH($I38,'State '!$B:$B,0),3)</f>
        <v>Northeast</v>
      </c>
      <c r="M38" s="123" t="str">
        <f>INDEX('State '!$A$1:$C$62,MATCH($J38,'State '!$B:$B,0),3)</f>
        <v>Northeast</v>
      </c>
      <c r="N38" s="123"/>
      <c r="O38" s="218">
        <v>147.30000000000001</v>
      </c>
      <c r="P38" s="155"/>
      <c r="Q38" s="220">
        <v>150</v>
      </c>
      <c r="R38" s="156"/>
      <c r="S38" s="123" t="s">
        <v>135</v>
      </c>
      <c r="T38" s="123" t="s">
        <v>390</v>
      </c>
      <c r="U38" s="154" t="s">
        <v>2369</v>
      </c>
      <c r="V38" s="123" t="s">
        <v>2250</v>
      </c>
      <c r="W38" s="101"/>
      <c r="X38" s="206" t="s">
        <v>2922</v>
      </c>
      <c r="Y38" s="113"/>
    </row>
    <row r="39" spans="1:260" s="20" customFormat="1" x14ac:dyDescent="0.2">
      <c r="A39" s="122">
        <v>43655</v>
      </c>
      <c r="B39" s="103" t="s">
        <v>2654</v>
      </c>
      <c r="C39" s="103" t="s">
        <v>263</v>
      </c>
      <c r="D39" s="103" t="s">
        <v>134</v>
      </c>
      <c r="E39" s="103" t="s">
        <v>432</v>
      </c>
      <c r="F39" s="152"/>
      <c r="G39" s="153">
        <v>2020</v>
      </c>
      <c r="H39" s="154" t="s">
        <v>487</v>
      </c>
      <c r="I39" s="154" t="str">
        <f t="shared" si="3"/>
        <v>PA</v>
      </c>
      <c r="J39" s="154" t="str">
        <f t="shared" si="4"/>
        <v>WV</v>
      </c>
      <c r="K39" s="202" t="str">
        <f t="shared" si="5"/>
        <v>Northeast</v>
      </c>
      <c r="L39" s="123" t="str">
        <f>INDEX('State '!$A$1:$C$62,MATCH($I39,'State '!$B:$B,0),3)</f>
        <v>Northeast</v>
      </c>
      <c r="M39" s="123" t="str">
        <f>INDEX('State '!$A$1:$C$62,MATCH($J39,'State '!$B:$B,0),3)</f>
        <v>Northeast</v>
      </c>
      <c r="N39" s="123"/>
      <c r="O39" s="218">
        <v>24.97</v>
      </c>
      <c r="P39" s="155">
        <v>3.37</v>
      </c>
      <c r="Q39" s="220">
        <v>47.5</v>
      </c>
      <c r="R39" s="156">
        <v>8</v>
      </c>
      <c r="S39" s="123" t="s">
        <v>135</v>
      </c>
      <c r="T39" s="123" t="s">
        <v>390</v>
      </c>
      <c r="U39" s="154" t="s">
        <v>2655</v>
      </c>
      <c r="V39" s="123" t="s">
        <v>2250</v>
      </c>
      <c r="W39" s="101"/>
      <c r="X39" s="125"/>
      <c r="Y39" s="126"/>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13"/>
      <c r="BC39" s="113"/>
      <c r="BD39" s="113"/>
      <c r="BE39" s="113"/>
      <c r="BF39" s="113"/>
      <c r="BG39" s="113"/>
      <c r="BH39" s="113"/>
      <c r="BI39" s="113"/>
      <c r="BJ39" s="113"/>
      <c r="BK39" s="113"/>
      <c r="BL39" s="113"/>
      <c r="BM39" s="113"/>
      <c r="BN39" s="113"/>
      <c r="BO39" s="113"/>
      <c r="BP39" s="113"/>
      <c r="BQ39" s="113"/>
      <c r="BR39" s="113"/>
      <c r="BS39" s="113"/>
      <c r="BT39" s="113"/>
      <c r="BU39" s="113"/>
      <c r="BV39" s="113"/>
      <c r="BW39" s="113"/>
      <c r="BX39" s="113"/>
      <c r="BY39" s="113"/>
      <c r="BZ39" s="113"/>
      <c r="CA39" s="113"/>
      <c r="CB39" s="113"/>
      <c r="CC39" s="113"/>
      <c r="CD39" s="113"/>
      <c r="CE39" s="113"/>
      <c r="CF39" s="113"/>
      <c r="CG39" s="113"/>
      <c r="CH39" s="113"/>
      <c r="CI39" s="113"/>
      <c r="CJ39" s="113"/>
      <c r="CK39" s="113"/>
      <c r="CL39" s="113"/>
      <c r="CM39" s="113"/>
      <c r="CN39" s="113"/>
      <c r="CO39" s="113"/>
      <c r="CP39" s="113"/>
      <c r="CQ39" s="113"/>
      <c r="CR39" s="113"/>
      <c r="CS39" s="113"/>
      <c r="CT39" s="113"/>
      <c r="CU39" s="113"/>
      <c r="CV39" s="113"/>
      <c r="CW39" s="113"/>
      <c r="CX39" s="113"/>
      <c r="CY39" s="113"/>
      <c r="CZ39" s="113"/>
      <c r="DA39" s="113"/>
      <c r="DB39" s="113"/>
      <c r="DC39" s="113"/>
      <c r="DD39" s="113"/>
      <c r="DE39" s="113"/>
      <c r="DF39" s="113"/>
      <c r="DG39" s="113"/>
      <c r="DH39" s="113"/>
      <c r="DI39" s="113"/>
      <c r="DJ39" s="113"/>
      <c r="DK39" s="113"/>
      <c r="DL39" s="113"/>
      <c r="DM39" s="113"/>
      <c r="DN39" s="113"/>
      <c r="DO39" s="113"/>
      <c r="DP39" s="113"/>
      <c r="DQ39" s="113"/>
      <c r="DR39" s="113"/>
      <c r="DS39" s="113"/>
      <c r="DT39" s="113"/>
      <c r="DU39" s="113"/>
      <c r="DV39" s="113"/>
      <c r="DW39" s="113"/>
      <c r="DX39" s="113"/>
      <c r="DY39" s="113"/>
      <c r="DZ39" s="113"/>
      <c r="EA39" s="113"/>
      <c r="EB39" s="113"/>
      <c r="EC39" s="113"/>
      <c r="ED39" s="113"/>
      <c r="EE39" s="113"/>
      <c r="EF39" s="113"/>
      <c r="EG39" s="113"/>
      <c r="EH39" s="113"/>
      <c r="EI39" s="113"/>
      <c r="EJ39" s="113"/>
      <c r="EK39" s="113"/>
      <c r="EL39" s="113"/>
      <c r="EM39" s="113"/>
      <c r="EN39" s="113"/>
      <c r="EO39" s="113"/>
      <c r="EP39" s="113"/>
      <c r="EQ39" s="113"/>
      <c r="ER39" s="113"/>
      <c r="ES39" s="113"/>
      <c r="ET39" s="113"/>
      <c r="EU39" s="113"/>
      <c r="EV39" s="113"/>
      <c r="EW39" s="113"/>
      <c r="EX39" s="113"/>
      <c r="EY39" s="113"/>
      <c r="EZ39" s="113"/>
      <c r="FA39" s="113"/>
      <c r="FB39" s="113"/>
      <c r="FC39" s="113"/>
      <c r="FD39" s="113"/>
      <c r="FE39" s="113"/>
      <c r="FF39" s="113"/>
      <c r="FG39" s="113"/>
      <c r="FH39" s="113"/>
      <c r="FI39" s="113"/>
      <c r="FJ39" s="113"/>
      <c r="FK39" s="113"/>
      <c r="FL39" s="113"/>
      <c r="FM39" s="113"/>
      <c r="FN39" s="113"/>
      <c r="FO39" s="113"/>
      <c r="FP39" s="113"/>
      <c r="FQ39" s="113"/>
      <c r="FR39" s="113"/>
      <c r="FS39" s="113"/>
      <c r="FT39" s="113"/>
      <c r="FU39" s="113"/>
      <c r="FV39" s="113"/>
      <c r="FW39" s="113"/>
      <c r="FX39" s="113"/>
      <c r="FY39" s="113"/>
      <c r="FZ39" s="113"/>
      <c r="GA39" s="113"/>
      <c r="GB39" s="113"/>
      <c r="GC39" s="113"/>
      <c r="GD39" s="113"/>
      <c r="GE39" s="113"/>
      <c r="GF39" s="113"/>
      <c r="GG39" s="113"/>
      <c r="GH39" s="113"/>
      <c r="GI39" s="113"/>
      <c r="GJ39" s="113"/>
      <c r="GK39" s="113"/>
      <c r="GL39" s="113"/>
      <c r="GM39" s="113"/>
      <c r="GN39" s="113"/>
      <c r="GO39" s="113"/>
      <c r="GP39" s="113"/>
      <c r="GQ39" s="113"/>
      <c r="GR39" s="113"/>
      <c r="GS39" s="113"/>
      <c r="GT39" s="113"/>
      <c r="GU39" s="113"/>
      <c r="GV39" s="113"/>
      <c r="GW39" s="113"/>
      <c r="GX39" s="113"/>
      <c r="GY39" s="113"/>
      <c r="GZ39" s="113"/>
      <c r="HA39" s="113"/>
      <c r="HB39" s="113"/>
      <c r="HC39" s="113"/>
      <c r="HD39" s="113"/>
      <c r="HE39" s="113"/>
      <c r="HF39" s="113"/>
      <c r="HG39" s="113"/>
      <c r="HH39" s="113"/>
      <c r="HI39" s="113"/>
      <c r="HJ39" s="113"/>
      <c r="HK39" s="113"/>
      <c r="HL39" s="113"/>
      <c r="HM39" s="113"/>
      <c r="HN39" s="113"/>
      <c r="HO39" s="113"/>
      <c r="HP39" s="113"/>
      <c r="HQ39" s="113"/>
      <c r="HR39" s="113"/>
      <c r="HS39" s="113"/>
      <c r="HT39" s="113"/>
      <c r="HU39" s="113"/>
      <c r="HV39" s="113"/>
      <c r="HW39" s="113"/>
      <c r="HX39" s="113"/>
      <c r="HY39" s="113"/>
      <c r="HZ39" s="113"/>
      <c r="IA39" s="113"/>
      <c r="IB39" s="113"/>
      <c r="IC39" s="113"/>
      <c r="ID39" s="113"/>
      <c r="IE39" s="113"/>
      <c r="IF39" s="113"/>
      <c r="IG39" s="113"/>
      <c r="IH39" s="113"/>
      <c r="II39" s="113"/>
      <c r="IJ39" s="113"/>
      <c r="IK39" s="113"/>
      <c r="IL39" s="113"/>
      <c r="IM39" s="113"/>
      <c r="IN39" s="113"/>
      <c r="IO39" s="113"/>
      <c r="IP39" s="113"/>
      <c r="IQ39" s="113"/>
      <c r="IR39" s="113"/>
      <c r="IS39" s="113"/>
      <c r="IT39" s="113"/>
      <c r="IU39" s="113"/>
      <c r="IV39" s="113"/>
      <c r="IW39" s="113"/>
      <c r="IX39" s="113"/>
      <c r="IY39" s="113"/>
      <c r="IZ39" s="113"/>
    </row>
    <row r="40" spans="1:260" s="20" customFormat="1" ht="38.25" x14ac:dyDescent="0.2">
      <c r="A40" s="122">
        <v>43417</v>
      </c>
      <c r="B40" s="101" t="s">
        <v>2219</v>
      </c>
      <c r="C40" s="102" t="s">
        <v>219</v>
      </c>
      <c r="D40" s="102" t="s">
        <v>141</v>
      </c>
      <c r="E40" s="101" t="s">
        <v>2757</v>
      </c>
      <c r="F40" s="82">
        <v>43404</v>
      </c>
      <c r="G40" s="83">
        <v>2019</v>
      </c>
      <c r="H40" s="123" t="s">
        <v>832</v>
      </c>
      <c r="I40" s="123" t="str">
        <f t="shared" si="3"/>
        <v>PA</v>
      </c>
      <c r="J40" s="123" t="str">
        <f t="shared" si="4"/>
        <v>DE</v>
      </c>
      <c r="K40" s="202" t="str">
        <f t="shared" si="5"/>
        <v>Northeast</v>
      </c>
      <c r="L40" s="123" t="str">
        <f>INDEX('State '!$A$1:$C$62,MATCH($I40,'State '!$B:$B,0),3)</f>
        <v>Northeast</v>
      </c>
      <c r="M40" s="123" t="str">
        <f>INDEX('State '!$A$1:$C$62,MATCH($J40,'State '!$B:$B,0),3)</f>
        <v>Northeast</v>
      </c>
      <c r="N40" s="123"/>
      <c r="O40" s="217">
        <v>98.6</v>
      </c>
      <c r="P40" s="85">
        <v>40</v>
      </c>
      <c r="Q40" s="219">
        <v>61</v>
      </c>
      <c r="R40" s="124" t="s">
        <v>2218</v>
      </c>
      <c r="S40" s="123" t="s">
        <v>135</v>
      </c>
      <c r="T40" s="123" t="s">
        <v>390</v>
      </c>
      <c r="U40" s="123" t="s">
        <v>2396</v>
      </c>
      <c r="V40" s="123" t="s">
        <v>2250</v>
      </c>
      <c r="W40" s="101" t="s">
        <v>2794</v>
      </c>
      <c r="X40" s="125"/>
      <c r="Y40" s="126"/>
      <c r="Z40" s="113"/>
      <c r="AA40" s="113"/>
      <c r="AB40" s="113"/>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13"/>
      <c r="BC40" s="113"/>
      <c r="BD40" s="113"/>
      <c r="BE40" s="113"/>
      <c r="BF40" s="113"/>
      <c r="BG40" s="113"/>
      <c r="BH40" s="113"/>
      <c r="BI40" s="113"/>
      <c r="BJ40" s="113"/>
      <c r="BK40" s="113"/>
      <c r="BL40" s="113"/>
      <c r="BM40" s="113"/>
      <c r="BN40" s="113"/>
      <c r="BO40" s="113"/>
      <c r="BP40" s="113"/>
      <c r="BQ40" s="113"/>
      <c r="BR40" s="113"/>
      <c r="BS40" s="113"/>
      <c r="BT40" s="113"/>
      <c r="BU40" s="113"/>
      <c r="BV40" s="113"/>
      <c r="BW40" s="113"/>
      <c r="BX40" s="113"/>
      <c r="BY40" s="113"/>
      <c r="BZ40" s="113"/>
      <c r="CA40" s="113"/>
      <c r="CB40" s="113"/>
      <c r="CC40" s="113"/>
      <c r="CD40" s="113"/>
      <c r="CE40" s="113"/>
      <c r="CF40" s="113"/>
      <c r="CG40" s="113"/>
      <c r="CH40" s="113"/>
      <c r="CI40" s="113"/>
      <c r="CJ40" s="113"/>
      <c r="CK40" s="113"/>
      <c r="CL40" s="113"/>
      <c r="CM40" s="113"/>
      <c r="CN40" s="113"/>
      <c r="CO40" s="113"/>
      <c r="CP40" s="113"/>
      <c r="CQ40" s="113"/>
      <c r="CR40" s="113"/>
      <c r="CS40" s="113"/>
      <c r="CT40" s="113"/>
      <c r="CU40" s="113"/>
      <c r="CV40" s="113"/>
      <c r="CW40" s="113"/>
      <c r="CX40" s="113"/>
      <c r="CY40" s="113"/>
      <c r="CZ40" s="113"/>
      <c r="DA40" s="113"/>
      <c r="DB40" s="113"/>
      <c r="DC40" s="113"/>
      <c r="DD40" s="113"/>
      <c r="DE40" s="113"/>
      <c r="DF40" s="113"/>
      <c r="DG40" s="113"/>
      <c r="DH40" s="113"/>
      <c r="DI40" s="113"/>
      <c r="DJ40" s="113"/>
      <c r="DK40" s="113"/>
      <c r="DL40" s="113"/>
      <c r="DM40" s="113"/>
      <c r="DN40" s="113"/>
      <c r="DO40" s="113"/>
      <c r="DP40" s="113"/>
      <c r="DQ40" s="113"/>
      <c r="DR40" s="113"/>
      <c r="DS40" s="113"/>
      <c r="DT40" s="113"/>
      <c r="DU40" s="113"/>
      <c r="DV40" s="113"/>
      <c r="DW40" s="113"/>
      <c r="DX40" s="113"/>
      <c r="DY40" s="113"/>
      <c r="DZ40" s="113"/>
      <c r="EA40" s="113"/>
      <c r="EB40" s="113"/>
      <c r="EC40" s="113"/>
      <c r="ED40" s="113"/>
      <c r="EE40" s="113"/>
      <c r="EF40" s="113"/>
      <c r="EG40" s="113"/>
      <c r="EH40" s="113"/>
      <c r="EI40" s="113"/>
      <c r="EJ40" s="113"/>
      <c r="EK40" s="113"/>
      <c r="EL40" s="113"/>
      <c r="EM40" s="113"/>
      <c r="EN40" s="113"/>
      <c r="EO40" s="113"/>
      <c r="EP40" s="113"/>
      <c r="EQ40" s="113"/>
      <c r="ER40" s="113"/>
      <c r="ES40" s="113"/>
      <c r="ET40" s="113"/>
      <c r="EU40" s="113"/>
      <c r="EV40" s="113"/>
      <c r="EW40" s="113"/>
      <c r="EX40" s="113"/>
      <c r="EY40" s="113"/>
      <c r="EZ40" s="113"/>
      <c r="FA40" s="113"/>
      <c r="FB40" s="113"/>
      <c r="FC40" s="113"/>
      <c r="FD40" s="113"/>
      <c r="FE40" s="113"/>
      <c r="FF40" s="113"/>
      <c r="FG40" s="113"/>
      <c r="FH40" s="113"/>
      <c r="FI40" s="113"/>
      <c r="FJ40" s="113"/>
      <c r="FK40" s="113"/>
      <c r="FL40" s="113"/>
      <c r="FM40" s="113"/>
      <c r="FN40" s="113"/>
      <c r="FO40" s="113"/>
      <c r="FP40" s="113"/>
      <c r="FQ40" s="113"/>
      <c r="FR40" s="113"/>
      <c r="FS40" s="113"/>
      <c r="FT40" s="113"/>
      <c r="FU40" s="113"/>
      <c r="FV40" s="113"/>
      <c r="FW40" s="113"/>
      <c r="FX40" s="113"/>
      <c r="FY40" s="113"/>
      <c r="FZ40" s="113"/>
      <c r="GA40" s="113"/>
      <c r="GB40" s="113"/>
      <c r="GC40" s="113"/>
      <c r="GD40" s="113"/>
      <c r="GE40" s="113"/>
      <c r="GF40" s="113"/>
      <c r="GG40" s="113"/>
      <c r="GH40" s="113"/>
      <c r="GI40" s="113"/>
      <c r="GJ40" s="113"/>
      <c r="GK40" s="113"/>
      <c r="GL40" s="113"/>
      <c r="GM40" s="113"/>
      <c r="GN40" s="113"/>
      <c r="GO40" s="113"/>
      <c r="GP40" s="113"/>
      <c r="GQ40" s="113"/>
      <c r="GR40" s="113"/>
      <c r="GS40" s="113"/>
      <c r="GT40" s="113"/>
      <c r="GU40" s="113"/>
      <c r="GV40" s="113"/>
      <c r="GW40" s="113"/>
      <c r="GX40" s="113"/>
      <c r="GY40" s="113"/>
      <c r="GZ40" s="113"/>
      <c r="HA40" s="113"/>
      <c r="HB40" s="113"/>
      <c r="HC40" s="113"/>
      <c r="HD40" s="113"/>
      <c r="HE40" s="113"/>
      <c r="HF40" s="113"/>
      <c r="HG40" s="113"/>
      <c r="HH40" s="113"/>
      <c r="HI40" s="113"/>
      <c r="HJ40" s="113"/>
      <c r="HK40" s="113"/>
      <c r="HL40" s="113"/>
      <c r="HM40" s="113"/>
      <c r="HN40" s="113"/>
      <c r="HO40" s="113"/>
      <c r="HP40" s="113"/>
      <c r="HQ40" s="113"/>
      <c r="HR40" s="113"/>
      <c r="HS40" s="113"/>
      <c r="HT40" s="113"/>
      <c r="HU40" s="113"/>
      <c r="HV40" s="113"/>
      <c r="HW40" s="113"/>
      <c r="HX40" s="113"/>
      <c r="HY40" s="113"/>
      <c r="HZ40" s="113"/>
      <c r="IA40" s="113"/>
      <c r="IB40" s="113"/>
      <c r="IC40" s="113"/>
      <c r="ID40" s="113"/>
      <c r="IE40" s="113"/>
      <c r="IF40" s="113"/>
      <c r="IG40" s="113"/>
      <c r="IH40" s="113"/>
      <c r="II40" s="113"/>
      <c r="IJ40" s="113"/>
      <c r="IK40" s="113"/>
      <c r="IL40" s="113"/>
      <c r="IM40" s="113"/>
      <c r="IN40" s="113"/>
      <c r="IO40" s="113"/>
      <c r="IP40" s="113"/>
      <c r="IQ40" s="113"/>
      <c r="IR40" s="113"/>
      <c r="IS40" s="113"/>
      <c r="IT40" s="113"/>
      <c r="IU40" s="113"/>
      <c r="IV40" s="113"/>
      <c r="IW40" s="113"/>
      <c r="IX40" s="113"/>
      <c r="IY40" s="113"/>
      <c r="IZ40" s="113"/>
    </row>
    <row r="41" spans="1:260" ht="25.5" x14ac:dyDescent="0.2">
      <c r="A41" s="122">
        <v>43580</v>
      </c>
      <c r="B41" s="101" t="s">
        <v>2163</v>
      </c>
      <c r="C41" s="101" t="s">
        <v>1790</v>
      </c>
      <c r="D41" s="101" t="s">
        <v>141</v>
      </c>
      <c r="E41" s="101" t="s">
        <v>2757</v>
      </c>
      <c r="F41" s="82">
        <v>43543</v>
      </c>
      <c r="G41" s="83">
        <v>2019</v>
      </c>
      <c r="H41" s="123" t="s">
        <v>10</v>
      </c>
      <c r="I41" s="123" t="str">
        <f t="shared" si="3"/>
        <v>NY</v>
      </c>
      <c r="J41" s="123" t="str">
        <f t="shared" si="4"/>
        <v>NY</v>
      </c>
      <c r="K41" s="202" t="str">
        <f t="shared" si="5"/>
        <v>Northeast</v>
      </c>
      <c r="L41" s="123" t="str">
        <f>INDEX('State '!$A$1:$C$62,MATCH($I41,'State '!$B:$B,0),3)</f>
        <v>Northeast</v>
      </c>
      <c r="M41" s="123" t="str">
        <f>INDEX('State '!$A$1:$C$62,MATCH($J41,'State '!$B:$B,0),3)</f>
        <v>Northeast</v>
      </c>
      <c r="N41" s="123"/>
      <c r="O41" s="217">
        <v>275</v>
      </c>
      <c r="P41" s="85">
        <v>8</v>
      </c>
      <c r="Q41" s="219">
        <v>223</v>
      </c>
      <c r="R41" s="124" t="s">
        <v>555</v>
      </c>
      <c r="S41" s="123" t="s">
        <v>1879</v>
      </c>
      <c r="T41" s="123" t="s">
        <v>390</v>
      </c>
      <c r="U41" s="123" t="s">
        <v>2398</v>
      </c>
      <c r="V41" s="123" t="s">
        <v>2247</v>
      </c>
      <c r="W41" s="101"/>
      <c r="X41" s="206" t="s">
        <v>2599</v>
      </c>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row>
    <row r="42" spans="1:260" hidden="1" x14ac:dyDescent="0.2">
      <c r="A42" s="157">
        <v>43494</v>
      </c>
      <c r="B42" s="103" t="s">
        <v>2372</v>
      </c>
      <c r="C42" s="103" t="s">
        <v>237</v>
      </c>
      <c r="D42" s="103" t="s">
        <v>134</v>
      </c>
      <c r="E42" s="103" t="s">
        <v>144</v>
      </c>
      <c r="F42" s="152">
        <v>43487</v>
      </c>
      <c r="G42" s="153">
        <v>2019</v>
      </c>
      <c r="H42" s="154" t="s">
        <v>2283</v>
      </c>
      <c r="I42" s="154" t="str">
        <f t="shared" si="3"/>
        <v>LA</v>
      </c>
      <c r="J42" s="154" t="str">
        <f t="shared" si="4"/>
        <v>TX</v>
      </c>
      <c r="K42" s="202" t="str">
        <f t="shared" si="5"/>
        <v>South Central</v>
      </c>
      <c r="L42" s="123" t="str">
        <f>INDEX('State '!$A$1:$C$62,MATCH($I42,'State '!$B:$B,0),3)</f>
        <v>South Central</v>
      </c>
      <c r="M42" s="123" t="str">
        <f>INDEX('State '!$A$1:$C$62,MATCH($J42,'State '!$B:$B,0),3)</f>
        <v>South Central</v>
      </c>
      <c r="N42" s="123"/>
      <c r="O42" s="218">
        <v>68.900000000000006</v>
      </c>
      <c r="P42" s="155">
        <v>24.7</v>
      </c>
      <c r="Q42" s="220">
        <v>275</v>
      </c>
      <c r="R42" s="156"/>
      <c r="S42" s="154" t="s">
        <v>135</v>
      </c>
      <c r="T42" s="154" t="s">
        <v>390</v>
      </c>
      <c r="U42" s="154" t="s">
        <v>2373</v>
      </c>
      <c r="V42" s="123" t="s">
        <v>2250</v>
      </c>
      <c r="W42" s="101"/>
      <c r="X42" s="125"/>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c r="IZ42" s="20"/>
    </row>
    <row r="43" spans="1:260" s="20" customFormat="1" ht="25.5" x14ac:dyDescent="0.2">
      <c r="A43" s="157">
        <v>43584</v>
      </c>
      <c r="B43" s="103" t="s">
        <v>2399</v>
      </c>
      <c r="C43" s="103" t="s">
        <v>232</v>
      </c>
      <c r="D43" s="103" t="s">
        <v>141</v>
      </c>
      <c r="E43" s="103" t="s">
        <v>432</v>
      </c>
      <c r="F43" s="152"/>
      <c r="G43" s="156">
        <v>2019</v>
      </c>
      <c r="H43" s="154" t="s">
        <v>2400</v>
      </c>
      <c r="I43" s="154" t="str">
        <f t="shared" si="3"/>
        <v>PA</v>
      </c>
      <c r="J43" s="154" t="str">
        <f t="shared" si="4"/>
        <v>ON</v>
      </c>
      <c r="K43" s="202" t="str">
        <f t="shared" si="5"/>
        <v>Northeast, Canada</v>
      </c>
      <c r="L43" s="123" t="str">
        <f>INDEX('State '!$A$1:$C$62,MATCH($I43,'State '!$B:$B,0),3)</f>
        <v>Northeast</v>
      </c>
      <c r="M43" s="123" t="str">
        <f>INDEX('State '!$A$1:$C$62,MATCH($J43,'State '!$B:$B,0),3)</f>
        <v>Canada</v>
      </c>
      <c r="N43" s="123"/>
      <c r="O43" s="218">
        <v>141</v>
      </c>
      <c r="P43" s="155">
        <v>25</v>
      </c>
      <c r="Q43" s="220">
        <v>300</v>
      </c>
      <c r="R43" s="156">
        <v>26</v>
      </c>
      <c r="S43" s="154" t="s">
        <v>135</v>
      </c>
      <c r="T43" s="154" t="s">
        <v>390</v>
      </c>
      <c r="U43" s="154" t="s">
        <v>2583</v>
      </c>
      <c r="V43" s="123" t="s">
        <v>2250</v>
      </c>
      <c r="W43" s="101"/>
      <c r="X43" s="206" t="s">
        <v>2600</v>
      </c>
      <c r="Y43" s="126"/>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c r="CN43" s="113"/>
      <c r="CO43" s="113"/>
      <c r="CP43" s="113"/>
      <c r="CQ43" s="113"/>
      <c r="CR43" s="113"/>
      <c r="CS43" s="113"/>
      <c r="CT43" s="113"/>
      <c r="CU43" s="113"/>
      <c r="CV43" s="113"/>
      <c r="CW43" s="113"/>
      <c r="CX43" s="113"/>
      <c r="CY43" s="113"/>
      <c r="CZ43" s="113"/>
      <c r="DA43" s="113"/>
      <c r="DB43" s="113"/>
      <c r="DC43" s="113"/>
      <c r="DD43" s="113"/>
      <c r="DE43" s="113"/>
      <c r="DF43" s="113"/>
      <c r="DG43" s="113"/>
      <c r="DH43" s="113"/>
      <c r="DI43" s="113"/>
      <c r="DJ43" s="113"/>
      <c r="DK43" s="113"/>
      <c r="DL43" s="113"/>
      <c r="DM43" s="113"/>
      <c r="DN43" s="113"/>
      <c r="DO43" s="113"/>
      <c r="DP43" s="113"/>
      <c r="DQ43" s="113"/>
      <c r="DR43" s="113"/>
      <c r="DS43" s="113"/>
      <c r="DT43" s="113"/>
      <c r="DU43" s="113"/>
      <c r="DV43" s="113"/>
      <c r="DW43" s="113"/>
      <c r="DX43" s="113"/>
      <c r="DY43" s="113"/>
      <c r="DZ43" s="113"/>
      <c r="EA43" s="113"/>
      <c r="EB43" s="113"/>
      <c r="EC43" s="113"/>
      <c r="ED43" s="113"/>
      <c r="EE43" s="113"/>
      <c r="EF43" s="113"/>
      <c r="EG43" s="113"/>
      <c r="EH43" s="113"/>
      <c r="EI43" s="113"/>
      <c r="EJ43" s="113"/>
      <c r="EK43" s="113"/>
      <c r="EL43" s="113"/>
      <c r="EM43" s="113"/>
      <c r="EN43" s="113"/>
      <c r="EO43" s="113"/>
      <c r="EP43" s="113"/>
      <c r="EQ43" s="113"/>
      <c r="ER43" s="113"/>
      <c r="ES43" s="113"/>
      <c r="ET43" s="113"/>
      <c r="EU43" s="113"/>
      <c r="EV43" s="113"/>
      <c r="EW43" s="113"/>
      <c r="EX43" s="113"/>
      <c r="EY43" s="113"/>
      <c r="EZ43" s="113"/>
      <c r="FA43" s="113"/>
      <c r="FB43" s="113"/>
      <c r="FC43" s="113"/>
      <c r="FD43" s="113"/>
      <c r="FE43" s="113"/>
      <c r="FF43" s="113"/>
      <c r="FG43" s="113"/>
      <c r="FH43" s="113"/>
      <c r="FI43" s="113"/>
      <c r="FJ43" s="113"/>
      <c r="FK43" s="113"/>
      <c r="FL43" s="113"/>
      <c r="FM43" s="113"/>
      <c r="FN43" s="113"/>
      <c r="FO43" s="113"/>
      <c r="FP43" s="113"/>
      <c r="FQ43" s="113"/>
      <c r="FR43" s="113"/>
      <c r="FS43" s="113"/>
      <c r="FT43" s="113"/>
      <c r="FU43" s="113"/>
      <c r="FV43" s="113"/>
      <c r="FW43" s="113"/>
      <c r="FX43" s="113"/>
      <c r="FY43" s="113"/>
      <c r="FZ43" s="113"/>
      <c r="GA43" s="113"/>
      <c r="GB43" s="113"/>
      <c r="GC43" s="113"/>
      <c r="GD43" s="113"/>
      <c r="GE43" s="113"/>
      <c r="GF43" s="113"/>
      <c r="GG43" s="113"/>
      <c r="GH43" s="113"/>
      <c r="GI43" s="113"/>
      <c r="GJ43" s="113"/>
      <c r="GK43" s="113"/>
      <c r="GL43" s="113"/>
      <c r="GM43" s="113"/>
      <c r="GN43" s="113"/>
      <c r="GO43" s="113"/>
      <c r="GP43" s="113"/>
      <c r="GQ43" s="113"/>
      <c r="GR43" s="113"/>
      <c r="GS43" s="113"/>
      <c r="GT43" s="113"/>
      <c r="GU43" s="113"/>
      <c r="GV43" s="113"/>
      <c r="GW43" s="113"/>
      <c r="GX43" s="113"/>
      <c r="GY43" s="113"/>
      <c r="GZ43" s="113"/>
      <c r="HA43" s="113"/>
      <c r="HB43" s="113"/>
      <c r="HC43" s="113"/>
      <c r="HD43" s="113"/>
      <c r="HE43" s="113"/>
      <c r="HF43" s="113"/>
      <c r="HG43" s="113"/>
      <c r="HH43" s="113"/>
      <c r="HI43" s="113"/>
      <c r="HJ43" s="113"/>
      <c r="HK43" s="113"/>
      <c r="HL43" s="113"/>
      <c r="HM43" s="113"/>
      <c r="HN43" s="113"/>
      <c r="HO43" s="113"/>
      <c r="HP43" s="113"/>
      <c r="HQ43" s="113"/>
      <c r="HR43" s="113"/>
      <c r="HS43" s="113"/>
      <c r="HT43" s="113"/>
      <c r="HU43" s="113"/>
      <c r="HV43" s="113"/>
      <c r="HW43" s="113"/>
      <c r="HX43" s="113"/>
      <c r="HY43" s="113"/>
      <c r="HZ43" s="113"/>
      <c r="IA43" s="113"/>
      <c r="IB43" s="113"/>
      <c r="IC43" s="113"/>
      <c r="ID43" s="113"/>
      <c r="IE43" s="113"/>
      <c r="IF43" s="113"/>
      <c r="IG43" s="113"/>
      <c r="IH43" s="113"/>
      <c r="II43" s="113"/>
      <c r="IJ43" s="113"/>
      <c r="IK43" s="113"/>
      <c r="IL43" s="113"/>
      <c r="IM43" s="113"/>
      <c r="IN43" s="113"/>
      <c r="IO43" s="113"/>
      <c r="IP43" s="113"/>
      <c r="IQ43" s="113"/>
      <c r="IR43" s="113"/>
      <c r="IS43" s="113"/>
      <c r="IT43" s="113"/>
      <c r="IU43" s="113"/>
      <c r="IV43" s="113"/>
      <c r="IW43" s="113"/>
      <c r="IX43" s="113"/>
      <c r="IY43" s="113"/>
      <c r="IZ43" s="113"/>
    </row>
    <row r="44" spans="1:260" s="20" customFormat="1" x14ac:dyDescent="0.2">
      <c r="A44" s="157">
        <v>43291</v>
      </c>
      <c r="B44" s="103" t="s">
        <v>2688</v>
      </c>
      <c r="C44" s="103" t="s">
        <v>2485</v>
      </c>
      <c r="D44" s="103" t="s">
        <v>134</v>
      </c>
      <c r="E44" s="103" t="s">
        <v>138</v>
      </c>
      <c r="F44" s="152"/>
      <c r="G44" s="156">
        <v>2020</v>
      </c>
      <c r="H44" s="154" t="s">
        <v>33</v>
      </c>
      <c r="I44" s="154" t="str">
        <f t="shared" si="3"/>
        <v>WV</v>
      </c>
      <c r="J44" s="154" t="str">
        <f t="shared" si="4"/>
        <v>WV</v>
      </c>
      <c r="K44" s="202" t="str">
        <f t="shared" si="5"/>
        <v>Northeast</v>
      </c>
      <c r="L44" s="123" t="str">
        <f>INDEX('State '!$A$1:$C$62,MATCH($I44,'State '!$B:$B,0),3)</f>
        <v>Northeast</v>
      </c>
      <c r="M44" s="123" t="str">
        <f>INDEX('State '!$A$1:$C$62,MATCH($J44,'State '!$B:$B,0),3)</f>
        <v>Northeast</v>
      </c>
      <c r="N44" s="123"/>
      <c r="O44" s="218">
        <v>20.100000000000001</v>
      </c>
      <c r="P44" s="155">
        <v>5</v>
      </c>
      <c r="Q44" s="220">
        <v>85</v>
      </c>
      <c r="R44" s="156">
        <v>12</v>
      </c>
      <c r="S44" s="154" t="s">
        <v>139</v>
      </c>
      <c r="T44" s="154" t="s">
        <v>390</v>
      </c>
      <c r="U44" s="154" t="s">
        <v>2689</v>
      </c>
      <c r="V44" s="123" t="s">
        <v>2247</v>
      </c>
      <c r="W44" s="101" t="s">
        <v>2690</v>
      </c>
      <c r="X44" s="206"/>
    </row>
    <row r="45" spans="1:260" ht="25.5" x14ac:dyDescent="0.2">
      <c r="A45" s="157">
        <v>43423</v>
      </c>
      <c r="B45" s="103" t="s">
        <v>2487</v>
      </c>
      <c r="C45" s="103" t="s">
        <v>2485</v>
      </c>
      <c r="D45" s="103" t="s">
        <v>141</v>
      </c>
      <c r="E45" s="103" t="s">
        <v>432</v>
      </c>
      <c r="F45" s="152"/>
      <c r="G45" s="156">
        <v>2019</v>
      </c>
      <c r="H45" s="154" t="s">
        <v>487</v>
      </c>
      <c r="I45" s="154" t="str">
        <f t="shared" si="3"/>
        <v>PA</v>
      </c>
      <c r="J45" s="154" t="str">
        <f t="shared" si="4"/>
        <v>WV</v>
      </c>
      <c r="K45" s="202" t="str">
        <f t="shared" si="5"/>
        <v>Northeast</v>
      </c>
      <c r="L45" s="123" t="str">
        <f>INDEX('State '!$A$1:$C$62,MATCH($I45,'State '!$B:$B,0),3)</f>
        <v>Northeast</v>
      </c>
      <c r="M45" s="123" t="str">
        <f>INDEX('State '!$A$1:$C$62,MATCH($J45,'State '!$B:$B,0),3)</f>
        <v>Northeast</v>
      </c>
      <c r="N45" s="123"/>
      <c r="O45" s="218"/>
      <c r="P45" s="155">
        <v>7.87</v>
      </c>
      <c r="Q45" s="220">
        <v>600</v>
      </c>
      <c r="R45" s="156" t="s">
        <v>2489</v>
      </c>
      <c r="S45" s="154" t="s">
        <v>135</v>
      </c>
      <c r="T45" s="154" t="s">
        <v>390</v>
      </c>
      <c r="U45" s="154" t="s">
        <v>2486</v>
      </c>
      <c r="V45" s="123" t="s">
        <v>2250</v>
      </c>
      <c r="W45" s="101" t="s">
        <v>2518</v>
      </c>
      <c r="X45" s="206" t="s">
        <v>2601</v>
      </c>
    </row>
    <row r="46" spans="1:260" x14ac:dyDescent="0.2">
      <c r="A46" s="157">
        <v>43675</v>
      </c>
      <c r="B46" s="103" t="s">
        <v>2913</v>
      </c>
      <c r="C46" s="103" t="s">
        <v>202</v>
      </c>
      <c r="D46" s="103" t="s">
        <v>141</v>
      </c>
      <c r="E46" s="101" t="s">
        <v>138</v>
      </c>
      <c r="F46" s="152"/>
      <c r="G46" s="156">
        <v>2021</v>
      </c>
      <c r="H46" s="154" t="s">
        <v>7</v>
      </c>
      <c r="I46" s="154" t="str">
        <f t="shared" si="3"/>
        <v>PA</v>
      </c>
      <c r="J46" s="154" t="str">
        <f t="shared" si="4"/>
        <v>PA</v>
      </c>
      <c r="K46" s="202" t="str">
        <f t="shared" si="5"/>
        <v>Northeast</v>
      </c>
      <c r="L46" s="123" t="str">
        <f>INDEX('State '!$A$1:$C$62,MATCH($I46,'State '!$B:$B,0),3)</f>
        <v>Northeast</v>
      </c>
      <c r="M46" s="123" t="str">
        <f>INDEX('State '!$A$1:$C$62,MATCH($J46,'State '!$B:$B,0),3)</f>
        <v>Northeast</v>
      </c>
      <c r="N46" s="123"/>
      <c r="O46" s="218"/>
      <c r="P46" s="155">
        <f>29.5+1.4+0.4</f>
        <v>31.299999999999997</v>
      </c>
      <c r="Q46" s="220">
        <v>330</v>
      </c>
      <c r="R46" s="156">
        <v>20</v>
      </c>
      <c r="S46" s="154" t="s">
        <v>135</v>
      </c>
      <c r="T46" s="154" t="s">
        <v>390</v>
      </c>
      <c r="U46" s="154" t="s">
        <v>2914</v>
      </c>
      <c r="V46" s="123" t="s">
        <v>2247</v>
      </c>
      <c r="W46" s="101"/>
      <c r="X46" s="206"/>
    </row>
    <row r="47" spans="1:260" ht="25.5" x14ac:dyDescent="0.2">
      <c r="A47" s="122">
        <v>43655</v>
      </c>
      <c r="B47" s="102" t="s">
        <v>2501</v>
      </c>
      <c r="C47" s="101" t="s">
        <v>1941</v>
      </c>
      <c r="D47" s="101" t="s">
        <v>141</v>
      </c>
      <c r="E47" s="144" t="s">
        <v>432</v>
      </c>
      <c r="F47" s="82"/>
      <c r="G47" s="83">
        <v>2021</v>
      </c>
      <c r="H47" s="123" t="s">
        <v>20</v>
      </c>
      <c r="I47" s="123" t="str">
        <f t="shared" si="3"/>
        <v>NJ</v>
      </c>
      <c r="J47" s="123" t="str">
        <f t="shared" si="4"/>
        <v>NJ</v>
      </c>
      <c r="K47" s="202" t="str">
        <f t="shared" si="5"/>
        <v>Northeast</v>
      </c>
      <c r="L47" s="123" t="str">
        <f>INDEX('State '!$A$1:$C$62,MATCH($I47,'State '!$B:$B,0),3)</f>
        <v>Northeast</v>
      </c>
      <c r="M47" s="123" t="str">
        <f>INDEX('State '!$A$1:$C$62,MATCH($J47,'State '!$B:$B,0),3)</f>
        <v>Northeast</v>
      </c>
      <c r="N47" s="123"/>
      <c r="O47" s="217">
        <v>84.6</v>
      </c>
      <c r="P47" s="85"/>
      <c r="Q47" s="219">
        <v>65</v>
      </c>
      <c r="R47" s="124"/>
      <c r="S47" s="123" t="s">
        <v>135</v>
      </c>
      <c r="T47" s="123" t="s">
        <v>390</v>
      </c>
      <c r="U47" s="123" t="s">
        <v>2502</v>
      </c>
      <c r="V47" s="123" t="s">
        <v>2247</v>
      </c>
      <c r="W47" s="101" t="s">
        <v>2814</v>
      </c>
      <c r="X47" s="125"/>
    </row>
    <row r="48" spans="1:260" s="20" customFormat="1" ht="25.5" x14ac:dyDescent="0.2">
      <c r="A48" s="122">
        <v>43677</v>
      </c>
      <c r="B48" s="103" t="s">
        <v>2357</v>
      </c>
      <c r="C48" s="102" t="s">
        <v>2356</v>
      </c>
      <c r="D48" s="103" t="s">
        <v>134</v>
      </c>
      <c r="E48" s="103" t="s">
        <v>138</v>
      </c>
      <c r="F48" s="152"/>
      <c r="G48" s="153">
        <v>2022</v>
      </c>
      <c r="H48" s="154" t="s">
        <v>0</v>
      </c>
      <c r="I48" s="154" t="str">
        <f t="shared" si="3"/>
        <v>LA</v>
      </c>
      <c r="J48" s="154" t="str">
        <f t="shared" si="4"/>
        <v>LA</v>
      </c>
      <c r="K48" s="202" t="str">
        <f t="shared" si="5"/>
        <v>South Central</v>
      </c>
      <c r="L48" s="123" t="str">
        <f>INDEX('State '!$A$1:$C$62,MATCH($I48,'State '!$B:$B,0),3)</f>
        <v>South Central</v>
      </c>
      <c r="M48" s="123" t="str">
        <f>INDEX('State '!$A$1:$C$62,MATCH($J48,'State '!$B:$B,0),3)</f>
        <v>South Central</v>
      </c>
      <c r="N48" s="123"/>
      <c r="O48" s="218"/>
      <c r="P48" s="155">
        <v>15</v>
      </c>
      <c r="Q48" s="220">
        <v>1970</v>
      </c>
      <c r="R48" s="156">
        <v>42</v>
      </c>
      <c r="S48" s="154" t="s">
        <v>139</v>
      </c>
      <c r="T48" s="154" t="s">
        <v>390</v>
      </c>
      <c r="U48" s="154" t="s">
        <v>2359</v>
      </c>
      <c r="V48" s="123" t="s">
        <v>2247</v>
      </c>
      <c r="W48" s="101" t="s">
        <v>2974</v>
      </c>
      <c r="X48" s="216" t="s">
        <v>2973</v>
      </c>
      <c r="Y48" s="126"/>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c r="CT48" s="113"/>
      <c r="CU48" s="113"/>
      <c r="CV48" s="113"/>
      <c r="CW48" s="113"/>
      <c r="CX48" s="113"/>
      <c r="CY48" s="113"/>
      <c r="CZ48" s="113"/>
      <c r="DA48" s="113"/>
      <c r="DB48" s="113"/>
      <c r="DC48" s="113"/>
      <c r="DD48" s="113"/>
      <c r="DE48" s="113"/>
      <c r="DF48" s="113"/>
      <c r="DG48" s="113"/>
      <c r="DH48" s="113"/>
      <c r="DI48" s="113"/>
      <c r="DJ48" s="113"/>
      <c r="DK48" s="113"/>
      <c r="DL48" s="113"/>
      <c r="DM48" s="113"/>
      <c r="DN48" s="113"/>
      <c r="DO48" s="113"/>
      <c r="DP48" s="113"/>
      <c r="DQ48" s="113"/>
      <c r="DR48" s="113"/>
      <c r="DS48" s="113"/>
      <c r="DT48" s="113"/>
      <c r="DU48" s="113"/>
      <c r="DV48" s="113"/>
      <c r="DW48" s="113"/>
      <c r="DX48" s="113"/>
      <c r="DY48" s="113"/>
      <c r="DZ48" s="113"/>
      <c r="EA48" s="113"/>
      <c r="EB48" s="113"/>
      <c r="EC48" s="113"/>
      <c r="ED48" s="113"/>
      <c r="EE48" s="113"/>
      <c r="EF48" s="113"/>
      <c r="EG48" s="113"/>
      <c r="EH48" s="113"/>
      <c r="EI48" s="113"/>
      <c r="EJ48" s="113"/>
      <c r="EK48" s="113"/>
      <c r="EL48" s="113"/>
      <c r="EM48" s="113"/>
      <c r="EN48" s="113"/>
      <c r="EO48" s="113"/>
      <c r="EP48" s="113"/>
      <c r="EQ48" s="113"/>
      <c r="ER48" s="113"/>
      <c r="ES48" s="113"/>
      <c r="ET48" s="113"/>
      <c r="EU48" s="113"/>
      <c r="EV48" s="113"/>
      <c r="EW48" s="113"/>
      <c r="EX48" s="113"/>
      <c r="EY48" s="113"/>
      <c r="EZ48" s="113"/>
      <c r="FA48" s="113"/>
      <c r="FB48" s="113"/>
      <c r="FC48" s="113"/>
      <c r="FD48" s="113"/>
      <c r="FE48" s="113"/>
      <c r="FF48" s="113"/>
      <c r="FG48" s="113"/>
      <c r="FH48" s="113"/>
      <c r="FI48" s="113"/>
      <c r="FJ48" s="113"/>
      <c r="FK48" s="113"/>
      <c r="FL48" s="113"/>
      <c r="FM48" s="113"/>
      <c r="FN48" s="113"/>
      <c r="FO48" s="113"/>
      <c r="FP48" s="113"/>
      <c r="FQ48" s="113"/>
      <c r="FR48" s="113"/>
      <c r="FS48" s="113"/>
      <c r="FT48" s="113"/>
      <c r="FU48" s="113"/>
      <c r="FV48" s="113"/>
      <c r="FW48" s="113"/>
      <c r="FX48" s="113"/>
      <c r="FY48" s="113"/>
      <c r="FZ48" s="113"/>
      <c r="GA48" s="113"/>
      <c r="GB48" s="113"/>
      <c r="GC48" s="113"/>
      <c r="GD48" s="113"/>
      <c r="GE48" s="113"/>
      <c r="GF48" s="113"/>
      <c r="GG48" s="113"/>
      <c r="GH48" s="113"/>
      <c r="GI48" s="113"/>
      <c r="GJ48" s="113"/>
      <c r="GK48" s="113"/>
      <c r="GL48" s="113"/>
      <c r="GM48" s="113"/>
      <c r="GN48" s="113"/>
      <c r="GO48" s="113"/>
      <c r="GP48" s="113"/>
      <c r="GQ48" s="113"/>
      <c r="GR48" s="113"/>
      <c r="GS48" s="113"/>
      <c r="GT48" s="113"/>
      <c r="GU48" s="113"/>
      <c r="GV48" s="113"/>
      <c r="GW48" s="113"/>
      <c r="GX48" s="113"/>
      <c r="GY48" s="113"/>
      <c r="GZ48" s="113"/>
      <c r="HA48" s="113"/>
      <c r="HB48" s="113"/>
      <c r="HC48" s="113"/>
      <c r="HD48" s="113"/>
      <c r="HE48" s="113"/>
      <c r="HF48" s="113"/>
      <c r="HG48" s="113"/>
      <c r="HH48" s="113"/>
      <c r="HI48" s="113"/>
      <c r="HJ48" s="113"/>
      <c r="HK48" s="113"/>
      <c r="HL48" s="113"/>
      <c r="HM48" s="113"/>
      <c r="HN48" s="113"/>
      <c r="HO48" s="113"/>
      <c r="HP48" s="113"/>
      <c r="HQ48" s="113"/>
      <c r="HR48" s="113"/>
      <c r="HS48" s="113"/>
      <c r="HT48" s="113"/>
      <c r="HU48" s="113"/>
      <c r="HV48" s="113"/>
      <c r="HW48" s="113"/>
      <c r="HX48" s="113"/>
      <c r="HY48" s="113"/>
      <c r="HZ48" s="113"/>
      <c r="IA48" s="113"/>
      <c r="IB48" s="113"/>
      <c r="IC48" s="113"/>
      <c r="ID48" s="113"/>
      <c r="IE48" s="113"/>
      <c r="IF48" s="113"/>
      <c r="IG48" s="113"/>
      <c r="IH48" s="113"/>
      <c r="II48" s="113"/>
      <c r="IJ48" s="113"/>
      <c r="IK48" s="113"/>
      <c r="IL48" s="113"/>
      <c r="IM48" s="113"/>
      <c r="IN48" s="113"/>
      <c r="IO48" s="113"/>
      <c r="IP48" s="113"/>
      <c r="IQ48" s="113"/>
      <c r="IR48" s="113"/>
      <c r="IS48" s="113"/>
      <c r="IT48" s="113"/>
      <c r="IU48" s="113"/>
      <c r="IV48" s="113"/>
      <c r="IW48" s="113"/>
      <c r="IX48" s="113"/>
      <c r="IY48" s="113"/>
      <c r="IZ48" s="113"/>
    </row>
    <row r="49" spans="1:260" s="20" customFormat="1" ht="25.5" x14ac:dyDescent="0.2">
      <c r="A49" s="122">
        <v>43677</v>
      </c>
      <c r="B49" s="103" t="s">
        <v>2358</v>
      </c>
      <c r="C49" s="102" t="s">
        <v>2356</v>
      </c>
      <c r="D49" s="102" t="s">
        <v>141</v>
      </c>
      <c r="E49" s="103" t="s">
        <v>138</v>
      </c>
      <c r="F49" s="84"/>
      <c r="G49" s="145">
        <v>2023</v>
      </c>
      <c r="H49" s="123" t="s">
        <v>0</v>
      </c>
      <c r="I49" s="123" t="str">
        <f t="shared" si="3"/>
        <v>LA</v>
      </c>
      <c r="J49" s="123" t="str">
        <f t="shared" si="4"/>
        <v>LA</v>
      </c>
      <c r="K49" s="202" t="str">
        <f t="shared" si="5"/>
        <v>South Central</v>
      </c>
      <c r="L49" s="123" t="str">
        <f>INDEX('State '!$A$1:$C$62,MATCH($I49,'State '!$B:$B,0),3)</f>
        <v>South Central</v>
      </c>
      <c r="M49" s="123" t="str">
        <f>INDEX('State '!$A$1:$C$62,MATCH($J49,'State '!$B:$B,0),3)</f>
        <v>South Central</v>
      </c>
      <c r="N49" s="123"/>
      <c r="O49" s="217"/>
      <c r="P49" s="146">
        <v>12</v>
      </c>
      <c r="Q49" s="162">
        <v>1970</v>
      </c>
      <c r="R49" s="85">
        <v>42</v>
      </c>
      <c r="S49" s="147" t="s">
        <v>139</v>
      </c>
      <c r="T49" s="154" t="s">
        <v>390</v>
      </c>
      <c r="U49" s="154" t="s">
        <v>2359</v>
      </c>
      <c r="V49" s="123" t="s">
        <v>2247</v>
      </c>
      <c r="W49" s="101" t="s">
        <v>2975</v>
      </c>
      <c r="X49" s="216" t="s">
        <v>2973</v>
      </c>
      <c r="Y49" s="126"/>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c r="CR49" s="113"/>
      <c r="CS49" s="113"/>
      <c r="CT49" s="113"/>
      <c r="CU49" s="113"/>
      <c r="CV49" s="113"/>
      <c r="CW49" s="113"/>
      <c r="CX49" s="113"/>
      <c r="CY49" s="113"/>
      <c r="CZ49" s="113"/>
      <c r="DA49" s="113"/>
      <c r="DB49" s="113"/>
      <c r="DC49" s="113"/>
      <c r="DD49" s="113"/>
      <c r="DE49" s="113"/>
      <c r="DF49" s="113"/>
      <c r="DG49" s="113"/>
      <c r="DH49" s="113"/>
      <c r="DI49" s="113"/>
      <c r="DJ49" s="113"/>
      <c r="DK49" s="113"/>
      <c r="DL49" s="113"/>
      <c r="DM49" s="113"/>
      <c r="DN49" s="113"/>
      <c r="DO49" s="113"/>
      <c r="DP49" s="113"/>
      <c r="DQ49" s="113"/>
      <c r="DR49" s="113"/>
      <c r="DS49" s="113"/>
      <c r="DT49" s="113"/>
      <c r="DU49" s="113"/>
      <c r="DV49" s="113"/>
      <c r="DW49" s="113"/>
      <c r="DX49" s="113"/>
      <c r="DY49" s="113"/>
      <c r="DZ49" s="113"/>
      <c r="EA49" s="113"/>
      <c r="EB49" s="113"/>
      <c r="EC49" s="113"/>
      <c r="ED49" s="113"/>
      <c r="EE49" s="113"/>
      <c r="EF49" s="113"/>
      <c r="EG49" s="113"/>
      <c r="EH49" s="113"/>
      <c r="EI49" s="113"/>
      <c r="EJ49" s="113"/>
      <c r="EK49" s="113"/>
      <c r="EL49" s="113"/>
      <c r="EM49" s="113"/>
      <c r="EN49" s="113"/>
      <c r="EO49" s="113"/>
      <c r="EP49" s="113"/>
      <c r="EQ49" s="113"/>
      <c r="ER49" s="113"/>
      <c r="ES49" s="113"/>
      <c r="ET49" s="113"/>
      <c r="EU49" s="113"/>
      <c r="EV49" s="113"/>
      <c r="EW49" s="113"/>
      <c r="EX49" s="113"/>
      <c r="EY49" s="113"/>
      <c r="EZ49" s="113"/>
      <c r="FA49" s="113"/>
      <c r="FB49" s="113"/>
      <c r="FC49" s="113"/>
      <c r="FD49" s="113"/>
      <c r="FE49" s="113"/>
      <c r="FF49" s="113"/>
      <c r="FG49" s="113"/>
      <c r="FH49" s="113"/>
      <c r="FI49" s="113"/>
      <c r="FJ49" s="113"/>
      <c r="FK49" s="113"/>
      <c r="FL49" s="113"/>
      <c r="FM49" s="113"/>
      <c r="FN49" s="113"/>
      <c r="FO49" s="113"/>
      <c r="FP49" s="113"/>
      <c r="FQ49" s="113"/>
      <c r="FR49" s="113"/>
      <c r="FS49" s="113"/>
      <c r="FT49" s="113"/>
      <c r="FU49" s="113"/>
      <c r="FV49" s="113"/>
      <c r="FW49" s="113"/>
      <c r="FX49" s="113"/>
      <c r="FY49" s="113"/>
      <c r="FZ49" s="113"/>
      <c r="GA49" s="113"/>
      <c r="GB49" s="113"/>
      <c r="GC49" s="113"/>
      <c r="GD49" s="113"/>
      <c r="GE49" s="113"/>
      <c r="GF49" s="113"/>
      <c r="GG49" s="113"/>
      <c r="GH49" s="113"/>
      <c r="GI49" s="113"/>
      <c r="GJ49" s="113"/>
      <c r="GK49" s="113"/>
      <c r="GL49" s="113"/>
      <c r="GM49" s="113"/>
      <c r="GN49" s="113"/>
      <c r="GO49" s="113"/>
      <c r="GP49" s="113"/>
      <c r="GQ49" s="113"/>
      <c r="GR49" s="113"/>
      <c r="GS49" s="113"/>
      <c r="GT49" s="113"/>
      <c r="GU49" s="113"/>
      <c r="GV49" s="113"/>
      <c r="GW49" s="113"/>
      <c r="GX49" s="113"/>
      <c r="GY49" s="113"/>
      <c r="GZ49" s="113"/>
      <c r="HA49" s="113"/>
      <c r="HB49" s="113"/>
      <c r="HC49" s="113"/>
      <c r="HD49" s="113"/>
      <c r="HE49" s="113"/>
      <c r="HF49" s="113"/>
      <c r="HG49" s="113"/>
      <c r="HH49" s="113"/>
      <c r="HI49" s="113"/>
      <c r="HJ49" s="113"/>
      <c r="HK49" s="113"/>
      <c r="HL49" s="113"/>
      <c r="HM49" s="113"/>
      <c r="HN49" s="113"/>
      <c r="HO49" s="113"/>
      <c r="HP49" s="113"/>
      <c r="HQ49" s="113"/>
      <c r="HR49" s="113"/>
      <c r="HS49" s="113"/>
      <c r="HT49" s="113"/>
      <c r="HU49" s="113"/>
      <c r="HV49" s="113"/>
      <c r="HW49" s="113"/>
      <c r="HX49" s="113"/>
      <c r="HY49" s="113"/>
      <c r="HZ49" s="113"/>
      <c r="IA49" s="113"/>
      <c r="IB49" s="113"/>
      <c r="IC49" s="113"/>
      <c r="ID49" s="113"/>
      <c r="IE49" s="113"/>
      <c r="IF49" s="113"/>
      <c r="IG49" s="113"/>
      <c r="IH49" s="113"/>
      <c r="II49" s="113"/>
      <c r="IJ49" s="113"/>
      <c r="IK49" s="113"/>
      <c r="IL49" s="113"/>
      <c r="IM49" s="113"/>
      <c r="IN49" s="113"/>
      <c r="IO49" s="113"/>
      <c r="IP49" s="113"/>
      <c r="IQ49" s="113"/>
      <c r="IR49" s="113"/>
      <c r="IS49" s="113"/>
      <c r="IT49" s="113"/>
      <c r="IU49" s="113"/>
      <c r="IV49" s="113"/>
      <c r="IW49" s="113"/>
      <c r="IX49" s="113"/>
      <c r="IY49" s="113"/>
      <c r="IZ49" s="113"/>
    </row>
    <row r="50" spans="1:260" ht="25.5" x14ac:dyDescent="0.2">
      <c r="A50" s="122">
        <v>43068</v>
      </c>
      <c r="B50" s="101" t="s">
        <v>2448</v>
      </c>
      <c r="C50" s="101" t="s">
        <v>2449</v>
      </c>
      <c r="D50" s="101" t="s">
        <v>141</v>
      </c>
      <c r="E50" s="101" t="s">
        <v>2274</v>
      </c>
      <c r="F50" s="82"/>
      <c r="G50" s="83">
        <v>2023</v>
      </c>
      <c r="H50" s="123" t="s">
        <v>2283</v>
      </c>
      <c r="I50" s="123" t="str">
        <f t="shared" si="3"/>
        <v>LA</v>
      </c>
      <c r="J50" s="123" t="str">
        <f t="shared" si="4"/>
        <v>TX</v>
      </c>
      <c r="K50" s="202" t="str">
        <f t="shared" si="5"/>
        <v>South Central</v>
      </c>
      <c r="L50" s="123" t="str">
        <f>INDEX('State '!$A$1:$C$62,MATCH($I50,'State '!$B:$B,0),3)</f>
        <v>South Central</v>
      </c>
      <c r="M50" s="123" t="str">
        <f>INDEX('State '!$A$1:$C$62,MATCH($J50,'State '!$B:$B,0),3)</f>
        <v>South Central</v>
      </c>
      <c r="N50" s="123"/>
      <c r="O50" s="217">
        <v>383</v>
      </c>
      <c r="P50" s="85">
        <v>69</v>
      </c>
      <c r="Q50" s="219">
        <v>2500</v>
      </c>
      <c r="R50" s="124">
        <v>42</v>
      </c>
      <c r="S50" s="123" t="s">
        <v>135</v>
      </c>
      <c r="T50" s="123" t="s">
        <v>390</v>
      </c>
      <c r="U50" s="123" t="s">
        <v>2337</v>
      </c>
      <c r="V50" s="123" t="s">
        <v>2250</v>
      </c>
      <c r="W50" s="101"/>
      <c r="X50" s="206" t="s">
        <v>2802</v>
      </c>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c r="IW50" s="20"/>
      <c r="IX50" s="20"/>
      <c r="IY50" s="20"/>
      <c r="IZ50" s="20"/>
    </row>
    <row r="51" spans="1:260" s="20" customFormat="1" ht="25.5" x14ac:dyDescent="0.2">
      <c r="A51" s="122">
        <v>43349</v>
      </c>
      <c r="B51" s="101" t="s">
        <v>2766</v>
      </c>
      <c r="C51" s="101" t="s">
        <v>200</v>
      </c>
      <c r="D51" s="101" t="s">
        <v>141</v>
      </c>
      <c r="E51" s="101" t="s">
        <v>140</v>
      </c>
      <c r="F51" s="82"/>
      <c r="G51" s="83">
        <v>2021</v>
      </c>
      <c r="H51" s="123" t="s">
        <v>7</v>
      </c>
      <c r="I51" s="123" t="str">
        <f t="shared" si="3"/>
        <v>PA</v>
      </c>
      <c r="J51" s="123" t="str">
        <f t="shared" si="4"/>
        <v>PA</v>
      </c>
      <c r="K51" s="202" t="str">
        <f t="shared" si="5"/>
        <v>Northeast</v>
      </c>
      <c r="L51" s="123" t="str">
        <f>INDEX('State '!$A$1:$C$62,MATCH($I51,'State '!$B:$B,0),3)</f>
        <v>Northeast</v>
      </c>
      <c r="M51" s="123" t="str">
        <f>INDEX('State '!$A$1:$C$62,MATCH($J51,'State '!$B:$B,0),3)</f>
        <v>Northeast</v>
      </c>
      <c r="N51" s="123"/>
      <c r="O51" s="217"/>
      <c r="P51" s="85"/>
      <c r="Q51" s="219">
        <v>475</v>
      </c>
      <c r="R51" s="124"/>
      <c r="S51" s="123" t="s">
        <v>139</v>
      </c>
      <c r="T51" s="123"/>
      <c r="U51" s="123"/>
      <c r="V51" s="123" t="s">
        <v>2247</v>
      </c>
      <c r="W51" s="101" t="s">
        <v>2768</v>
      </c>
      <c r="X51" s="206" t="s">
        <v>2767</v>
      </c>
    </row>
    <row r="52" spans="1:260" s="20" customFormat="1" ht="25.5" x14ac:dyDescent="0.2">
      <c r="A52" s="122">
        <v>43640</v>
      </c>
      <c r="B52" s="101" t="s">
        <v>2942</v>
      </c>
      <c r="C52" s="101" t="s">
        <v>2553</v>
      </c>
      <c r="D52" s="101" t="s">
        <v>141</v>
      </c>
      <c r="E52" s="101" t="s">
        <v>138</v>
      </c>
      <c r="F52" s="82"/>
      <c r="G52" s="83">
        <v>2020</v>
      </c>
      <c r="H52" s="123" t="s">
        <v>33</v>
      </c>
      <c r="I52" s="123" t="str">
        <f t="shared" si="3"/>
        <v>WV</v>
      </c>
      <c r="J52" s="123" t="str">
        <f t="shared" si="4"/>
        <v>WV</v>
      </c>
      <c r="K52" s="202" t="str">
        <f t="shared" si="5"/>
        <v>Northeast</v>
      </c>
      <c r="L52" s="123" t="str">
        <f>INDEX('State '!$A$1:$C$62,MATCH($I52,'State '!$B:$B,0),3)</f>
        <v>Northeast</v>
      </c>
      <c r="M52" s="123" t="str">
        <f>INDEX('State '!$A$1:$C$62,MATCH($J52,'State '!$B:$B,0),3)</f>
        <v>Northeast</v>
      </c>
      <c r="N52" s="123"/>
      <c r="O52" s="217">
        <v>28</v>
      </c>
      <c r="P52" s="85"/>
      <c r="Q52" s="219">
        <v>0</v>
      </c>
      <c r="R52" s="124"/>
      <c r="S52" s="123" t="s">
        <v>135</v>
      </c>
      <c r="T52" s="123" t="s">
        <v>390</v>
      </c>
      <c r="U52" s="123" t="s">
        <v>2943</v>
      </c>
      <c r="V52" s="123" t="s">
        <v>2247</v>
      </c>
      <c r="W52" s="101" t="s">
        <v>2944</v>
      </c>
      <c r="X52" s="206"/>
    </row>
    <row r="53" spans="1:260" s="20" customFormat="1" ht="25.5" x14ac:dyDescent="0.2">
      <c r="A53" s="122">
        <v>43270</v>
      </c>
      <c r="B53" s="101" t="s">
        <v>2435</v>
      </c>
      <c r="C53" s="101" t="s">
        <v>2436</v>
      </c>
      <c r="D53" s="101" t="s">
        <v>137</v>
      </c>
      <c r="E53" s="144" t="s">
        <v>432</v>
      </c>
      <c r="F53" s="82"/>
      <c r="G53" s="83">
        <v>2019</v>
      </c>
      <c r="H53" s="123" t="s">
        <v>6</v>
      </c>
      <c r="I53" s="123" t="str">
        <f t="shared" si="3"/>
        <v>TX</v>
      </c>
      <c r="J53" s="123" t="str">
        <f t="shared" si="4"/>
        <v>TX</v>
      </c>
      <c r="K53" s="202" t="str">
        <f t="shared" si="5"/>
        <v>South Central</v>
      </c>
      <c r="L53" s="123" t="str">
        <f>INDEX('State '!$A$1:$C$62,MATCH($I53,'State '!$B:$B,0),3)</f>
        <v>South Central</v>
      </c>
      <c r="M53" s="123" t="str">
        <f>INDEX('State '!$A$1:$C$62,MATCH($J53,'State '!$B:$B,0),3)</f>
        <v>South Central</v>
      </c>
      <c r="N53" s="123"/>
      <c r="O53" s="217">
        <v>1750</v>
      </c>
      <c r="P53" s="85">
        <v>497.5</v>
      </c>
      <c r="Q53" s="219">
        <v>1980</v>
      </c>
      <c r="R53" s="124" t="s">
        <v>570</v>
      </c>
      <c r="S53" s="123" t="s">
        <v>139</v>
      </c>
      <c r="T53" s="123"/>
      <c r="U53" s="123"/>
      <c r="V53" s="123" t="s">
        <v>2247</v>
      </c>
      <c r="W53" s="101" t="s">
        <v>2676</v>
      </c>
      <c r="X53" s="206" t="s">
        <v>2675</v>
      </c>
    </row>
    <row r="54" spans="1:260" ht="25.5" hidden="1" x14ac:dyDescent="0.2">
      <c r="A54" s="122">
        <v>43468</v>
      </c>
      <c r="B54" s="101" t="s">
        <v>2865</v>
      </c>
      <c r="C54" s="102" t="s">
        <v>1941</v>
      </c>
      <c r="D54" s="102" t="s">
        <v>1944</v>
      </c>
      <c r="E54" s="101" t="s">
        <v>144</v>
      </c>
      <c r="F54" s="82">
        <v>43466</v>
      </c>
      <c r="G54" s="83">
        <v>2019</v>
      </c>
      <c r="H54" s="123" t="s">
        <v>2227</v>
      </c>
      <c r="I54" s="123" t="str">
        <f t="shared" si="3"/>
        <v>MS</v>
      </c>
      <c r="J54" s="123" t="str">
        <f t="shared" si="4"/>
        <v>TX</v>
      </c>
      <c r="K54" s="202" t="str">
        <f t="shared" si="5"/>
        <v>South Central</v>
      </c>
      <c r="L54" s="123" t="str">
        <f>INDEX('State '!$A$1:$C$62,MATCH($I54,'State '!$B:$B,0),3)</f>
        <v>South Central</v>
      </c>
      <c r="M54" s="123" t="str">
        <f>INDEX('State '!$A$1:$C$62,MATCH($J54,'State '!$B:$B,0),3)</f>
        <v>South Central</v>
      </c>
      <c r="N54" s="123"/>
      <c r="O54" s="217">
        <v>197</v>
      </c>
      <c r="P54" s="85"/>
      <c r="Q54" s="219">
        <v>475</v>
      </c>
      <c r="R54" s="124"/>
      <c r="S54" s="123" t="s">
        <v>135</v>
      </c>
      <c r="T54" s="123" t="s">
        <v>390</v>
      </c>
      <c r="U54" s="123" t="s">
        <v>2228</v>
      </c>
      <c r="V54" s="123" t="s">
        <v>2250</v>
      </c>
      <c r="W54" s="101" t="s">
        <v>2519</v>
      </c>
      <c r="X54" s="206" t="s">
        <v>2592</v>
      </c>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row>
    <row r="55" spans="1:260" s="20" customFormat="1" ht="25.5" x14ac:dyDescent="0.2">
      <c r="A55" s="122">
        <v>43580</v>
      </c>
      <c r="B55" s="101" t="s">
        <v>2773</v>
      </c>
      <c r="C55" s="102" t="s">
        <v>2494</v>
      </c>
      <c r="D55" s="102" t="s">
        <v>137</v>
      </c>
      <c r="E55" s="101" t="s">
        <v>160</v>
      </c>
      <c r="F55" s="82"/>
      <c r="G55" s="83">
        <v>2022</v>
      </c>
      <c r="H55" s="123" t="s">
        <v>0</v>
      </c>
      <c r="I55" s="123" t="str">
        <f t="shared" si="3"/>
        <v>LA</v>
      </c>
      <c r="J55" s="123" t="str">
        <f t="shared" si="4"/>
        <v>LA</v>
      </c>
      <c r="K55" s="202" t="str">
        <f t="shared" si="5"/>
        <v>South Central</v>
      </c>
      <c r="L55" s="123" t="str">
        <f>INDEX('State '!$A$1:$C$62,MATCH($I55,'State '!$B:$B,0),3)</f>
        <v>South Central</v>
      </c>
      <c r="M55" s="123" t="str">
        <f>INDEX('State '!$A$1:$C$62,MATCH($J55,'State '!$B:$B,0),3)</f>
        <v>South Central</v>
      </c>
      <c r="N55" s="123"/>
      <c r="O55" s="217"/>
      <c r="P55" s="85">
        <v>165</v>
      </c>
      <c r="Q55" s="219">
        <v>2750</v>
      </c>
      <c r="R55" s="124"/>
      <c r="S55" s="123" t="s">
        <v>135</v>
      </c>
      <c r="T55" s="123" t="s">
        <v>390</v>
      </c>
      <c r="U55" s="123"/>
      <c r="V55" s="123" t="s">
        <v>2247</v>
      </c>
      <c r="W55" s="101" t="s">
        <v>2774</v>
      </c>
      <c r="X55" s="206" t="s">
        <v>2923</v>
      </c>
      <c r="Y55" s="126"/>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3"/>
      <c r="BR55" s="113"/>
      <c r="BS55" s="113"/>
      <c r="BT55" s="113"/>
      <c r="BU55" s="113"/>
      <c r="BV55" s="113"/>
      <c r="BW55" s="113"/>
      <c r="BX55" s="113"/>
      <c r="BY55" s="113"/>
      <c r="BZ55" s="113"/>
      <c r="CA55" s="113"/>
      <c r="CB55" s="113"/>
      <c r="CC55" s="113"/>
      <c r="CD55" s="113"/>
      <c r="CE55" s="113"/>
      <c r="CF55" s="113"/>
      <c r="CG55" s="113"/>
      <c r="CH55" s="113"/>
      <c r="CI55" s="113"/>
      <c r="CJ55" s="113"/>
      <c r="CK55" s="113"/>
      <c r="CL55" s="113"/>
      <c r="CM55" s="113"/>
      <c r="CN55" s="113"/>
      <c r="CO55" s="113"/>
      <c r="CP55" s="113"/>
      <c r="CQ55" s="113"/>
      <c r="CR55" s="113"/>
      <c r="CS55" s="113"/>
      <c r="CT55" s="113"/>
      <c r="CU55" s="113"/>
      <c r="CV55" s="113"/>
      <c r="CW55" s="113"/>
      <c r="CX55" s="113"/>
      <c r="CY55" s="113"/>
      <c r="CZ55" s="113"/>
      <c r="DA55" s="113"/>
      <c r="DB55" s="113"/>
      <c r="DC55" s="113"/>
      <c r="DD55" s="113"/>
      <c r="DE55" s="113"/>
      <c r="DF55" s="113"/>
      <c r="DG55" s="113"/>
      <c r="DH55" s="113"/>
      <c r="DI55" s="113"/>
      <c r="DJ55" s="113"/>
      <c r="DK55" s="113"/>
      <c r="DL55" s="113"/>
      <c r="DM55" s="113"/>
      <c r="DN55" s="113"/>
      <c r="DO55" s="113"/>
      <c r="DP55" s="113"/>
      <c r="DQ55" s="113"/>
      <c r="DR55" s="113"/>
      <c r="DS55" s="113"/>
      <c r="DT55" s="113"/>
      <c r="DU55" s="113"/>
      <c r="DV55" s="113"/>
      <c r="DW55" s="113"/>
      <c r="DX55" s="113"/>
      <c r="DY55" s="113"/>
      <c r="DZ55" s="113"/>
      <c r="EA55" s="113"/>
      <c r="EB55" s="113"/>
      <c r="EC55" s="113"/>
      <c r="ED55" s="113"/>
      <c r="EE55" s="113"/>
      <c r="EF55" s="113"/>
      <c r="EG55" s="113"/>
      <c r="EH55" s="113"/>
      <c r="EI55" s="113"/>
      <c r="EJ55" s="113"/>
      <c r="EK55" s="113"/>
      <c r="EL55" s="113"/>
      <c r="EM55" s="113"/>
      <c r="EN55" s="113"/>
      <c r="EO55" s="113"/>
      <c r="EP55" s="113"/>
      <c r="EQ55" s="113"/>
      <c r="ER55" s="113"/>
      <c r="ES55" s="113"/>
      <c r="ET55" s="113"/>
      <c r="EU55" s="113"/>
      <c r="EV55" s="113"/>
      <c r="EW55" s="113"/>
      <c r="EX55" s="113"/>
      <c r="EY55" s="113"/>
      <c r="EZ55" s="113"/>
      <c r="FA55" s="113"/>
      <c r="FB55" s="113"/>
      <c r="FC55" s="113"/>
      <c r="FD55" s="113"/>
      <c r="FE55" s="113"/>
      <c r="FF55" s="113"/>
      <c r="FG55" s="113"/>
      <c r="FH55" s="113"/>
      <c r="FI55" s="113"/>
      <c r="FJ55" s="113"/>
      <c r="FK55" s="113"/>
      <c r="FL55" s="113"/>
      <c r="FM55" s="113"/>
      <c r="FN55" s="113"/>
      <c r="FO55" s="113"/>
      <c r="FP55" s="113"/>
      <c r="FQ55" s="113"/>
      <c r="FR55" s="113"/>
      <c r="FS55" s="113"/>
      <c r="FT55" s="113"/>
      <c r="FU55" s="113"/>
      <c r="FV55" s="113"/>
      <c r="FW55" s="113"/>
      <c r="FX55" s="113"/>
      <c r="FY55" s="113"/>
      <c r="FZ55" s="113"/>
      <c r="GA55" s="113"/>
      <c r="GB55" s="113"/>
      <c r="GC55" s="113"/>
      <c r="GD55" s="113"/>
      <c r="GE55" s="113"/>
      <c r="GF55" s="113"/>
      <c r="GG55" s="113"/>
      <c r="GH55" s="113"/>
      <c r="GI55" s="113"/>
      <c r="GJ55" s="113"/>
      <c r="GK55" s="113"/>
      <c r="GL55" s="113"/>
      <c r="GM55" s="113"/>
      <c r="GN55" s="113"/>
      <c r="GO55" s="113"/>
      <c r="GP55" s="113"/>
      <c r="GQ55" s="113"/>
      <c r="GR55" s="113"/>
      <c r="GS55" s="113"/>
      <c r="GT55" s="113"/>
      <c r="GU55" s="113"/>
      <c r="GV55" s="113"/>
      <c r="GW55" s="113"/>
      <c r="GX55" s="113"/>
      <c r="GY55" s="113"/>
      <c r="GZ55" s="113"/>
      <c r="HA55" s="113"/>
      <c r="HB55" s="113"/>
      <c r="HC55" s="113"/>
      <c r="HD55" s="113"/>
      <c r="HE55" s="113"/>
      <c r="HF55" s="113"/>
      <c r="HG55" s="113"/>
      <c r="HH55" s="113"/>
      <c r="HI55" s="113"/>
      <c r="HJ55" s="113"/>
      <c r="HK55" s="113"/>
      <c r="HL55" s="113"/>
      <c r="HM55" s="113"/>
      <c r="HN55" s="113"/>
      <c r="HO55" s="113"/>
      <c r="HP55" s="113"/>
      <c r="HQ55" s="113"/>
      <c r="HR55" s="113"/>
      <c r="HS55" s="113"/>
      <c r="HT55" s="113"/>
      <c r="HU55" s="113"/>
      <c r="HV55" s="113"/>
      <c r="HW55" s="113"/>
      <c r="HX55" s="113"/>
      <c r="HY55" s="113"/>
      <c r="HZ55" s="113"/>
      <c r="IA55" s="113"/>
      <c r="IB55" s="113"/>
      <c r="IC55" s="113"/>
      <c r="ID55" s="113"/>
      <c r="IE55" s="113"/>
      <c r="IF55" s="113"/>
      <c r="IG55" s="113"/>
      <c r="IH55" s="113"/>
      <c r="II55" s="113"/>
      <c r="IJ55" s="113"/>
      <c r="IK55" s="113"/>
      <c r="IL55" s="113"/>
      <c r="IM55" s="113"/>
      <c r="IN55" s="113"/>
      <c r="IO55" s="113"/>
      <c r="IP55" s="113"/>
      <c r="IQ55" s="113"/>
      <c r="IR55" s="113"/>
      <c r="IS55" s="113"/>
      <c r="IT55" s="113"/>
      <c r="IU55" s="113"/>
      <c r="IV55" s="113"/>
      <c r="IW55" s="113"/>
      <c r="IX55" s="113"/>
      <c r="IY55" s="113"/>
      <c r="IZ55" s="113"/>
    </row>
    <row r="56" spans="1:260" s="20" customFormat="1" hidden="1" x14ac:dyDescent="0.2">
      <c r="A56" s="122">
        <v>43640</v>
      </c>
      <c r="B56" s="101" t="s">
        <v>2420</v>
      </c>
      <c r="C56" s="101" t="s">
        <v>2023</v>
      </c>
      <c r="D56" s="101" t="s">
        <v>1944</v>
      </c>
      <c r="E56" s="101" t="s">
        <v>144</v>
      </c>
      <c r="F56" s="82">
        <v>43630</v>
      </c>
      <c r="G56" s="124">
        <v>2019</v>
      </c>
      <c r="H56" s="123" t="s">
        <v>2063</v>
      </c>
      <c r="I56" s="123" t="str">
        <f t="shared" si="3"/>
        <v>KY</v>
      </c>
      <c r="J56" s="123" t="str">
        <f t="shared" si="4"/>
        <v>LA</v>
      </c>
      <c r="K56" s="202" t="str">
        <f t="shared" si="5"/>
        <v>Midwest, South Central</v>
      </c>
      <c r="L56" s="123" t="str">
        <f>INDEX('State '!$A$1:$C$62,MATCH($I56,'State '!$B:$B,0),3)</f>
        <v>Midwest</v>
      </c>
      <c r="M56" s="123" t="str">
        <f>INDEX('State '!$A$1:$C$62,MATCH($J56,'State '!$B:$B,0),3)</f>
        <v>South Central</v>
      </c>
      <c r="N56" s="123"/>
      <c r="O56" s="217"/>
      <c r="P56" s="85"/>
      <c r="Q56" s="219">
        <v>875</v>
      </c>
      <c r="R56" s="124"/>
      <c r="S56" s="123" t="s">
        <v>135</v>
      </c>
      <c r="T56" s="123" t="s">
        <v>390</v>
      </c>
      <c r="U56" s="123" t="s">
        <v>2421</v>
      </c>
      <c r="V56" s="123" t="s">
        <v>2250</v>
      </c>
      <c r="W56" s="101"/>
      <c r="X56" s="206" t="s">
        <v>2602</v>
      </c>
      <c r="Y56" s="126"/>
      <c r="Z56" s="113"/>
      <c r="AA56" s="113"/>
      <c r="AB56" s="113"/>
      <c r="AC56" s="113"/>
      <c r="AD56" s="113"/>
      <c r="AE56" s="113"/>
      <c r="AF56" s="113"/>
      <c r="AG56" s="113"/>
      <c r="AH56" s="113"/>
      <c r="AI56" s="113"/>
      <c r="AJ56" s="113"/>
      <c r="AK56" s="113"/>
      <c r="AL56" s="113"/>
      <c r="AM56" s="113"/>
      <c r="AN56" s="113"/>
      <c r="AO56" s="113"/>
      <c r="AP56" s="113"/>
      <c r="AQ56" s="113"/>
      <c r="AR56" s="113"/>
      <c r="AS56" s="113"/>
      <c r="AT56" s="113"/>
      <c r="AU56" s="113"/>
      <c r="AV56" s="113"/>
      <c r="AW56" s="113"/>
      <c r="AX56" s="113"/>
      <c r="AY56" s="113"/>
      <c r="AZ56" s="113"/>
      <c r="BA56" s="113"/>
      <c r="BB56" s="113"/>
      <c r="BC56" s="113"/>
      <c r="BD56" s="113"/>
      <c r="BE56" s="113"/>
      <c r="BF56" s="113"/>
      <c r="BG56" s="113"/>
      <c r="BH56" s="113"/>
      <c r="BI56" s="113"/>
      <c r="BJ56" s="113"/>
      <c r="BK56" s="113"/>
      <c r="BL56" s="113"/>
      <c r="BM56" s="113"/>
      <c r="BN56" s="113"/>
      <c r="BO56" s="113"/>
      <c r="BP56" s="113"/>
      <c r="BQ56" s="113"/>
      <c r="BR56" s="113"/>
      <c r="BS56" s="113"/>
      <c r="BT56" s="113"/>
      <c r="BU56" s="113"/>
      <c r="BV56" s="113"/>
      <c r="BW56" s="113"/>
      <c r="BX56" s="113"/>
      <c r="BY56" s="113"/>
      <c r="BZ56" s="113"/>
      <c r="CA56" s="113"/>
      <c r="CB56" s="113"/>
      <c r="CC56" s="113"/>
      <c r="CD56" s="113"/>
      <c r="CE56" s="113"/>
      <c r="CF56" s="113"/>
      <c r="CG56" s="113"/>
      <c r="CH56" s="113"/>
      <c r="CI56" s="113"/>
      <c r="CJ56" s="113"/>
      <c r="CK56" s="113"/>
      <c r="CL56" s="113"/>
      <c r="CM56" s="113"/>
      <c r="CN56" s="113"/>
      <c r="CO56" s="113"/>
      <c r="CP56" s="113"/>
      <c r="CQ56" s="113"/>
      <c r="CR56" s="113"/>
      <c r="CS56" s="113"/>
      <c r="CT56" s="113"/>
      <c r="CU56" s="113"/>
      <c r="CV56" s="113"/>
      <c r="CW56" s="113"/>
      <c r="CX56" s="113"/>
      <c r="CY56" s="113"/>
      <c r="CZ56" s="113"/>
      <c r="DA56" s="113"/>
      <c r="DB56" s="113"/>
      <c r="DC56" s="113"/>
      <c r="DD56" s="113"/>
      <c r="DE56" s="113"/>
      <c r="DF56" s="113"/>
      <c r="DG56" s="113"/>
      <c r="DH56" s="113"/>
      <c r="DI56" s="113"/>
      <c r="DJ56" s="113"/>
      <c r="DK56" s="113"/>
      <c r="DL56" s="113"/>
      <c r="DM56" s="113"/>
      <c r="DN56" s="113"/>
      <c r="DO56" s="113"/>
      <c r="DP56" s="113"/>
      <c r="DQ56" s="113"/>
      <c r="DR56" s="113"/>
      <c r="DS56" s="113"/>
      <c r="DT56" s="113"/>
      <c r="DU56" s="113"/>
      <c r="DV56" s="113"/>
      <c r="DW56" s="113"/>
      <c r="DX56" s="113"/>
      <c r="DY56" s="113"/>
      <c r="DZ56" s="113"/>
      <c r="EA56" s="113"/>
      <c r="EB56" s="113"/>
      <c r="EC56" s="113"/>
      <c r="ED56" s="113"/>
      <c r="EE56" s="113"/>
      <c r="EF56" s="113"/>
      <c r="EG56" s="113"/>
      <c r="EH56" s="113"/>
      <c r="EI56" s="113"/>
      <c r="EJ56" s="113"/>
      <c r="EK56" s="113"/>
      <c r="EL56" s="113"/>
      <c r="EM56" s="113"/>
      <c r="EN56" s="113"/>
      <c r="EO56" s="113"/>
      <c r="EP56" s="113"/>
      <c r="EQ56" s="113"/>
      <c r="ER56" s="113"/>
      <c r="ES56" s="113"/>
      <c r="ET56" s="113"/>
      <c r="EU56" s="113"/>
      <c r="EV56" s="113"/>
      <c r="EW56" s="113"/>
      <c r="EX56" s="113"/>
      <c r="EY56" s="113"/>
      <c r="EZ56" s="113"/>
      <c r="FA56" s="113"/>
      <c r="FB56" s="113"/>
      <c r="FC56" s="113"/>
      <c r="FD56" s="113"/>
      <c r="FE56" s="113"/>
      <c r="FF56" s="113"/>
      <c r="FG56" s="113"/>
      <c r="FH56" s="113"/>
      <c r="FI56" s="113"/>
      <c r="FJ56" s="113"/>
      <c r="FK56" s="113"/>
      <c r="FL56" s="113"/>
      <c r="FM56" s="113"/>
      <c r="FN56" s="113"/>
      <c r="FO56" s="113"/>
      <c r="FP56" s="113"/>
      <c r="FQ56" s="113"/>
      <c r="FR56" s="113"/>
      <c r="FS56" s="113"/>
      <c r="FT56" s="113"/>
      <c r="FU56" s="113"/>
      <c r="FV56" s="113"/>
      <c r="FW56" s="113"/>
      <c r="FX56" s="113"/>
      <c r="FY56" s="113"/>
      <c r="FZ56" s="113"/>
      <c r="GA56" s="113"/>
      <c r="GB56" s="113"/>
      <c r="GC56" s="113"/>
      <c r="GD56" s="113"/>
      <c r="GE56" s="113"/>
      <c r="GF56" s="113"/>
      <c r="GG56" s="113"/>
      <c r="GH56" s="113"/>
      <c r="GI56" s="113"/>
      <c r="GJ56" s="113"/>
      <c r="GK56" s="113"/>
      <c r="GL56" s="113"/>
      <c r="GM56" s="113"/>
      <c r="GN56" s="113"/>
      <c r="GO56" s="113"/>
      <c r="GP56" s="113"/>
      <c r="GQ56" s="113"/>
      <c r="GR56" s="113"/>
      <c r="GS56" s="113"/>
      <c r="GT56" s="113"/>
      <c r="GU56" s="113"/>
      <c r="GV56" s="113"/>
      <c r="GW56" s="113"/>
      <c r="GX56" s="113"/>
      <c r="GY56" s="113"/>
      <c r="GZ56" s="113"/>
      <c r="HA56" s="113"/>
      <c r="HB56" s="113"/>
      <c r="HC56" s="113"/>
      <c r="HD56" s="113"/>
      <c r="HE56" s="113"/>
      <c r="HF56" s="113"/>
      <c r="HG56" s="113"/>
      <c r="HH56" s="113"/>
      <c r="HI56" s="113"/>
      <c r="HJ56" s="113"/>
      <c r="HK56" s="113"/>
      <c r="HL56" s="113"/>
      <c r="HM56" s="113"/>
      <c r="HN56" s="113"/>
      <c r="HO56" s="113"/>
      <c r="HP56" s="113"/>
      <c r="HQ56" s="113"/>
      <c r="HR56" s="113"/>
      <c r="HS56" s="113"/>
      <c r="HT56" s="113"/>
      <c r="HU56" s="113"/>
      <c r="HV56" s="113"/>
      <c r="HW56" s="113"/>
      <c r="HX56" s="113"/>
      <c r="HY56" s="113"/>
      <c r="HZ56" s="113"/>
      <c r="IA56" s="113"/>
      <c r="IB56" s="113"/>
      <c r="IC56" s="113"/>
      <c r="ID56" s="113"/>
      <c r="IE56" s="113"/>
      <c r="IF56" s="113"/>
      <c r="IG56" s="113"/>
      <c r="IH56" s="113"/>
      <c r="II56" s="113"/>
      <c r="IJ56" s="113"/>
      <c r="IK56" s="113"/>
      <c r="IL56" s="113"/>
      <c r="IM56" s="113"/>
      <c r="IN56" s="113"/>
      <c r="IO56" s="113"/>
      <c r="IP56" s="113"/>
      <c r="IQ56" s="113"/>
      <c r="IR56" s="113"/>
      <c r="IS56" s="113"/>
      <c r="IT56" s="113"/>
      <c r="IU56" s="113"/>
      <c r="IV56" s="113"/>
      <c r="IW56" s="113"/>
      <c r="IX56" s="113"/>
      <c r="IY56" s="113"/>
      <c r="IZ56" s="113"/>
    </row>
    <row r="57" spans="1:260" s="20" customFormat="1" ht="25.5" x14ac:dyDescent="0.2">
      <c r="A57" s="122">
        <v>43640</v>
      </c>
      <c r="B57" s="101" t="s">
        <v>2945</v>
      </c>
      <c r="C57" s="101" t="s">
        <v>2946</v>
      </c>
      <c r="D57" s="101" t="s">
        <v>141</v>
      </c>
      <c r="E57" s="101" t="s">
        <v>138</v>
      </c>
      <c r="F57" s="82"/>
      <c r="G57" s="124">
        <v>2022</v>
      </c>
      <c r="H57" s="123" t="s">
        <v>532</v>
      </c>
      <c r="I57" s="123" t="str">
        <f t="shared" si="3"/>
        <v>AL</v>
      </c>
      <c r="J57" s="123" t="str">
        <f t="shared" si="4"/>
        <v>FL</v>
      </c>
      <c r="K57" s="202" t="str">
        <f t="shared" si="5"/>
        <v>South Central, Southeast</v>
      </c>
      <c r="L57" s="123" t="str">
        <f>INDEX('State '!$A$1:$C$62,MATCH($I57,'State '!$B:$B,0),3)</f>
        <v>South Central</v>
      </c>
      <c r="M57" s="123" t="str">
        <f>INDEX('State '!$A$1:$C$62,MATCH($J57,'State '!$B:$B,0),3)</f>
        <v>Southeast</v>
      </c>
      <c r="N57" s="123"/>
      <c r="O57" s="217">
        <v>154.6</v>
      </c>
      <c r="P57" s="85">
        <v>4</v>
      </c>
      <c r="Q57" s="219">
        <v>78</v>
      </c>
      <c r="R57" s="124">
        <v>36</v>
      </c>
      <c r="S57" s="123" t="s">
        <v>135</v>
      </c>
      <c r="T57" s="123" t="s">
        <v>390</v>
      </c>
      <c r="U57" s="123" t="s">
        <v>2947</v>
      </c>
      <c r="V57" s="123" t="s">
        <v>2250</v>
      </c>
      <c r="W57" s="101" t="s">
        <v>2948</v>
      </c>
      <c r="X57" s="206"/>
      <c r="Y57" s="126"/>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113"/>
      <c r="AV57" s="113"/>
      <c r="AW57" s="113"/>
      <c r="AX57" s="113"/>
      <c r="AY57" s="113"/>
      <c r="AZ57" s="113"/>
      <c r="BA57" s="113"/>
      <c r="BB57" s="113"/>
      <c r="BC57" s="113"/>
      <c r="BD57" s="113"/>
      <c r="BE57" s="113"/>
      <c r="BF57" s="113"/>
      <c r="BG57" s="113"/>
      <c r="BH57" s="113"/>
      <c r="BI57" s="113"/>
      <c r="BJ57" s="113"/>
      <c r="BK57" s="113"/>
      <c r="BL57" s="113"/>
      <c r="BM57" s="113"/>
      <c r="BN57" s="113"/>
      <c r="BO57" s="113"/>
      <c r="BP57" s="113"/>
      <c r="BQ57" s="113"/>
      <c r="BR57" s="113"/>
      <c r="BS57" s="113"/>
      <c r="BT57" s="113"/>
      <c r="BU57" s="113"/>
      <c r="BV57" s="113"/>
      <c r="BW57" s="113"/>
      <c r="BX57" s="113"/>
      <c r="BY57" s="113"/>
      <c r="BZ57" s="113"/>
      <c r="CA57" s="113"/>
      <c r="CB57" s="113"/>
      <c r="CC57" s="113"/>
      <c r="CD57" s="113"/>
      <c r="CE57" s="113"/>
      <c r="CF57" s="113"/>
      <c r="CG57" s="113"/>
      <c r="CH57" s="113"/>
      <c r="CI57" s="113"/>
      <c r="CJ57" s="113"/>
      <c r="CK57" s="113"/>
      <c r="CL57" s="113"/>
      <c r="CM57" s="113"/>
      <c r="CN57" s="113"/>
      <c r="CO57" s="113"/>
      <c r="CP57" s="113"/>
      <c r="CQ57" s="113"/>
      <c r="CR57" s="113"/>
      <c r="CS57" s="113"/>
      <c r="CT57" s="113"/>
      <c r="CU57" s="113"/>
      <c r="CV57" s="113"/>
      <c r="CW57" s="113"/>
      <c r="CX57" s="113"/>
      <c r="CY57" s="113"/>
      <c r="CZ57" s="113"/>
      <c r="DA57" s="113"/>
      <c r="DB57" s="113"/>
      <c r="DC57" s="113"/>
      <c r="DD57" s="113"/>
      <c r="DE57" s="113"/>
      <c r="DF57" s="113"/>
      <c r="DG57" s="113"/>
      <c r="DH57" s="113"/>
      <c r="DI57" s="113"/>
      <c r="DJ57" s="113"/>
      <c r="DK57" s="113"/>
      <c r="DL57" s="113"/>
      <c r="DM57" s="113"/>
      <c r="DN57" s="113"/>
      <c r="DO57" s="113"/>
      <c r="DP57" s="113"/>
      <c r="DQ57" s="113"/>
      <c r="DR57" s="113"/>
      <c r="DS57" s="113"/>
      <c r="DT57" s="113"/>
      <c r="DU57" s="113"/>
      <c r="DV57" s="113"/>
      <c r="DW57" s="113"/>
      <c r="DX57" s="113"/>
      <c r="DY57" s="113"/>
      <c r="DZ57" s="113"/>
      <c r="EA57" s="113"/>
      <c r="EB57" s="113"/>
      <c r="EC57" s="113"/>
      <c r="ED57" s="113"/>
      <c r="EE57" s="113"/>
      <c r="EF57" s="113"/>
      <c r="EG57" s="113"/>
      <c r="EH57" s="113"/>
      <c r="EI57" s="113"/>
      <c r="EJ57" s="113"/>
      <c r="EK57" s="113"/>
      <c r="EL57" s="113"/>
      <c r="EM57" s="113"/>
      <c r="EN57" s="113"/>
      <c r="EO57" s="113"/>
      <c r="EP57" s="113"/>
      <c r="EQ57" s="113"/>
      <c r="ER57" s="113"/>
      <c r="ES57" s="113"/>
      <c r="ET57" s="113"/>
      <c r="EU57" s="113"/>
      <c r="EV57" s="113"/>
      <c r="EW57" s="113"/>
      <c r="EX57" s="113"/>
      <c r="EY57" s="113"/>
      <c r="EZ57" s="113"/>
      <c r="FA57" s="113"/>
      <c r="FB57" s="113"/>
      <c r="FC57" s="113"/>
      <c r="FD57" s="113"/>
      <c r="FE57" s="113"/>
      <c r="FF57" s="113"/>
      <c r="FG57" s="113"/>
      <c r="FH57" s="113"/>
      <c r="FI57" s="113"/>
      <c r="FJ57" s="113"/>
      <c r="FK57" s="113"/>
      <c r="FL57" s="113"/>
      <c r="FM57" s="113"/>
      <c r="FN57" s="113"/>
      <c r="FO57" s="113"/>
      <c r="FP57" s="113"/>
      <c r="FQ57" s="113"/>
      <c r="FR57" s="113"/>
      <c r="FS57" s="113"/>
      <c r="FT57" s="113"/>
      <c r="FU57" s="113"/>
      <c r="FV57" s="113"/>
      <c r="FW57" s="113"/>
      <c r="FX57" s="113"/>
      <c r="FY57" s="113"/>
      <c r="FZ57" s="113"/>
      <c r="GA57" s="113"/>
      <c r="GB57" s="113"/>
      <c r="GC57" s="113"/>
      <c r="GD57" s="113"/>
      <c r="GE57" s="113"/>
      <c r="GF57" s="113"/>
      <c r="GG57" s="113"/>
      <c r="GH57" s="113"/>
      <c r="GI57" s="113"/>
      <c r="GJ57" s="113"/>
      <c r="GK57" s="113"/>
      <c r="GL57" s="113"/>
      <c r="GM57" s="113"/>
      <c r="GN57" s="113"/>
      <c r="GO57" s="113"/>
      <c r="GP57" s="113"/>
      <c r="GQ57" s="113"/>
      <c r="GR57" s="113"/>
      <c r="GS57" s="113"/>
      <c r="GT57" s="113"/>
      <c r="GU57" s="113"/>
      <c r="GV57" s="113"/>
      <c r="GW57" s="113"/>
      <c r="GX57" s="113"/>
      <c r="GY57" s="113"/>
      <c r="GZ57" s="113"/>
      <c r="HA57" s="113"/>
      <c r="HB57" s="113"/>
      <c r="HC57" s="113"/>
      <c r="HD57" s="113"/>
      <c r="HE57" s="113"/>
      <c r="HF57" s="113"/>
      <c r="HG57" s="113"/>
      <c r="HH57" s="113"/>
      <c r="HI57" s="113"/>
      <c r="HJ57" s="113"/>
      <c r="HK57" s="113"/>
      <c r="HL57" s="113"/>
      <c r="HM57" s="113"/>
      <c r="HN57" s="113"/>
      <c r="HO57" s="113"/>
      <c r="HP57" s="113"/>
      <c r="HQ57" s="113"/>
      <c r="HR57" s="113"/>
      <c r="HS57" s="113"/>
      <c r="HT57" s="113"/>
      <c r="HU57" s="113"/>
      <c r="HV57" s="113"/>
      <c r="HW57" s="113"/>
      <c r="HX57" s="113"/>
      <c r="HY57" s="113"/>
      <c r="HZ57" s="113"/>
      <c r="IA57" s="113"/>
      <c r="IB57" s="113"/>
      <c r="IC57" s="113"/>
      <c r="ID57" s="113"/>
      <c r="IE57" s="113"/>
      <c r="IF57" s="113"/>
      <c r="IG57" s="113"/>
      <c r="IH57" s="113"/>
      <c r="II57" s="113"/>
      <c r="IJ57" s="113"/>
      <c r="IK57" s="113"/>
      <c r="IL57" s="113"/>
      <c r="IM57" s="113"/>
      <c r="IN57" s="113"/>
      <c r="IO57" s="113"/>
      <c r="IP57" s="113"/>
      <c r="IQ57" s="113"/>
      <c r="IR57" s="113"/>
      <c r="IS57" s="113"/>
      <c r="IT57" s="113"/>
      <c r="IU57" s="113"/>
      <c r="IV57" s="113"/>
      <c r="IW57" s="113"/>
      <c r="IX57" s="113"/>
      <c r="IY57" s="113"/>
      <c r="IZ57" s="113"/>
    </row>
    <row r="58" spans="1:260" s="20" customFormat="1" ht="25.5" x14ac:dyDescent="0.2">
      <c r="A58" s="122">
        <v>43655</v>
      </c>
      <c r="B58" s="101" t="s">
        <v>2962</v>
      </c>
      <c r="C58" s="101" t="s">
        <v>2705</v>
      </c>
      <c r="D58" s="101" t="s">
        <v>137</v>
      </c>
      <c r="E58" s="101" t="s">
        <v>140</v>
      </c>
      <c r="F58" s="82"/>
      <c r="G58" s="124">
        <v>2023</v>
      </c>
      <c r="H58" s="123" t="s">
        <v>0</v>
      </c>
      <c r="I58" s="123" t="str">
        <f t="shared" si="3"/>
        <v>LA</v>
      </c>
      <c r="J58" s="123" t="str">
        <f t="shared" si="4"/>
        <v>LA</v>
      </c>
      <c r="K58" s="202" t="str">
        <f t="shared" si="5"/>
        <v>South Central</v>
      </c>
      <c r="L58" s="123" t="str">
        <f>INDEX('State '!$A$1:$C$62,MATCH($I58,'State '!$B:$B,0),3)</f>
        <v>South Central</v>
      </c>
      <c r="M58" s="123" t="str">
        <f>INDEX('State '!$A$1:$C$62,MATCH($J58,'State '!$B:$B,0),3)</f>
        <v>South Central</v>
      </c>
      <c r="N58" s="123"/>
      <c r="O58" s="217"/>
      <c r="P58" s="85"/>
      <c r="Q58" s="219">
        <v>2000</v>
      </c>
      <c r="R58" s="124"/>
      <c r="S58" s="123" t="s">
        <v>139</v>
      </c>
      <c r="T58" s="123"/>
      <c r="U58" s="123"/>
      <c r="V58" s="123" t="s">
        <v>2247</v>
      </c>
      <c r="W58" s="101" t="s">
        <v>2963</v>
      </c>
      <c r="X58" s="206"/>
      <c r="Y58" s="126"/>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3"/>
      <c r="BR58" s="113"/>
      <c r="BS58" s="113"/>
      <c r="BT58" s="113"/>
      <c r="BU58" s="113"/>
      <c r="BV58" s="113"/>
      <c r="BW58" s="113"/>
      <c r="BX58" s="113"/>
      <c r="BY58" s="113"/>
      <c r="BZ58" s="113"/>
      <c r="CA58" s="113"/>
      <c r="CB58" s="113"/>
      <c r="CC58" s="113"/>
      <c r="CD58" s="113"/>
      <c r="CE58" s="113"/>
      <c r="CF58" s="113"/>
      <c r="CG58" s="113"/>
      <c r="CH58" s="113"/>
      <c r="CI58" s="113"/>
      <c r="CJ58" s="113"/>
      <c r="CK58" s="113"/>
      <c r="CL58" s="113"/>
      <c r="CM58" s="113"/>
      <c r="CN58" s="113"/>
      <c r="CO58" s="113"/>
      <c r="CP58" s="113"/>
      <c r="CQ58" s="113"/>
      <c r="CR58" s="113"/>
      <c r="CS58" s="113"/>
      <c r="CT58" s="113"/>
      <c r="CU58" s="113"/>
      <c r="CV58" s="113"/>
      <c r="CW58" s="113"/>
      <c r="CX58" s="113"/>
      <c r="CY58" s="113"/>
      <c r="CZ58" s="113"/>
      <c r="DA58" s="113"/>
      <c r="DB58" s="113"/>
      <c r="DC58" s="113"/>
      <c r="DD58" s="113"/>
      <c r="DE58" s="113"/>
      <c r="DF58" s="113"/>
      <c r="DG58" s="113"/>
      <c r="DH58" s="113"/>
      <c r="DI58" s="113"/>
      <c r="DJ58" s="113"/>
      <c r="DK58" s="113"/>
      <c r="DL58" s="113"/>
      <c r="DM58" s="113"/>
      <c r="DN58" s="113"/>
      <c r="DO58" s="113"/>
      <c r="DP58" s="113"/>
      <c r="DQ58" s="113"/>
      <c r="DR58" s="113"/>
      <c r="DS58" s="113"/>
      <c r="DT58" s="113"/>
      <c r="DU58" s="113"/>
      <c r="DV58" s="113"/>
      <c r="DW58" s="113"/>
      <c r="DX58" s="113"/>
      <c r="DY58" s="113"/>
      <c r="DZ58" s="113"/>
      <c r="EA58" s="113"/>
      <c r="EB58" s="113"/>
      <c r="EC58" s="113"/>
      <c r="ED58" s="113"/>
      <c r="EE58" s="113"/>
      <c r="EF58" s="113"/>
      <c r="EG58" s="113"/>
      <c r="EH58" s="113"/>
      <c r="EI58" s="113"/>
      <c r="EJ58" s="113"/>
      <c r="EK58" s="113"/>
      <c r="EL58" s="113"/>
      <c r="EM58" s="113"/>
      <c r="EN58" s="113"/>
      <c r="EO58" s="113"/>
      <c r="EP58" s="113"/>
      <c r="EQ58" s="113"/>
      <c r="ER58" s="113"/>
      <c r="ES58" s="113"/>
      <c r="ET58" s="113"/>
      <c r="EU58" s="113"/>
      <c r="EV58" s="113"/>
      <c r="EW58" s="113"/>
      <c r="EX58" s="113"/>
      <c r="EY58" s="113"/>
      <c r="EZ58" s="113"/>
      <c r="FA58" s="113"/>
      <c r="FB58" s="113"/>
      <c r="FC58" s="113"/>
      <c r="FD58" s="113"/>
      <c r="FE58" s="113"/>
      <c r="FF58" s="113"/>
      <c r="FG58" s="113"/>
      <c r="FH58" s="113"/>
      <c r="FI58" s="113"/>
      <c r="FJ58" s="113"/>
      <c r="FK58" s="113"/>
      <c r="FL58" s="113"/>
      <c r="FM58" s="113"/>
      <c r="FN58" s="113"/>
      <c r="FO58" s="113"/>
      <c r="FP58" s="113"/>
      <c r="FQ58" s="113"/>
      <c r="FR58" s="113"/>
      <c r="FS58" s="113"/>
      <c r="FT58" s="113"/>
      <c r="FU58" s="113"/>
      <c r="FV58" s="113"/>
      <c r="FW58" s="113"/>
      <c r="FX58" s="113"/>
      <c r="FY58" s="113"/>
      <c r="FZ58" s="113"/>
      <c r="GA58" s="113"/>
      <c r="GB58" s="113"/>
      <c r="GC58" s="113"/>
      <c r="GD58" s="113"/>
      <c r="GE58" s="113"/>
      <c r="GF58" s="113"/>
      <c r="GG58" s="113"/>
      <c r="GH58" s="113"/>
      <c r="GI58" s="113"/>
      <c r="GJ58" s="113"/>
      <c r="GK58" s="113"/>
      <c r="GL58" s="113"/>
      <c r="GM58" s="113"/>
      <c r="GN58" s="113"/>
      <c r="GO58" s="113"/>
      <c r="GP58" s="113"/>
      <c r="GQ58" s="113"/>
      <c r="GR58" s="113"/>
      <c r="GS58" s="113"/>
      <c r="GT58" s="113"/>
      <c r="GU58" s="113"/>
      <c r="GV58" s="113"/>
      <c r="GW58" s="113"/>
      <c r="GX58" s="113"/>
      <c r="GY58" s="113"/>
      <c r="GZ58" s="113"/>
      <c r="HA58" s="113"/>
      <c r="HB58" s="113"/>
      <c r="HC58" s="113"/>
      <c r="HD58" s="113"/>
      <c r="HE58" s="113"/>
      <c r="HF58" s="113"/>
      <c r="HG58" s="113"/>
      <c r="HH58" s="113"/>
      <c r="HI58" s="113"/>
      <c r="HJ58" s="113"/>
      <c r="HK58" s="113"/>
      <c r="HL58" s="113"/>
      <c r="HM58" s="113"/>
      <c r="HN58" s="113"/>
      <c r="HO58" s="113"/>
      <c r="HP58" s="113"/>
      <c r="HQ58" s="113"/>
      <c r="HR58" s="113"/>
      <c r="HS58" s="113"/>
      <c r="HT58" s="113"/>
      <c r="HU58" s="113"/>
      <c r="HV58" s="113"/>
      <c r="HW58" s="113"/>
      <c r="HX58" s="113"/>
      <c r="HY58" s="113"/>
      <c r="HZ58" s="113"/>
      <c r="IA58" s="113"/>
      <c r="IB58" s="113"/>
      <c r="IC58" s="113"/>
      <c r="ID58" s="113"/>
      <c r="IE58" s="113"/>
      <c r="IF58" s="113"/>
      <c r="IG58" s="113"/>
      <c r="IH58" s="113"/>
      <c r="II58" s="113"/>
      <c r="IJ58" s="113"/>
      <c r="IK58" s="113"/>
      <c r="IL58" s="113"/>
      <c r="IM58" s="113"/>
      <c r="IN58" s="113"/>
      <c r="IO58" s="113"/>
      <c r="IP58" s="113"/>
      <c r="IQ58" s="113"/>
      <c r="IR58" s="113"/>
      <c r="IS58" s="113"/>
      <c r="IT58" s="113"/>
      <c r="IU58" s="113"/>
      <c r="IV58" s="113"/>
      <c r="IW58" s="113"/>
      <c r="IX58" s="113"/>
      <c r="IY58" s="113"/>
      <c r="IZ58" s="113"/>
    </row>
    <row r="59" spans="1:260" s="20" customFormat="1" ht="25.5" x14ac:dyDescent="0.2">
      <c r="A59" s="122">
        <v>43605</v>
      </c>
      <c r="B59" s="101" t="s">
        <v>2890</v>
      </c>
      <c r="C59" s="101" t="s">
        <v>2891</v>
      </c>
      <c r="D59" s="101" t="s">
        <v>141</v>
      </c>
      <c r="E59" s="101" t="s">
        <v>432</v>
      </c>
      <c r="F59" s="82"/>
      <c r="G59" s="124">
        <v>2019</v>
      </c>
      <c r="H59" s="123" t="s">
        <v>25</v>
      </c>
      <c r="I59" s="123" t="str">
        <f t="shared" si="3"/>
        <v>CO</v>
      </c>
      <c r="J59" s="123" t="str">
        <f t="shared" si="4"/>
        <v>CO</v>
      </c>
      <c r="K59" s="202" t="str">
        <f t="shared" si="5"/>
        <v>Mountain</v>
      </c>
      <c r="L59" s="123" t="str">
        <f>INDEX('State '!$A$1:$C$62,MATCH($I59,'State '!$B:$B,0),3)</f>
        <v>Mountain</v>
      </c>
      <c r="M59" s="123" t="str">
        <f>INDEX('State '!$A$1:$C$62,MATCH($J59,'State '!$B:$B,0),3)</f>
        <v>Mountain</v>
      </c>
      <c r="N59" s="123"/>
      <c r="O59" s="217">
        <v>26.6</v>
      </c>
      <c r="P59" s="85">
        <v>10</v>
      </c>
      <c r="Q59" s="219">
        <v>410</v>
      </c>
      <c r="R59" s="124">
        <v>24</v>
      </c>
      <c r="S59" s="123" t="s">
        <v>135</v>
      </c>
      <c r="T59" s="123" t="s">
        <v>390</v>
      </c>
      <c r="U59" s="123" t="s">
        <v>2892</v>
      </c>
      <c r="V59" s="123" t="s">
        <v>2247</v>
      </c>
      <c r="W59" s="101" t="s">
        <v>2893</v>
      </c>
      <c r="X59" s="206"/>
      <c r="Y59" s="126"/>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3"/>
      <c r="BR59" s="113"/>
      <c r="BS59" s="113"/>
      <c r="BT59" s="113"/>
      <c r="BU59" s="113"/>
      <c r="BV59" s="113"/>
      <c r="BW59" s="113"/>
      <c r="BX59" s="113"/>
      <c r="BY59" s="113"/>
      <c r="BZ59" s="113"/>
      <c r="CA59" s="113"/>
      <c r="CB59" s="113"/>
      <c r="CC59" s="113"/>
      <c r="CD59" s="113"/>
      <c r="CE59" s="113"/>
      <c r="CF59" s="113"/>
      <c r="CG59" s="113"/>
      <c r="CH59" s="113"/>
      <c r="CI59" s="113"/>
      <c r="CJ59" s="113"/>
      <c r="CK59" s="113"/>
      <c r="CL59" s="113"/>
      <c r="CM59" s="113"/>
      <c r="CN59" s="113"/>
      <c r="CO59" s="113"/>
      <c r="CP59" s="113"/>
      <c r="CQ59" s="113"/>
      <c r="CR59" s="113"/>
      <c r="CS59" s="113"/>
      <c r="CT59" s="113"/>
      <c r="CU59" s="113"/>
      <c r="CV59" s="113"/>
      <c r="CW59" s="113"/>
      <c r="CX59" s="113"/>
      <c r="CY59" s="113"/>
      <c r="CZ59" s="113"/>
      <c r="DA59" s="113"/>
      <c r="DB59" s="113"/>
      <c r="DC59" s="113"/>
      <c r="DD59" s="113"/>
      <c r="DE59" s="113"/>
      <c r="DF59" s="113"/>
      <c r="DG59" s="113"/>
      <c r="DH59" s="113"/>
      <c r="DI59" s="113"/>
      <c r="DJ59" s="113"/>
      <c r="DK59" s="113"/>
      <c r="DL59" s="113"/>
      <c r="DM59" s="113"/>
      <c r="DN59" s="113"/>
      <c r="DO59" s="113"/>
      <c r="DP59" s="113"/>
      <c r="DQ59" s="113"/>
      <c r="DR59" s="113"/>
      <c r="DS59" s="113"/>
      <c r="DT59" s="113"/>
      <c r="DU59" s="113"/>
      <c r="DV59" s="113"/>
      <c r="DW59" s="113"/>
      <c r="DX59" s="113"/>
      <c r="DY59" s="113"/>
      <c r="DZ59" s="113"/>
      <c r="EA59" s="113"/>
      <c r="EB59" s="113"/>
      <c r="EC59" s="113"/>
      <c r="ED59" s="113"/>
      <c r="EE59" s="113"/>
      <c r="EF59" s="113"/>
      <c r="EG59" s="113"/>
      <c r="EH59" s="113"/>
      <c r="EI59" s="113"/>
      <c r="EJ59" s="113"/>
      <c r="EK59" s="113"/>
      <c r="EL59" s="113"/>
      <c r="EM59" s="113"/>
      <c r="EN59" s="113"/>
      <c r="EO59" s="113"/>
      <c r="EP59" s="113"/>
      <c r="EQ59" s="113"/>
      <c r="ER59" s="113"/>
      <c r="ES59" s="113"/>
      <c r="ET59" s="113"/>
      <c r="EU59" s="113"/>
      <c r="EV59" s="113"/>
      <c r="EW59" s="113"/>
      <c r="EX59" s="113"/>
      <c r="EY59" s="113"/>
      <c r="EZ59" s="113"/>
      <c r="FA59" s="113"/>
      <c r="FB59" s="113"/>
      <c r="FC59" s="113"/>
      <c r="FD59" s="113"/>
      <c r="FE59" s="113"/>
      <c r="FF59" s="113"/>
      <c r="FG59" s="113"/>
      <c r="FH59" s="113"/>
      <c r="FI59" s="113"/>
      <c r="FJ59" s="113"/>
      <c r="FK59" s="113"/>
      <c r="FL59" s="113"/>
      <c r="FM59" s="113"/>
      <c r="FN59" s="113"/>
      <c r="FO59" s="113"/>
      <c r="FP59" s="113"/>
      <c r="FQ59" s="113"/>
      <c r="FR59" s="113"/>
      <c r="FS59" s="113"/>
      <c r="FT59" s="113"/>
      <c r="FU59" s="113"/>
      <c r="FV59" s="113"/>
      <c r="FW59" s="113"/>
      <c r="FX59" s="113"/>
      <c r="FY59" s="113"/>
      <c r="FZ59" s="113"/>
      <c r="GA59" s="113"/>
      <c r="GB59" s="113"/>
      <c r="GC59" s="113"/>
      <c r="GD59" s="113"/>
      <c r="GE59" s="113"/>
      <c r="GF59" s="113"/>
      <c r="GG59" s="113"/>
      <c r="GH59" s="113"/>
      <c r="GI59" s="113"/>
      <c r="GJ59" s="113"/>
      <c r="GK59" s="113"/>
      <c r="GL59" s="113"/>
      <c r="GM59" s="113"/>
      <c r="GN59" s="113"/>
      <c r="GO59" s="113"/>
      <c r="GP59" s="113"/>
      <c r="GQ59" s="113"/>
      <c r="GR59" s="113"/>
      <c r="GS59" s="113"/>
      <c r="GT59" s="113"/>
      <c r="GU59" s="113"/>
      <c r="GV59" s="113"/>
      <c r="GW59" s="113"/>
      <c r="GX59" s="113"/>
      <c r="GY59" s="113"/>
      <c r="GZ59" s="113"/>
      <c r="HA59" s="113"/>
      <c r="HB59" s="113"/>
      <c r="HC59" s="113"/>
      <c r="HD59" s="113"/>
      <c r="HE59" s="113"/>
      <c r="HF59" s="113"/>
      <c r="HG59" s="113"/>
      <c r="HH59" s="113"/>
      <c r="HI59" s="113"/>
      <c r="HJ59" s="113"/>
      <c r="HK59" s="113"/>
      <c r="HL59" s="113"/>
      <c r="HM59" s="113"/>
      <c r="HN59" s="113"/>
      <c r="HO59" s="113"/>
      <c r="HP59" s="113"/>
      <c r="HQ59" s="113"/>
      <c r="HR59" s="113"/>
      <c r="HS59" s="113"/>
      <c r="HT59" s="113"/>
      <c r="HU59" s="113"/>
      <c r="HV59" s="113"/>
      <c r="HW59" s="113"/>
      <c r="HX59" s="113"/>
      <c r="HY59" s="113"/>
      <c r="HZ59" s="113"/>
      <c r="IA59" s="113"/>
      <c r="IB59" s="113"/>
      <c r="IC59" s="113"/>
      <c r="ID59" s="113"/>
      <c r="IE59" s="113"/>
      <c r="IF59" s="113"/>
      <c r="IG59" s="113"/>
      <c r="IH59" s="113"/>
      <c r="II59" s="113"/>
      <c r="IJ59" s="113"/>
      <c r="IK59" s="113"/>
      <c r="IL59" s="113"/>
      <c r="IM59" s="113"/>
      <c r="IN59" s="113"/>
      <c r="IO59" s="113"/>
      <c r="IP59" s="113"/>
      <c r="IQ59" s="113"/>
      <c r="IR59" s="113"/>
      <c r="IS59" s="113"/>
      <c r="IT59" s="113"/>
      <c r="IU59" s="113"/>
      <c r="IV59" s="113"/>
      <c r="IW59" s="113"/>
      <c r="IX59" s="113"/>
      <c r="IY59" s="113"/>
      <c r="IZ59" s="113"/>
    </row>
    <row r="60" spans="1:260" s="20" customFormat="1" x14ac:dyDescent="0.2">
      <c r="A60" s="122">
        <v>43417</v>
      </c>
      <c r="B60" s="101" t="s">
        <v>1989</v>
      </c>
      <c r="C60" s="101" t="s">
        <v>1941</v>
      </c>
      <c r="D60" s="101" t="s">
        <v>141</v>
      </c>
      <c r="E60" s="144" t="s">
        <v>432</v>
      </c>
      <c r="F60" s="82"/>
      <c r="G60" s="83">
        <v>2020</v>
      </c>
      <c r="H60" s="123" t="s">
        <v>17</v>
      </c>
      <c r="I60" s="123" t="str">
        <f t="shared" si="3"/>
        <v>AL</v>
      </c>
      <c r="J60" s="123" t="str">
        <f t="shared" si="4"/>
        <v>AL</v>
      </c>
      <c r="K60" s="202" t="str">
        <f t="shared" si="5"/>
        <v>South Central</v>
      </c>
      <c r="L60" s="123" t="str">
        <f>INDEX('State '!$A$1:$C$62,MATCH($I60,'State '!$B:$B,0),3)</f>
        <v>South Central</v>
      </c>
      <c r="M60" s="123" t="str">
        <f>INDEX('State '!$A$1:$C$62,MATCH($J60,'State '!$B:$B,0),3)</f>
        <v>South Central</v>
      </c>
      <c r="N60" s="123"/>
      <c r="O60" s="217">
        <v>60</v>
      </c>
      <c r="P60" s="85">
        <v>11</v>
      </c>
      <c r="Q60" s="219">
        <v>206</v>
      </c>
      <c r="R60" s="124">
        <v>42</v>
      </c>
      <c r="S60" s="123" t="s">
        <v>135</v>
      </c>
      <c r="T60" s="123" t="s">
        <v>390</v>
      </c>
      <c r="U60" s="123" t="s">
        <v>1988</v>
      </c>
      <c r="V60" s="123" t="s">
        <v>2247</v>
      </c>
      <c r="W60" s="101"/>
      <c r="X60" s="125"/>
      <c r="Y60" s="126"/>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113"/>
      <c r="AV60" s="113"/>
      <c r="AW60" s="113"/>
      <c r="AX60" s="113"/>
      <c r="AY60" s="113"/>
      <c r="AZ60" s="113"/>
      <c r="BA60" s="113"/>
      <c r="BB60" s="113"/>
      <c r="BC60" s="113"/>
      <c r="BD60" s="113"/>
      <c r="BE60" s="113"/>
      <c r="BF60" s="113"/>
      <c r="BG60" s="113"/>
      <c r="BH60" s="113"/>
      <c r="BI60" s="113"/>
      <c r="BJ60" s="113"/>
      <c r="BK60" s="113"/>
      <c r="BL60" s="113"/>
      <c r="BM60" s="113"/>
      <c r="BN60" s="113"/>
      <c r="BO60" s="113"/>
      <c r="BP60" s="113"/>
      <c r="BQ60" s="113"/>
      <c r="BR60" s="113"/>
      <c r="BS60" s="113"/>
      <c r="BT60" s="113"/>
      <c r="BU60" s="113"/>
      <c r="BV60" s="113"/>
      <c r="BW60" s="113"/>
      <c r="BX60" s="113"/>
      <c r="BY60" s="113"/>
      <c r="BZ60" s="113"/>
      <c r="CA60" s="113"/>
      <c r="CB60" s="113"/>
      <c r="CC60" s="113"/>
      <c r="CD60" s="113"/>
      <c r="CE60" s="113"/>
      <c r="CF60" s="113"/>
      <c r="CG60" s="113"/>
      <c r="CH60" s="113"/>
      <c r="CI60" s="113"/>
      <c r="CJ60" s="113"/>
      <c r="CK60" s="113"/>
      <c r="CL60" s="113"/>
      <c r="CM60" s="113"/>
      <c r="CN60" s="113"/>
      <c r="CO60" s="113"/>
      <c r="CP60" s="113"/>
      <c r="CQ60" s="113"/>
      <c r="CR60" s="113"/>
      <c r="CS60" s="113"/>
      <c r="CT60" s="113"/>
      <c r="CU60" s="113"/>
      <c r="CV60" s="113"/>
      <c r="CW60" s="113"/>
      <c r="CX60" s="113"/>
      <c r="CY60" s="113"/>
      <c r="CZ60" s="113"/>
      <c r="DA60" s="113"/>
      <c r="DB60" s="113"/>
      <c r="DC60" s="113"/>
      <c r="DD60" s="113"/>
      <c r="DE60" s="113"/>
      <c r="DF60" s="113"/>
      <c r="DG60" s="113"/>
      <c r="DH60" s="113"/>
      <c r="DI60" s="113"/>
      <c r="DJ60" s="113"/>
      <c r="DK60" s="113"/>
      <c r="DL60" s="113"/>
      <c r="DM60" s="113"/>
      <c r="DN60" s="113"/>
      <c r="DO60" s="113"/>
      <c r="DP60" s="113"/>
      <c r="DQ60" s="113"/>
      <c r="DR60" s="113"/>
      <c r="DS60" s="113"/>
      <c r="DT60" s="113"/>
      <c r="DU60" s="113"/>
      <c r="DV60" s="113"/>
      <c r="DW60" s="113"/>
      <c r="DX60" s="113"/>
      <c r="DY60" s="113"/>
      <c r="DZ60" s="113"/>
      <c r="EA60" s="113"/>
      <c r="EB60" s="113"/>
      <c r="EC60" s="113"/>
      <c r="ED60" s="113"/>
      <c r="EE60" s="113"/>
      <c r="EF60" s="113"/>
      <c r="EG60" s="113"/>
      <c r="EH60" s="113"/>
      <c r="EI60" s="113"/>
      <c r="EJ60" s="113"/>
      <c r="EK60" s="113"/>
      <c r="EL60" s="113"/>
      <c r="EM60" s="113"/>
      <c r="EN60" s="113"/>
      <c r="EO60" s="113"/>
      <c r="EP60" s="113"/>
      <c r="EQ60" s="113"/>
      <c r="ER60" s="113"/>
      <c r="ES60" s="113"/>
      <c r="ET60" s="113"/>
      <c r="EU60" s="113"/>
      <c r="EV60" s="113"/>
      <c r="EW60" s="113"/>
      <c r="EX60" s="113"/>
      <c r="EY60" s="113"/>
      <c r="EZ60" s="113"/>
      <c r="FA60" s="113"/>
      <c r="FB60" s="113"/>
      <c r="FC60" s="113"/>
      <c r="FD60" s="113"/>
      <c r="FE60" s="113"/>
      <c r="FF60" s="113"/>
      <c r="FG60" s="113"/>
      <c r="FH60" s="113"/>
      <c r="FI60" s="113"/>
      <c r="FJ60" s="113"/>
      <c r="FK60" s="113"/>
      <c r="FL60" s="113"/>
      <c r="FM60" s="113"/>
      <c r="FN60" s="113"/>
      <c r="FO60" s="113"/>
      <c r="FP60" s="113"/>
      <c r="FQ60" s="113"/>
      <c r="FR60" s="113"/>
      <c r="FS60" s="113"/>
      <c r="FT60" s="113"/>
      <c r="FU60" s="113"/>
      <c r="FV60" s="113"/>
      <c r="FW60" s="113"/>
      <c r="FX60" s="113"/>
      <c r="FY60" s="113"/>
      <c r="FZ60" s="113"/>
      <c r="GA60" s="113"/>
      <c r="GB60" s="113"/>
      <c r="GC60" s="113"/>
      <c r="GD60" s="113"/>
      <c r="GE60" s="113"/>
      <c r="GF60" s="113"/>
      <c r="GG60" s="113"/>
      <c r="GH60" s="113"/>
      <c r="GI60" s="113"/>
      <c r="GJ60" s="113"/>
      <c r="GK60" s="113"/>
      <c r="GL60" s="113"/>
      <c r="GM60" s="113"/>
      <c r="GN60" s="113"/>
      <c r="GO60" s="113"/>
      <c r="GP60" s="113"/>
      <c r="GQ60" s="113"/>
      <c r="GR60" s="113"/>
      <c r="GS60" s="113"/>
      <c r="GT60" s="113"/>
      <c r="GU60" s="113"/>
      <c r="GV60" s="113"/>
      <c r="GW60" s="113"/>
      <c r="GX60" s="113"/>
      <c r="GY60" s="113"/>
      <c r="GZ60" s="113"/>
      <c r="HA60" s="113"/>
      <c r="HB60" s="113"/>
      <c r="HC60" s="113"/>
      <c r="HD60" s="113"/>
      <c r="HE60" s="113"/>
      <c r="HF60" s="113"/>
      <c r="HG60" s="113"/>
      <c r="HH60" s="113"/>
      <c r="HI60" s="113"/>
      <c r="HJ60" s="113"/>
      <c r="HK60" s="113"/>
      <c r="HL60" s="113"/>
      <c r="HM60" s="113"/>
      <c r="HN60" s="113"/>
      <c r="HO60" s="113"/>
      <c r="HP60" s="113"/>
      <c r="HQ60" s="113"/>
      <c r="HR60" s="113"/>
      <c r="HS60" s="113"/>
      <c r="HT60" s="113"/>
      <c r="HU60" s="113"/>
      <c r="HV60" s="113"/>
      <c r="HW60" s="113"/>
      <c r="HX60" s="113"/>
      <c r="HY60" s="113"/>
      <c r="HZ60" s="113"/>
      <c r="IA60" s="113"/>
      <c r="IB60" s="113"/>
      <c r="IC60" s="113"/>
      <c r="ID60" s="113"/>
      <c r="IE60" s="113"/>
      <c r="IF60" s="113"/>
      <c r="IG60" s="113"/>
      <c r="IH60" s="113"/>
      <c r="II60" s="113"/>
      <c r="IJ60" s="113"/>
      <c r="IK60" s="113"/>
      <c r="IL60" s="113"/>
      <c r="IM60" s="113"/>
      <c r="IN60" s="113"/>
      <c r="IO60" s="113"/>
      <c r="IP60" s="113"/>
      <c r="IQ60" s="113"/>
      <c r="IR60" s="113"/>
      <c r="IS60" s="113"/>
      <c r="IT60" s="113"/>
      <c r="IU60" s="113"/>
      <c r="IV60" s="113"/>
      <c r="IW60" s="113"/>
      <c r="IX60" s="113"/>
      <c r="IY60" s="113"/>
      <c r="IZ60" s="113"/>
    </row>
    <row r="61" spans="1:260" x14ac:dyDescent="0.2">
      <c r="A61" s="122">
        <v>42613</v>
      </c>
      <c r="B61" s="101" t="s">
        <v>1987</v>
      </c>
      <c r="C61" s="101" t="s">
        <v>1941</v>
      </c>
      <c r="D61" s="101" t="s">
        <v>141</v>
      </c>
      <c r="E61" s="144" t="s">
        <v>398</v>
      </c>
      <c r="F61" s="82"/>
      <c r="G61" s="83">
        <v>2021</v>
      </c>
      <c r="H61" s="123" t="s">
        <v>17</v>
      </c>
      <c r="I61" s="123" t="str">
        <f t="shared" si="3"/>
        <v>AL</v>
      </c>
      <c r="J61" s="123" t="str">
        <f t="shared" si="4"/>
        <v>AL</v>
      </c>
      <c r="K61" s="202" t="str">
        <f t="shared" si="5"/>
        <v>South Central</v>
      </c>
      <c r="L61" s="123" t="str">
        <f>INDEX('State '!$A$1:$C$62,MATCH($I61,'State '!$B:$B,0),3)</f>
        <v>South Central</v>
      </c>
      <c r="M61" s="123" t="str">
        <f>INDEX('State '!$A$1:$C$62,MATCH($J61,'State '!$B:$B,0),3)</f>
        <v>South Central</v>
      </c>
      <c r="N61" s="123"/>
      <c r="O61" s="217">
        <v>15</v>
      </c>
      <c r="P61" s="85">
        <v>13</v>
      </c>
      <c r="Q61" s="219">
        <v>106</v>
      </c>
      <c r="R61" s="124">
        <v>42</v>
      </c>
      <c r="S61" s="123" t="s">
        <v>135</v>
      </c>
      <c r="T61" s="123" t="s">
        <v>390</v>
      </c>
      <c r="U61" s="123" t="s">
        <v>1988</v>
      </c>
      <c r="V61" s="123" t="s">
        <v>2247</v>
      </c>
      <c r="W61" s="101"/>
      <c r="X61" s="125"/>
    </row>
    <row r="62" spans="1:260" ht="25.5" x14ac:dyDescent="0.2">
      <c r="A62" s="122">
        <v>43580</v>
      </c>
      <c r="B62" s="101" t="s">
        <v>2879</v>
      </c>
      <c r="C62" s="101" t="s">
        <v>241</v>
      </c>
      <c r="D62" s="101" t="s">
        <v>137</v>
      </c>
      <c r="E62" s="101" t="s">
        <v>138</v>
      </c>
      <c r="F62" s="82"/>
      <c r="G62" s="83">
        <v>2020</v>
      </c>
      <c r="H62" s="123" t="s">
        <v>2880</v>
      </c>
      <c r="I62" s="123" t="str">
        <f t="shared" si="3"/>
        <v>LA</v>
      </c>
      <c r="J62" s="123" t="str">
        <f t="shared" si="4"/>
        <v>TX</v>
      </c>
      <c r="K62" s="202" t="str">
        <f t="shared" si="5"/>
        <v>South Central</v>
      </c>
      <c r="L62" s="123" t="str">
        <f>INDEX('State '!$A$1:$C$62,MATCH($I62,'State '!$B:$B,0),3)</f>
        <v>South Central</v>
      </c>
      <c r="M62" s="123" t="str">
        <f>INDEX('State '!$A$1:$C$62,MATCH($J62,'State '!$B:$B,0),3)</f>
        <v>South Central</v>
      </c>
      <c r="N62" s="123"/>
      <c r="O62" s="217"/>
      <c r="P62" s="85">
        <v>22</v>
      </c>
      <c r="Q62" s="219">
        <v>500</v>
      </c>
      <c r="R62" s="124">
        <v>30</v>
      </c>
      <c r="S62" s="123" t="s">
        <v>135</v>
      </c>
      <c r="T62" s="123" t="s">
        <v>390</v>
      </c>
      <c r="U62" s="123" t="s">
        <v>2881</v>
      </c>
      <c r="V62" s="123" t="s">
        <v>2250</v>
      </c>
      <c r="W62" s="101" t="s">
        <v>2882</v>
      </c>
      <c r="X62" s="125"/>
    </row>
    <row r="63" spans="1:260" ht="25.5" x14ac:dyDescent="0.2">
      <c r="A63" s="122">
        <v>43124</v>
      </c>
      <c r="B63" s="101" t="s">
        <v>1898</v>
      </c>
      <c r="C63" s="101" t="s">
        <v>1899</v>
      </c>
      <c r="D63" s="101" t="s">
        <v>134</v>
      </c>
      <c r="E63" s="101" t="s">
        <v>2274</v>
      </c>
      <c r="F63" s="82"/>
      <c r="G63" s="83"/>
      <c r="H63" s="123" t="s">
        <v>1900</v>
      </c>
      <c r="I63" s="123" t="str">
        <f t="shared" si="3"/>
        <v>KY</v>
      </c>
      <c r="J63" s="123" t="str">
        <f t="shared" si="4"/>
        <v>TN</v>
      </c>
      <c r="K63" s="202" t="str">
        <f t="shared" si="5"/>
        <v>Midwest</v>
      </c>
      <c r="L63" s="123" t="str">
        <f>INDEX('State '!$A$1:$C$62,MATCH($I63,'State '!$B:$B,0),3)</f>
        <v>Midwest</v>
      </c>
      <c r="M63" s="123" t="str">
        <f>INDEX('State '!$A$1:$C$62,MATCH($J63,'State '!$B:$B,0),3)</f>
        <v>Midwest</v>
      </c>
      <c r="N63" s="123"/>
      <c r="O63" s="217">
        <v>0</v>
      </c>
      <c r="P63" s="85">
        <v>23</v>
      </c>
      <c r="Q63" s="219">
        <v>52</v>
      </c>
      <c r="R63" s="124">
        <v>12</v>
      </c>
      <c r="S63" s="123" t="s">
        <v>135</v>
      </c>
      <c r="T63" s="123" t="s">
        <v>390</v>
      </c>
      <c r="U63" s="123" t="s">
        <v>2125</v>
      </c>
      <c r="V63" s="123" t="s">
        <v>2247</v>
      </c>
      <c r="W63" s="101"/>
      <c r="X63" s="125"/>
    </row>
    <row r="64" spans="1:260" s="20" customFormat="1" x14ac:dyDescent="0.2">
      <c r="A64" s="122">
        <v>42921</v>
      </c>
      <c r="B64" s="101" t="s">
        <v>2416</v>
      </c>
      <c r="C64" s="101" t="s">
        <v>2417</v>
      </c>
      <c r="D64" s="101" t="s">
        <v>137</v>
      </c>
      <c r="E64" s="101" t="s">
        <v>140</v>
      </c>
      <c r="F64" s="82"/>
      <c r="G64" s="124">
        <v>2020</v>
      </c>
      <c r="H64" s="123" t="s">
        <v>2418</v>
      </c>
      <c r="I64" s="123" t="str">
        <f t="shared" si="3"/>
        <v>WA</v>
      </c>
      <c r="J64" s="123" t="str">
        <f t="shared" si="4"/>
        <v>BC</v>
      </c>
      <c r="K64" s="202" t="str">
        <f t="shared" si="5"/>
        <v>Pacific, Canada</v>
      </c>
      <c r="L64" s="123" t="str">
        <f>INDEX('State '!$A$1:$C$62,MATCH($I64,'State '!$B:$B,0),3)</f>
        <v>Pacific</v>
      </c>
      <c r="M64" s="123" t="str">
        <f>INDEX('State '!$A$1:$C$62,MATCH($J64,'State '!$B:$B,0),3)</f>
        <v>Canada</v>
      </c>
      <c r="N64" s="123"/>
      <c r="O64" s="217"/>
      <c r="P64" s="85">
        <v>81</v>
      </c>
      <c r="Q64" s="219">
        <v>700</v>
      </c>
      <c r="R64" s="124">
        <v>36</v>
      </c>
      <c r="S64" s="123" t="s">
        <v>135</v>
      </c>
      <c r="T64" s="123"/>
      <c r="U64" s="123"/>
      <c r="V64" s="123" t="s">
        <v>2250</v>
      </c>
      <c r="W64" s="101"/>
      <c r="X64" s="125"/>
      <c r="Y64" s="126"/>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113"/>
      <c r="AV64" s="113"/>
      <c r="AW64" s="113"/>
      <c r="AX64" s="113"/>
      <c r="AY64" s="113"/>
      <c r="AZ64" s="113"/>
      <c r="BA64" s="113"/>
      <c r="BB64" s="113"/>
      <c r="BC64" s="113"/>
      <c r="BD64" s="113"/>
      <c r="BE64" s="113"/>
      <c r="BF64" s="113"/>
      <c r="BG64" s="113"/>
      <c r="BH64" s="113"/>
      <c r="BI64" s="113"/>
      <c r="BJ64" s="113"/>
      <c r="BK64" s="113"/>
      <c r="BL64" s="113"/>
      <c r="BM64" s="113"/>
      <c r="BN64" s="113"/>
      <c r="BO64" s="113"/>
      <c r="BP64" s="113"/>
      <c r="BQ64" s="113"/>
      <c r="BR64" s="113"/>
      <c r="BS64" s="113"/>
      <c r="BT64" s="113"/>
      <c r="BU64" s="113"/>
      <c r="BV64" s="113"/>
      <c r="BW64" s="113"/>
      <c r="BX64" s="113"/>
      <c r="BY64" s="113"/>
      <c r="BZ64" s="113"/>
      <c r="CA64" s="113"/>
      <c r="CB64" s="113"/>
      <c r="CC64" s="113"/>
      <c r="CD64" s="113"/>
      <c r="CE64" s="113"/>
      <c r="CF64" s="113"/>
      <c r="CG64" s="113"/>
      <c r="CH64" s="113"/>
      <c r="CI64" s="113"/>
      <c r="CJ64" s="113"/>
      <c r="CK64" s="113"/>
      <c r="CL64" s="113"/>
      <c r="CM64" s="113"/>
      <c r="CN64" s="113"/>
      <c r="CO64" s="113"/>
      <c r="CP64" s="113"/>
      <c r="CQ64" s="113"/>
      <c r="CR64" s="113"/>
      <c r="CS64" s="113"/>
      <c r="CT64" s="113"/>
      <c r="CU64" s="113"/>
      <c r="CV64" s="113"/>
      <c r="CW64" s="113"/>
      <c r="CX64" s="113"/>
      <c r="CY64" s="113"/>
      <c r="CZ64" s="113"/>
      <c r="DA64" s="113"/>
      <c r="DB64" s="113"/>
      <c r="DC64" s="113"/>
      <c r="DD64" s="113"/>
      <c r="DE64" s="113"/>
      <c r="DF64" s="113"/>
      <c r="DG64" s="113"/>
      <c r="DH64" s="113"/>
      <c r="DI64" s="113"/>
      <c r="DJ64" s="113"/>
      <c r="DK64" s="113"/>
      <c r="DL64" s="113"/>
      <c r="DM64" s="113"/>
      <c r="DN64" s="113"/>
      <c r="DO64" s="113"/>
      <c r="DP64" s="113"/>
      <c r="DQ64" s="113"/>
      <c r="DR64" s="113"/>
      <c r="DS64" s="113"/>
      <c r="DT64" s="113"/>
      <c r="DU64" s="113"/>
      <c r="DV64" s="113"/>
      <c r="DW64" s="113"/>
      <c r="DX64" s="113"/>
      <c r="DY64" s="113"/>
      <c r="DZ64" s="113"/>
      <c r="EA64" s="113"/>
      <c r="EB64" s="113"/>
      <c r="EC64" s="113"/>
      <c r="ED64" s="113"/>
      <c r="EE64" s="113"/>
      <c r="EF64" s="113"/>
      <c r="EG64" s="113"/>
      <c r="EH64" s="113"/>
      <c r="EI64" s="113"/>
      <c r="EJ64" s="113"/>
      <c r="EK64" s="113"/>
      <c r="EL64" s="113"/>
      <c r="EM64" s="113"/>
      <c r="EN64" s="113"/>
      <c r="EO64" s="113"/>
      <c r="EP64" s="113"/>
      <c r="EQ64" s="113"/>
      <c r="ER64" s="113"/>
      <c r="ES64" s="113"/>
      <c r="ET64" s="113"/>
      <c r="EU64" s="113"/>
      <c r="EV64" s="113"/>
      <c r="EW64" s="113"/>
      <c r="EX64" s="113"/>
      <c r="EY64" s="113"/>
      <c r="EZ64" s="113"/>
      <c r="FA64" s="113"/>
      <c r="FB64" s="113"/>
      <c r="FC64" s="113"/>
      <c r="FD64" s="113"/>
      <c r="FE64" s="113"/>
      <c r="FF64" s="113"/>
      <c r="FG64" s="113"/>
      <c r="FH64" s="113"/>
      <c r="FI64" s="113"/>
      <c r="FJ64" s="113"/>
      <c r="FK64" s="113"/>
      <c r="FL64" s="113"/>
      <c r="FM64" s="113"/>
      <c r="FN64" s="113"/>
      <c r="FO64" s="113"/>
      <c r="FP64" s="113"/>
      <c r="FQ64" s="113"/>
      <c r="FR64" s="113"/>
      <c r="FS64" s="113"/>
      <c r="FT64" s="113"/>
      <c r="FU64" s="113"/>
      <c r="FV64" s="113"/>
      <c r="FW64" s="113"/>
      <c r="FX64" s="113"/>
      <c r="FY64" s="113"/>
      <c r="FZ64" s="113"/>
      <c r="GA64" s="113"/>
      <c r="GB64" s="113"/>
      <c r="GC64" s="113"/>
      <c r="GD64" s="113"/>
      <c r="GE64" s="113"/>
      <c r="GF64" s="113"/>
      <c r="GG64" s="113"/>
      <c r="GH64" s="113"/>
      <c r="GI64" s="113"/>
      <c r="GJ64" s="113"/>
      <c r="GK64" s="113"/>
      <c r="GL64" s="113"/>
      <c r="GM64" s="113"/>
      <c r="GN64" s="113"/>
      <c r="GO64" s="113"/>
      <c r="GP64" s="113"/>
      <c r="GQ64" s="113"/>
      <c r="GR64" s="113"/>
      <c r="GS64" s="113"/>
      <c r="GT64" s="113"/>
      <c r="GU64" s="113"/>
      <c r="GV64" s="113"/>
      <c r="GW64" s="113"/>
      <c r="GX64" s="113"/>
      <c r="GY64" s="113"/>
      <c r="GZ64" s="113"/>
      <c r="HA64" s="113"/>
      <c r="HB64" s="113"/>
      <c r="HC64" s="113"/>
      <c r="HD64" s="113"/>
      <c r="HE64" s="113"/>
      <c r="HF64" s="113"/>
      <c r="HG64" s="113"/>
      <c r="HH64" s="113"/>
      <c r="HI64" s="113"/>
      <c r="HJ64" s="113"/>
      <c r="HK64" s="113"/>
      <c r="HL64" s="113"/>
      <c r="HM64" s="113"/>
      <c r="HN64" s="113"/>
      <c r="HO64" s="113"/>
      <c r="HP64" s="113"/>
      <c r="HQ64" s="113"/>
      <c r="HR64" s="113"/>
      <c r="HS64" s="113"/>
      <c r="HT64" s="113"/>
      <c r="HU64" s="113"/>
      <c r="HV64" s="113"/>
      <c r="HW64" s="113"/>
      <c r="HX64" s="113"/>
      <c r="HY64" s="113"/>
      <c r="HZ64" s="113"/>
      <c r="IA64" s="113"/>
      <c r="IB64" s="113"/>
      <c r="IC64" s="113"/>
      <c r="ID64" s="113"/>
      <c r="IE64" s="113"/>
      <c r="IF64" s="113"/>
      <c r="IG64" s="113"/>
      <c r="IH64" s="113"/>
      <c r="II64" s="113"/>
      <c r="IJ64" s="113"/>
      <c r="IK64" s="113"/>
      <c r="IL64" s="113"/>
      <c r="IM64" s="113"/>
      <c r="IN64" s="113"/>
      <c r="IO64" s="113"/>
      <c r="IP64" s="113"/>
      <c r="IQ64" s="113"/>
      <c r="IR64" s="113"/>
      <c r="IS64" s="113"/>
      <c r="IT64" s="113"/>
      <c r="IU64" s="113"/>
      <c r="IV64" s="113"/>
      <c r="IW64" s="113"/>
      <c r="IX64" s="113"/>
      <c r="IY64" s="113"/>
      <c r="IZ64" s="113"/>
    </row>
    <row r="65" spans="1:260" s="20" customFormat="1" ht="51" x14ac:dyDescent="0.2">
      <c r="A65" s="122">
        <v>43272</v>
      </c>
      <c r="B65" s="101" t="s">
        <v>2620</v>
      </c>
      <c r="C65" s="102" t="s">
        <v>1791</v>
      </c>
      <c r="D65" s="101" t="s">
        <v>141</v>
      </c>
      <c r="E65" s="101" t="s">
        <v>2302</v>
      </c>
      <c r="F65" s="82"/>
      <c r="G65" s="83"/>
      <c r="H65" s="123" t="s">
        <v>2621</v>
      </c>
      <c r="I65" s="123" t="str">
        <f t="shared" si="3"/>
        <v>MB</v>
      </c>
      <c r="J65" s="123" t="str">
        <f t="shared" si="4"/>
        <v>IL</v>
      </c>
      <c r="K65" s="202" t="str">
        <f t="shared" si="5"/>
        <v>Canada, Midwest</v>
      </c>
      <c r="L65" s="123" t="str">
        <f>INDEX('State '!$A$1:$C$62,MATCH($I65,'State '!$B:$B,0),3)</f>
        <v>Canada</v>
      </c>
      <c r="M65" s="123" t="str">
        <f>INDEX('State '!$A$1:$C$62,MATCH($J65,'State '!$B:$B,0),3)</f>
        <v>Midwest</v>
      </c>
      <c r="N65" s="123"/>
      <c r="O65" s="217"/>
      <c r="P65" s="85"/>
      <c r="Q65" s="219">
        <v>2200</v>
      </c>
      <c r="R65" s="124"/>
      <c r="S65" s="123" t="s">
        <v>135</v>
      </c>
      <c r="T65" s="123" t="s">
        <v>390</v>
      </c>
      <c r="U65" s="123"/>
      <c r="V65" s="123" t="s">
        <v>2250</v>
      </c>
      <c r="W65" s="101" t="s">
        <v>2680</v>
      </c>
      <c r="X65" s="125"/>
      <c r="Y65" s="126"/>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13"/>
      <c r="CD65" s="113"/>
      <c r="CE65" s="113"/>
      <c r="CF65" s="113"/>
      <c r="CG65" s="113"/>
      <c r="CH65" s="113"/>
      <c r="CI65" s="113"/>
      <c r="CJ65" s="113"/>
      <c r="CK65" s="113"/>
      <c r="CL65" s="113"/>
      <c r="CM65" s="113"/>
      <c r="CN65" s="113"/>
      <c r="CO65" s="113"/>
      <c r="CP65" s="113"/>
      <c r="CQ65" s="113"/>
      <c r="CR65" s="113"/>
      <c r="CS65" s="113"/>
      <c r="CT65" s="113"/>
      <c r="CU65" s="113"/>
      <c r="CV65" s="113"/>
      <c r="CW65" s="113"/>
      <c r="CX65" s="113"/>
      <c r="CY65" s="113"/>
      <c r="CZ65" s="113"/>
      <c r="DA65" s="113"/>
      <c r="DB65" s="113"/>
      <c r="DC65" s="113"/>
      <c r="DD65" s="113"/>
      <c r="DE65" s="113"/>
      <c r="DF65" s="113"/>
      <c r="DG65" s="113"/>
      <c r="DH65" s="113"/>
      <c r="DI65" s="113"/>
      <c r="DJ65" s="113"/>
      <c r="DK65" s="113"/>
      <c r="DL65" s="113"/>
      <c r="DM65" s="113"/>
      <c r="DN65" s="113"/>
      <c r="DO65" s="113"/>
      <c r="DP65" s="113"/>
      <c r="DQ65" s="113"/>
      <c r="DR65" s="113"/>
      <c r="DS65" s="113"/>
      <c r="DT65" s="113"/>
      <c r="DU65" s="113"/>
      <c r="DV65" s="113"/>
      <c r="DW65" s="113"/>
      <c r="DX65" s="113"/>
      <c r="DY65" s="113"/>
      <c r="DZ65" s="113"/>
      <c r="EA65" s="113"/>
      <c r="EB65" s="113"/>
      <c r="EC65" s="113"/>
      <c r="ED65" s="113"/>
      <c r="EE65" s="113"/>
      <c r="EF65" s="113"/>
      <c r="EG65" s="113"/>
      <c r="EH65" s="113"/>
      <c r="EI65" s="113"/>
      <c r="EJ65" s="113"/>
      <c r="EK65" s="113"/>
      <c r="EL65" s="113"/>
      <c r="EM65" s="113"/>
      <c r="EN65" s="113"/>
      <c r="EO65" s="113"/>
      <c r="EP65" s="113"/>
      <c r="EQ65" s="113"/>
      <c r="ER65" s="113"/>
      <c r="ES65" s="113"/>
      <c r="ET65" s="113"/>
      <c r="EU65" s="113"/>
      <c r="EV65" s="113"/>
      <c r="EW65" s="113"/>
      <c r="EX65" s="113"/>
      <c r="EY65" s="113"/>
      <c r="EZ65" s="113"/>
      <c r="FA65" s="113"/>
      <c r="FB65" s="113"/>
      <c r="FC65" s="113"/>
      <c r="FD65" s="113"/>
      <c r="FE65" s="113"/>
      <c r="FF65" s="113"/>
      <c r="FG65" s="113"/>
      <c r="FH65" s="113"/>
      <c r="FI65" s="113"/>
      <c r="FJ65" s="113"/>
      <c r="FK65" s="113"/>
      <c r="FL65" s="113"/>
      <c r="FM65" s="113"/>
      <c r="FN65" s="113"/>
      <c r="FO65" s="113"/>
      <c r="FP65" s="113"/>
      <c r="FQ65" s="113"/>
      <c r="FR65" s="113"/>
      <c r="FS65" s="113"/>
      <c r="FT65" s="113"/>
      <c r="FU65" s="113"/>
      <c r="FV65" s="113"/>
      <c r="FW65" s="113"/>
      <c r="FX65" s="113"/>
      <c r="FY65" s="113"/>
      <c r="FZ65" s="113"/>
      <c r="GA65" s="113"/>
      <c r="GB65" s="113"/>
      <c r="GC65" s="113"/>
      <c r="GD65" s="113"/>
      <c r="GE65" s="113"/>
      <c r="GF65" s="113"/>
      <c r="GG65" s="113"/>
      <c r="GH65" s="113"/>
      <c r="GI65" s="113"/>
      <c r="GJ65" s="113"/>
      <c r="GK65" s="113"/>
      <c r="GL65" s="113"/>
      <c r="GM65" s="113"/>
      <c r="GN65" s="113"/>
      <c r="GO65" s="113"/>
      <c r="GP65" s="113"/>
      <c r="GQ65" s="113"/>
      <c r="GR65" s="113"/>
      <c r="GS65" s="113"/>
      <c r="GT65" s="113"/>
      <c r="GU65" s="113"/>
      <c r="GV65" s="113"/>
      <c r="GW65" s="113"/>
      <c r="GX65" s="113"/>
      <c r="GY65" s="113"/>
      <c r="GZ65" s="113"/>
      <c r="HA65" s="113"/>
      <c r="HB65" s="113"/>
      <c r="HC65" s="113"/>
      <c r="HD65" s="113"/>
      <c r="HE65" s="113"/>
      <c r="HF65" s="113"/>
      <c r="HG65" s="113"/>
      <c r="HH65" s="113"/>
      <c r="HI65" s="113"/>
      <c r="HJ65" s="113"/>
      <c r="HK65" s="113"/>
      <c r="HL65" s="113"/>
      <c r="HM65" s="113"/>
      <c r="HN65" s="113"/>
      <c r="HO65" s="113"/>
      <c r="HP65" s="113"/>
      <c r="HQ65" s="113"/>
      <c r="HR65" s="113"/>
      <c r="HS65" s="113"/>
      <c r="HT65" s="113"/>
      <c r="HU65" s="113"/>
      <c r="HV65" s="113"/>
      <c r="HW65" s="113"/>
      <c r="HX65" s="113"/>
      <c r="HY65" s="113"/>
      <c r="HZ65" s="113"/>
      <c r="IA65" s="113"/>
      <c r="IB65" s="113"/>
      <c r="IC65" s="113"/>
      <c r="ID65" s="113"/>
      <c r="IE65" s="113"/>
      <c r="IF65" s="113"/>
      <c r="IG65" s="113"/>
      <c r="IH65" s="113"/>
      <c r="II65" s="113"/>
      <c r="IJ65" s="113"/>
      <c r="IK65" s="113"/>
      <c r="IL65" s="113"/>
      <c r="IM65" s="113"/>
      <c r="IN65" s="113"/>
      <c r="IO65" s="113"/>
      <c r="IP65" s="113"/>
      <c r="IQ65" s="113"/>
      <c r="IR65" s="113"/>
      <c r="IS65" s="113"/>
      <c r="IT65" s="113"/>
      <c r="IU65" s="113"/>
      <c r="IV65" s="113"/>
      <c r="IW65" s="113"/>
      <c r="IX65" s="113"/>
      <c r="IY65" s="113"/>
      <c r="IZ65" s="113"/>
    </row>
    <row r="66" spans="1:260" s="20" customFormat="1" ht="25.5" x14ac:dyDescent="0.2">
      <c r="A66" s="122">
        <v>43580</v>
      </c>
      <c r="B66" s="101" t="s">
        <v>2304</v>
      </c>
      <c r="C66" s="101" t="s">
        <v>258</v>
      </c>
      <c r="D66" s="101" t="s">
        <v>134</v>
      </c>
      <c r="E66" s="101" t="s">
        <v>2274</v>
      </c>
      <c r="F66" s="82"/>
      <c r="G66" s="83">
        <v>2020</v>
      </c>
      <c r="H66" s="123" t="s">
        <v>50</v>
      </c>
      <c r="I66" s="123" t="str">
        <f t="shared" si="3"/>
        <v>WA</v>
      </c>
      <c r="J66" s="123" t="str">
        <f t="shared" si="4"/>
        <v>WA</v>
      </c>
      <c r="K66" s="202" t="str">
        <f t="shared" si="5"/>
        <v>Pacific</v>
      </c>
      <c r="L66" s="123" t="str">
        <f>INDEX('State '!$A$1:$C$62,MATCH($I66,'State '!$B:$B,0),3)</f>
        <v>Pacific</v>
      </c>
      <c r="M66" s="123" t="str">
        <f>INDEX('State '!$A$1:$C$62,MATCH($J66,'State '!$B:$B,0),3)</f>
        <v>Pacific</v>
      </c>
      <c r="N66" s="123"/>
      <c r="O66" s="217">
        <v>22.8</v>
      </c>
      <c r="P66" s="85">
        <v>3</v>
      </c>
      <c r="Q66" s="219"/>
      <c r="R66" s="124">
        <v>24</v>
      </c>
      <c r="S66" s="129" t="s">
        <v>135</v>
      </c>
      <c r="T66" s="123" t="s">
        <v>390</v>
      </c>
      <c r="U66" s="123" t="s">
        <v>2305</v>
      </c>
      <c r="V66" s="123" t="s">
        <v>2247</v>
      </c>
      <c r="W66" s="101"/>
      <c r="X66" s="125"/>
      <c r="Y66" s="126"/>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3"/>
      <c r="AV66" s="113"/>
      <c r="AW66" s="113"/>
      <c r="AX66" s="113"/>
      <c r="AY66" s="113"/>
      <c r="AZ66" s="113"/>
      <c r="BA66" s="113"/>
      <c r="BB66" s="113"/>
      <c r="BC66" s="113"/>
      <c r="BD66" s="113"/>
      <c r="BE66" s="113"/>
      <c r="BF66" s="113"/>
      <c r="BG66" s="113"/>
      <c r="BH66" s="113"/>
      <c r="BI66" s="113"/>
      <c r="BJ66" s="113"/>
      <c r="BK66" s="113"/>
      <c r="BL66" s="113"/>
      <c r="BM66" s="113"/>
      <c r="BN66" s="113"/>
      <c r="BO66" s="113"/>
      <c r="BP66" s="113"/>
      <c r="BQ66" s="113"/>
      <c r="BR66" s="113"/>
      <c r="BS66" s="113"/>
      <c r="BT66" s="113"/>
      <c r="BU66" s="113"/>
      <c r="BV66" s="113"/>
      <c r="BW66" s="113"/>
      <c r="BX66" s="113"/>
      <c r="BY66" s="113"/>
      <c r="BZ66" s="113"/>
      <c r="CA66" s="113"/>
      <c r="CB66" s="113"/>
      <c r="CC66" s="113"/>
      <c r="CD66" s="113"/>
      <c r="CE66" s="113"/>
      <c r="CF66" s="113"/>
      <c r="CG66" s="113"/>
      <c r="CH66" s="113"/>
      <c r="CI66" s="113"/>
      <c r="CJ66" s="113"/>
      <c r="CK66" s="113"/>
      <c r="CL66" s="113"/>
      <c r="CM66" s="113"/>
      <c r="CN66" s="113"/>
      <c r="CO66" s="113"/>
      <c r="CP66" s="113"/>
      <c r="CQ66" s="113"/>
      <c r="CR66" s="113"/>
      <c r="CS66" s="113"/>
      <c r="CT66" s="113"/>
      <c r="CU66" s="113"/>
      <c r="CV66" s="113"/>
      <c r="CW66" s="113"/>
      <c r="CX66" s="113"/>
      <c r="CY66" s="113"/>
      <c r="CZ66" s="113"/>
      <c r="DA66" s="113"/>
      <c r="DB66" s="113"/>
      <c r="DC66" s="113"/>
      <c r="DD66" s="113"/>
      <c r="DE66" s="113"/>
      <c r="DF66" s="113"/>
      <c r="DG66" s="113"/>
      <c r="DH66" s="113"/>
      <c r="DI66" s="113"/>
      <c r="DJ66" s="113"/>
      <c r="DK66" s="113"/>
      <c r="DL66" s="113"/>
      <c r="DM66" s="113"/>
      <c r="DN66" s="113"/>
      <c r="DO66" s="113"/>
      <c r="DP66" s="113"/>
      <c r="DQ66" s="113"/>
      <c r="DR66" s="113"/>
      <c r="DS66" s="113"/>
      <c r="DT66" s="113"/>
      <c r="DU66" s="113"/>
      <c r="DV66" s="113"/>
      <c r="DW66" s="113"/>
      <c r="DX66" s="113"/>
      <c r="DY66" s="113"/>
      <c r="DZ66" s="113"/>
      <c r="EA66" s="113"/>
      <c r="EB66" s="113"/>
      <c r="EC66" s="113"/>
      <c r="ED66" s="113"/>
      <c r="EE66" s="113"/>
      <c r="EF66" s="113"/>
      <c r="EG66" s="113"/>
      <c r="EH66" s="113"/>
      <c r="EI66" s="113"/>
      <c r="EJ66" s="113"/>
      <c r="EK66" s="113"/>
      <c r="EL66" s="113"/>
      <c r="EM66" s="113"/>
      <c r="EN66" s="113"/>
      <c r="EO66" s="113"/>
      <c r="EP66" s="113"/>
      <c r="EQ66" s="113"/>
      <c r="ER66" s="113"/>
      <c r="ES66" s="113"/>
      <c r="ET66" s="113"/>
      <c r="EU66" s="113"/>
      <c r="EV66" s="113"/>
      <c r="EW66" s="113"/>
      <c r="EX66" s="113"/>
      <c r="EY66" s="113"/>
      <c r="EZ66" s="113"/>
      <c r="FA66" s="113"/>
      <c r="FB66" s="113"/>
      <c r="FC66" s="113"/>
      <c r="FD66" s="113"/>
      <c r="FE66" s="113"/>
      <c r="FF66" s="113"/>
      <c r="FG66" s="113"/>
      <c r="FH66" s="113"/>
      <c r="FI66" s="113"/>
      <c r="FJ66" s="113"/>
      <c r="FK66" s="113"/>
      <c r="FL66" s="113"/>
      <c r="FM66" s="113"/>
      <c r="FN66" s="113"/>
      <c r="FO66" s="113"/>
      <c r="FP66" s="113"/>
      <c r="FQ66" s="113"/>
      <c r="FR66" s="113"/>
      <c r="FS66" s="113"/>
      <c r="FT66" s="113"/>
      <c r="FU66" s="113"/>
      <c r="FV66" s="113"/>
      <c r="FW66" s="113"/>
      <c r="FX66" s="113"/>
      <c r="FY66" s="113"/>
      <c r="FZ66" s="113"/>
      <c r="GA66" s="113"/>
      <c r="GB66" s="113"/>
      <c r="GC66" s="113"/>
      <c r="GD66" s="113"/>
      <c r="GE66" s="113"/>
      <c r="GF66" s="113"/>
      <c r="GG66" s="113"/>
      <c r="GH66" s="113"/>
      <c r="GI66" s="113"/>
      <c r="GJ66" s="113"/>
      <c r="GK66" s="113"/>
      <c r="GL66" s="113"/>
      <c r="GM66" s="113"/>
      <c r="GN66" s="113"/>
      <c r="GO66" s="113"/>
      <c r="GP66" s="113"/>
      <c r="GQ66" s="113"/>
      <c r="GR66" s="113"/>
      <c r="GS66" s="113"/>
      <c r="GT66" s="113"/>
      <c r="GU66" s="113"/>
      <c r="GV66" s="113"/>
      <c r="GW66" s="113"/>
      <c r="GX66" s="113"/>
      <c r="GY66" s="113"/>
      <c r="GZ66" s="113"/>
      <c r="HA66" s="113"/>
      <c r="HB66" s="113"/>
      <c r="HC66" s="113"/>
      <c r="HD66" s="113"/>
      <c r="HE66" s="113"/>
      <c r="HF66" s="113"/>
      <c r="HG66" s="113"/>
      <c r="HH66" s="113"/>
      <c r="HI66" s="113"/>
      <c r="HJ66" s="113"/>
      <c r="HK66" s="113"/>
      <c r="HL66" s="113"/>
      <c r="HM66" s="113"/>
      <c r="HN66" s="113"/>
      <c r="HO66" s="113"/>
      <c r="HP66" s="113"/>
      <c r="HQ66" s="113"/>
      <c r="HR66" s="113"/>
      <c r="HS66" s="113"/>
      <c r="HT66" s="113"/>
      <c r="HU66" s="113"/>
      <c r="HV66" s="113"/>
      <c r="HW66" s="113"/>
      <c r="HX66" s="113"/>
      <c r="HY66" s="113"/>
      <c r="HZ66" s="113"/>
      <c r="IA66" s="113"/>
      <c r="IB66" s="113"/>
      <c r="IC66" s="113"/>
      <c r="ID66" s="113"/>
      <c r="IE66" s="113"/>
      <c r="IF66" s="113"/>
      <c r="IG66" s="113"/>
      <c r="IH66" s="113"/>
      <c r="II66" s="113"/>
      <c r="IJ66" s="113"/>
      <c r="IK66" s="113"/>
      <c r="IL66" s="113"/>
      <c r="IM66" s="113"/>
      <c r="IN66" s="113"/>
      <c r="IO66" s="113"/>
      <c r="IP66" s="113"/>
      <c r="IQ66" s="113"/>
      <c r="IR66" s="113"/>
      <c r="IS66" s="113"/>
      <c r="IT66" s="113"/>
      <c r="IU66" s="113"/>
      <c r="IV66" s="113"/>
      <c r="IW66" s="113"/>
      <c r="IX66" s="113"/>
      <c r="IY66" s="113"/>
      <c r="IZ66" s="113"/>
    </row>
    <row r="67" spans="1:260" ht="25.5" x14ac:dyDescent="0.2">
      <c r="A67" s="122">
        <v>43314</v>
      </c>
      <c r="B67" s="102" t="s">
        <v>2708</v>
      </c>
      <c r="C67" s="102" t="s">
        <v>2446</v>
      </c>
      <c r="D67" s="102" t="s">
        <v>134</v>
      </c>
      <c r="E67" s="144" t="s">
        <v>140</v>
      </c>
      <c r="F67" s="84"/>
      <c r="G67" s="145">
        <v>2019</v>
      </c>
      <c r="H67" s="123" t="s">
        <v>6</v>
      </c>
      <c r="I67" s="123" t="str">
        <f t="shared" ref="I67:I98" si="6">LEFT($H67,2)</f>
        <v>TX</v>
      </c>
      <c r="J67" s="123" t="str">
        <f t="shared" ref="J67:J98" si="7">RIGHT($H67,2)</f>
        <v>TX</v>
      </c>
      <c r="K67" s="202" t="str">
        <f t="shared" ref="K67:K98" si="8">IF($L67=$M67,L67,CONCATENATE($L67,", ",IF(ISBLANK(N67),"",CONCATENATE(N67,", ")),$M67))</f>
        <v>South Central</v>
      </c>
      <c r="L67" s="123" t="str">
        <f>INDEX('State '!$A$1:$C$62,MATCH($I67,'State '!$B:$B,0),3)</f>
        <v>South Central</v>
      </c>
      <c r="M67" s="123" t="str">
        <f>INDEX('State '!$A$1:$C$62,MATCH($J67,'State '!$B:$B,0),3)</f>
        <v>South Central</v>
      </c>
      <c r="N67" s="123"/>
      <c r="O67" s="217"/>
      <c r="P67" s="146">
        <v>40</v>
      </c>
      <c r="Q67" s="162">
        <v>320</v>
      </c>
      <c r="R67" s="85">
        <v>30</v>
      </c>
      <c r="S67" s="147" t="s">
        <v>139</v>
      </c>
      <c r="T67" s="148"/>
      <c r="U67" s="149"/>
      <c r="V67" s="148" t="s">
        <v>2505</v>
      </c>
      <c r="W67" s="102" t="s">
        <v>2709</v>
      </c>
      <c r="X67" s="207"/>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c r="IW67" s="20"/>
      <c r="IX67" s="20"/>
      <c r="IY67" s="20"/>
      <c r="IZ67" s="20"/>
    </row>
    <row r="68" spans="1:260" ht="25.5" x14ac:dyDescent="0.2">
      <c r="A68" s="122">
        <v>43423</v>
      </c>
      <c r="B68" s="101" t="s">
        <v>2515</v>
      </c>
      <c r="C68" s="101" t="s">
        <v>278</v>
      </c>
      <c r="D68" s="101" t="s">
        <v>1944</v>
      </c>
      <c r="E68" s="101" t="s">
        <v>2274</v>
      </c>
      <c r="F68" s="82"/>
      <c r="G68" s="168">
        <v>2023</v>
      </c>
      <c r="H68" s="123" t="s">
        <v>0</v>
      </c>
      <c r="I68" s="123" t="str">
        <f t="shared" si="6"/>
        <v>LA</v>
      </c>
      <c r="J68" s="123" t="str">
        <f t="shared" si="7"/>
        <v>LA</v>
      </c>
      <c r="K68" s="202" t="str">
        <f t="shared" si="8"/>
        <v>South Central</v>
      </c>
      <c r="L68" s="123" t="str">
        <f>INDEX('State '!$A$1:$C$62,MATCH($I68,'State '!$B:$B,0),3)</f>
        <v>South Central</v>
      </c>
      <c r="M68" s="123" t="str">
        <f>INDEX('State '!$A$1:$C$62,MATCH($J68,'State '!$B:$B,0),3)</f>
        <v>South Central</v>
      </c>
      <c r="N68" s="123"/>
      <c r="O68" s="217">
        <v>202</v>
      </c>
      <c r="P68" s="85"/>
      <c r="Q68" s="219">
        <v>1362</v>
      </c>
      <c r="R68" s="124"/>
      <c r="S68" s="123" t="s">
        <v>135</v>
      </c>
      <c r="T68" s="123" t="s">
        <v>390</v>
      </c>
      <c r="U68" s="123" t="s">
        <v>2301</v>
      </c>
      <c r="V68" s="123" t="s">
        <v>2247</v>
      </c>
      <c r="W68" s="101"/>
      <c r="X68" s="125"/>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c r="IZ68" s="20"/>
    </row>
    <row r="69" spans="1:260" s="20" customFormat="1" ht="38.25" x14ac:dyDescent="0.2">
      <c r="A69" s="157">
        <v>43580</v>
      </c>
      <c r="B69" s="103" t="s">
        <v>2761</v>
      </c>
      <c r="C69" s="103" t="s">
        <v>2760</v>
      </c>
      <c r="D69" s="103" t="s">
        <v>134</v>
      </c>
      <c r="E69" s="103" t="s">
        <v>398</v>
      </c>
      <c r="F69" s="152"/>
      <c r="G69" s="156">
        <v>2020</v>
      </c>
      <c r="H69" s="154" t="s">
        <v>34</v>
      </c>
      <c r="I69" s="154" t="str">
        <f t="shared" si="6"/>
        <v>WI</v>
      </c>
      <c r="J69" s="154" t="str">
        <f t="shared" si="7"/>
        <v>WI</v>
      </c>
      <c r="K69" s="202" t="str">
        <f t="shared" si="8"/>
        <v>Midwest</v>
      </c>
      <c r="L69" s="123" t="str">
        <f>INDEX('State '!$A$1:$C$62,MATCH($I69,'State '!$B:$B,0),3)</f>
        <v>Midwest</v>
      </c>
      <c r="M69" s="123" t="str">
        <f>INDEX('State '!$A$1:$C$62,MATCH($J69,'State '!$B:$B,0),3)</f>
        <v>Midwest</v>
      </c>
      <c r="N69" s="123"/>
      <c r="O69" s="218">
        <v>29.7</v>
      </c>
      <c r="P69" s="155">
        <v>8.8000000000000007</v>
      </c>
      <c r="Q69" s="220"/>
      <c r="R69" s="156">
        <v>24</v>
      </c>
      <c r="S69" s="147" t="s">
        <v>139</v>
      </c>
      <c r="T69" s="148" t="s">
        <v>2762</v>
      </c>
      <c r="U69" s="154"/>
      <c r="V69" s="123" t="s">
        <v>2247</v>
      </c>
      <c r="W69" s="101" t="s">
        <v>2764</v>
      </c>
      <c r="X69" s="125" t="s">
        <v>2765</v>
      </c>
    </row>
    <row r="70" spans="1:260" ht="38.25" x14ac:dyDescent="0.2">
      <c r="A70" s="157">
        <v>43333</v>
      </c>
      <c r="B70" s="103" t="s">
        <v>2759</v>
      </c>
      <c r="C70" s="103" t="s">
        <v>2760</v>
      </c>
      <c r="D70" s="103" t="s">
        <v>134</v>
      </c>
      <c r="E70" s="103" t="s">
        <v>138</v>
      </c>
      <c r="F70" s="152"/>
      <c r="G70" s="156">
        <v>2021</v>
      </c>
      <c r="H70" s="154" t="s">
        <v>34</v>
      </c>
      <c r="I70" s="154" t="str">
        <f t="shared" si="6"/>
        <v>WI</v>
      </c>
      <c r="J70" s="154" t="str">
        <f t="shared" si="7"/>
        <v>WI</v>
      </c>
      <c r="K70" s="202" t="str">
        <f t="shared" si="8"/>
        <v>Midwest</v>
      </c>
      <c r="L70" s="123" t="str">
        <f>INDEX('State '!$A$1:$C$62,MATCH($I70,'State '!$B:$B,0),3)</f>
        <v>Midwest</v>
      </c>
      <c r="M70" s="123" t="str">
        <f>INDEX('State '!$A$1:$C$62,MATCH($J70,'State '!$B:$B,0),3)</f>
        <v>Midwest</v>
      </c>
      <c r="N70" s="123"/>
      <c r="O70" s="218">
        <v>144.30000000000001</v>
      </c>
      <c r="P70" s="155">
        <v>49</v>
      </c>
      <c r="Q70" s="220"/>
      <c r="R70" s="156">
        <v>24</v>
      </c>
      <c r="S70" s="147" t="s">
        <v>139</v>
      </c>
      <c r="T70" s="148" t="s">
        <v>2762</v>
      </c>
      <c r="U70" s="154"/>
      <c r="V70" s="123" t="s">
        <v>2247</v>
      </c>
      <c r="W70" s="101" t="s">
        <v>2763</v>
      </c>
      <c r="X70" s="125" t="s">
        <v>2765</v>
      </c>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c r="FM70" s="20"/>
      <c r="FN70" s="20"/>
      <c r="FO70" s="20"/>
      <c r="FP70" s="20"/>
      <c r="FQ70" s="20"/>
      <c r="FR70" s="20"/>
      <c r="FS70" s="20"/>
      <c r="FT70" s="20"/>
      <c r="FU70" s="20"/>
      <c r="FV70" s="20"/>
      <c r="FW70" s="20"/>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c r="HZ70" s="20"/>
      <c r="IA70" s="20"/>
      <c r="IB70" s="20"/>
      <c r="IC70" s="20"/>
      <c r="ID70" s="20"/>
      <c r="IE70" s="20"/>
      <c r="IF70" s="20"/>
      <c r="IG70" s="20"/>
      <c r="IH70" s="20"/>
      <c r="II70" s="20"/>
      <c r="IJ70" s="20"/>
      <c r="IK70" s="20"/>
      <c r="IL70" s="20"/>
      <c r="IM70" s="20"/>
      <c r="IN70" s="20"/>
      <c r="IO70" s="20"/>
      <c r="IP70" s="20"/>
      <c r="IQ70" s="20"/>
      <c r="IR70" s="20"/>
      <c r="IS70" s="20"/>
      <c r="IT70" s="20"/>
      <c r="IU70" s="20"/>
      <c r="IV70" s="20"/>
      <c r="IW70" s="20"/>
      <c r="IX70" s="20"/>
      <c r="IY70" s="20"/>
      <c r="IZ70" s="20"/>
    </row>
    <row r="71" spans="1:260" s="20" customFormat="1" x14ac:dyDescent="0.2">
      <c r="A71" s="122">
        <v>43613</v>
      </c>
      <c r="B71" s="101" t="s">
        <v>2478</v>
      </c>
      <c r="C71" s="101" t="s">
        <v>200</v>
      </c>
      <c r="D71" s="101" t="s">
        <v>141</v>
      </c>
      <c r="E71" s="101" t="s">
        <v>432</v>
      </c>
      <c r="F71" s="82"/>
      <c r="G71" s="168">
        <v>2019</v>
      </c>
      <c r="H71" s="123" t="s">
        <v>20</v>
      </c>
      <c r="I71" s="123" t="str">
        <f t="shared" si="6"/>
        <v>NJ</v>
      </c>
      <c r="J71" s="123" t="str">
        <f t="shared" si="7"/>
        <v>NJ</v>
      </c>
      <c r="K71" s="202" t="str">
        <f t="shared" si="8"/>
        <v>Northeast</v>
      </c>
      <c r="L71" s="123" t="str">
        <f>INDEX('State '!$A$1:$C$62,MATCH($I71,'State '!$B:$B,0),3)</f>
        <v>Northeast</v>
      </c>
      <c r="M71" s="123" t="str">
        <f>INDEX('State '!$A$1:$C$62,MATCH($J71,'State '!$B:$B,0),3)</f>
        <v>Northeast</v>
      </c>
      <c r="N71" s="123"/>
      <c r="O71" s="217"/>
      <c r="P71" s="85"/>
      <c r="Q71" s="219">
        <v>60</v>
      </c>
      <c r="R71" s="124"/>
      <c r="S71" s="123" t="s">
        <v>135</v>
      </c>
      <c r="T71" s="123" t="s">
        <v>390</v>
      </c>
      <c r="U71" s="123" t="s">
        <v>2492</v>
      </c>
      <c r="V71" s="123" t="s">
        <v>2247</v>
      </c>
      <c r="W71" s="101"/>
      <c r="X71" s="125"/>
    </row>
    <row r="72" spans="1:260" s="20" customFormat="1" x14ac:dyDescent="0.2">
      <c r="A72" s="122">
        <v>43124</v>
      </c>
      <c r="B72" s="101" t="s">
        <v>2291</v>
      </c>
      <c r="C72" s="101" t="s">
        <v>1791</v>
      </c>
      <c r="D72" s="101" t="s">
        <v>1944</v>
      </c>
      <c r="E72" s="101" t="s">
        <v>2466</v>
      </c>
      <c r="F72" s="82"/>
      <c r="G72" s="83"/>
      <c r="H72" s="123" t="s">
        <v>8</v>
      </c>
      <c r="I72" s="123" t="str">
        <f t="shared" si="6"/>
        <v>OH</v>
      </c>
      <c r="J72" s="123" t="str">
        <f t="shared" si="7"/>
        <v>OH</v>
      </c>
      <c r="K72" s="202" t="str">
        <f t="shared" si="8"/>
        <v>Northeast</v>
      </c>
      <c r="L72" s="123" t="str">
        <f>INDEX('State '!$A$1:$C$62,MATCH($I72,'State '!$B:$B,0),3)</f>
        <v>Northeast</v>
      </c>
      <c r="M72" s="123" t="str">
        <f>INDEX('State '!$A$1:$C$62,MATCH($J72,'State '!$B:$B,0),3)</f>
        <v>Northeast</v>
      </c>
      <c r="N72" s="123"/>
      <c r="O72" s="217"/>
      <c r="P72" s="85"/>
      <c r="Q72" s="219"/>
      <c r="R72" s="124"/>
      <c r="S72" s="123" t="s">
        <v>135</v>
      </c>
      <c r="T72" s="123" t="s">
        <v>390</v>
      </c>
      <c r="U72" s="123" t="s">
        <v>391</v>
      </c>
      <c r="V72" s="123" t="s">
        <v>2247</v>
      </c>
      <c r="W72" s="101"/>
      <c r="X72" s="125"/>
    </row>
    <row r="73" spans="1:260" s="20" customFormat="1" ht="25.5" x14ac:dyDescent="0.2">
      <c r="A73" s="122">
        <v>43580</v>
      </c>
      <c r="B73" s="101" t="s">
        <v>2169</v>
      </c>
      <c r="C73" s="101" t="s">
        <v>1941</v>
      </c>
      <c r="D73" s="101" t="s">
        <v>141</v>
      </c>
      <c r="E73" s="101" t="s">
        <v>138</v>
      </c>
      <c r="F73" s="82"/>
      <c r="G73" s="83">
        <v>2021</v>
      </c>
      <c r="H73" s="123" t="s">
        <v>832</v>
      </c>
      <c r="I73" s="123" t="str">
        <f t="shared" si="6"/>
        <v>PA</v>
      </c>
      <c r="J73" s="123" t="str">
        <f t="shared" si="7"/>
        <v>DE</v>
      </c>
      <c r="K73" s="202" t="str">
        <f t="shared" si="8"/>
        <v>Northeast</v>
      </c>
      <c r="L73" s="123" t="str">
        <f>INDEX('State '!$A$1:$C$62,MATCH($I73,'State '!$B:$B,0),3)</f>
        <v>Northeast</v>
      </c>
      <c r="M73" s="123" t="str">
        <f>INDEX('State '!$A$1:$C$62,MATCH($J73,'State '!$B:$B,0),3)</f>
        <v>Northeast</v>
      </c>
      <c r="N73" s="123"/>
      <c r="O73" s="217"/>
      <c r="P73" s="85">
        <v>12.2</v>
      </c>
      <c r="Q73" s="219">
        <v>580</v>
      </c>
      <c r="R73" s="124" t="s">
        <v>570</v>
      </c>
      <c r="S73" s="123" t="s">
        <v>135</v>
      </c>
      <c r="T73" s="123" t="s">
        <v>390</v>
      </c>
      <c r="U73" s="123" t="s">
        <v>2901</v>
      </c>
      <c r="V73" s="123" t="s">
        <v>2250</v>
      </c>
      <c r="W73" s="101" t="s">
        <v>2902</v>
      </c>
      <c r="X73" s="125"/>
    </row>
    <row r="74" spans="1:260" s="20" customFormat="1" x14ac:dyDescent="0.2">
      <c r="A74" s="122">
        <v>43328</v>
      </c>
      <c r="B74" s="101" t="s">
        <v>2731</v>
      </c>
      <c r="C74" s="101" t="s">
        <v>202</v>
      </c>
      <c r="D74" s="101" t="s">
        <v>141</v>
      </c>
      <c r="E74" s="144" t="s">
        <v>138</v>
      </c>
      <c r="F74" s="82"/>
      <c r="G74" s="83">
        <v>2019</v>
      </c>
      <c r="H74" s="123" t="s">
        <v>1381</v>
      </c>
      <c r="I74" s="123" t="str">
        <f t="shared" si="6"/>
        <v>NY</v>
      </c>
      <c r="J74" s="123" t="str">
        <f t="shared" si="7"/>
        <v>PA</v>
      </c>
      <c r="K74" s="202" t="str">
        <f t="shared" si="8"/>
        <v>Northeast</v>
      </c>
      <c r="L74" s="123" t="str">
        <f>INDEX('State '!$A$1:$C$62,MATCH($I74,'State '!$B:$B,0),3)</f>
        <v>Northeast</v>
      </c>
      <c r="M74" s="123" t="str">
        <f>INDEX('State '!$A$1:$C$62,MATCH($J74,'State '!$B:$B,0),3)</f>
        <v>Northeast</v>
      </c>
      <c r="N74" s="123"/>
      <c r="O74" s="217">
        <v>3.06</v>
      </c>
      <c r="P74" s="85"/>
      <c r="Q74" s="219">
        <v>15</v>
      </c>
      <c r="R74" s="124"/>
      <c r="S74" s="123" t="s">
        <v>135</v>
      </c>
      <c r="T74" s="123" t="s">
        <v>390</v>
      </c>
      <c r="U74" s="123" t="s">
        <v>2739</v>
      </c>
      <c r="V74" s="123" t="s">
        <v>2250</v>
      </c>
      <c r="W74" s="101" t="s">
        <v>2732</v>
      </c>
      <c r="X74" s="125"/>
    </row>
    <row r="75" spans="1:260" ht="25.5" x14ac:dyDescent="0.2">
      <c r="A75" s="122">
        <v>43325</v>
      </c>
      <c r="B75" s="101" t="s">
        <v>2729</v>
      </c>
      <c r="C75" s="101" t="s">
        <v>202</v>
      </c>
      <c r="D75" s="101" t="s">
        <v>134</v>
      </c>
      <c r="E75" s="144" t="s">
        <v>398</v>
      </c>
      <c r="F75" s="82"/>
      <c r="G75" s="83">
        <v>2019</v>
      </c>
      <c r="H75" s="123" t="s">
        <v>7</v>
      </c>
      <c r="I75" s="123" t="str">
        <f t="shared" si="6"/>
        <v>PA</v>
      </c>
      <c r="J75" s="123" t="str">
        <f t="shared" si="7"/>
        <v>PA</v>
      </c>
      <c r="K75" s="202" t="str">
        <f t="shared" si="8"/>
        <v>Northeast</v>
      </c>
      <c r="L75" s="123" t="str">
        <f>INDEX('State '!$A$1:$C$62,MATCH($I75,'State '!$B:$B,0),3)</f>
        <v>Northeast</v>
      </c>
      <c r="M75" s="123" t="str">
        <f>INDEX('State '!$A$1:$C$62,MATCH($J75,'State '!$B:$B,0),3)</f>
        <v>Northeast</v>
      </c>
      <c r="N75" s="123"/>
      <c r="O75" s="217">
        <v>20.2</v>
      </c>
      <c r="P75" s="85">
        <v>4.5</v>
      </c>
      <c r="Q75" s="219">
        <v>133</v>
      </c>
      <c r="R75" s="124">
        <v>12</v>
      </c>
      <c r="S75" s="123" t="s">
        <v>139</v>
      </c>
      <c r="T75" s="123" t="s">
        <v>390</v>
      </c>
      <c r="U75" s="123" t="s">
        <v>2738</v>
      </c>
      <c r="V75" s="123" t="s">
        <v>2247</v>
      </c>
      <c r="W75" s="101" t="s">
        <v>2730</v>
      </c>
      <c r="X75" s="125"/>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c r="EF75" s="20"/>
      <c r="EG75" s="20"/>
      <c r="EH75" s="20"/>
      <c r="EI75" s="20"/>
      <c r="EJ75" s="20"/>
      <c r="EK75" s="20"/>
      <c r="EL75" s="20"/>
      <c r="EM75" s="20"/>
      <c r="EN75" s="20"/>
      <c r="EO75" s="20"/>
      <c r="EP75" s="20"/>
      <c r="EQ75" s="20"/>
      <c r="ER75" s="20"/>
      <c r="ES75" s="20"/>
      <c r="ET75" s="20"/>
      <c r="EU75" s="20"/>
      <c r="EV75" s="20"/>
      <c r="EW75" s="20"/>
      <c r="EX75" s="20"/>
      <c r="EY75" s="20"/>
      <c r="EZ75" s="20"/>
      <c r="FA75" s="20"/>
      <c r="FB75" s="20"/>
      <c r="FC75" s="20"/>
      <c r="FD75" s="20"/>
      <c r="FE75" s="20"/>
      <c r="FF75" s="20"/>
      <c r="FG75" s="20"/>
      <c r="FH75" s="20"/>
      <c r="FI75" s="20"/>
      <c r="FJ75" s="20"/>
      <c r="FK75" s="20"/>
      <c r="FL75" s="20"/>
      <c r="FM75" s="20"/>
      <c r="FN75" s="20"/>
      <c r="FO75" s="20"/>
      <c r="FP75" s="20"/>
      <c r="FQ75" s="20"/>
      <c r="FR75" s="20"/>
      <c r="FS75" s="20"/>
      <c r="FT75" s="20"/>
      <c r="FU75" s="20"/>
      <c r="FV75" s="20"/>
      <c r="FW75" s="20"/>
      <c r="FX75" s="20"/>
      <c r="FY75" s="20"/>
      <c r="FZ75" s="20"/>
      <c r="GA75" s="20"/>
      <c r="GB75" s="20"/>
      <c r="GC75" s="20"/>
      <c r="GD75" s="20"/>
      <c r="GE75" s="20"/>
      <c r="GF75" s="20"/>
      <c r="GG75" s="20"/>
      <c r="GH75" s="20"/>
      <c r="GI75" s="20"/>
      <c r="GJ75" s="20"/>
      <c r="GK75" s="20"/>
      <c r="GL75" s="20"/>
      <c r="GM75" s="20"/>
      <c r="GN75" s="20"/>
      <c r="GO75" s="20"/>
      <c r="GP75" s="20"/>
      <c r="GQ75" s="20"/>
      <c r="GR75" s="20"/>
      <c r="GS75" s="20"/>
      <c r="GT75" s="20"/>
      <c r="GU75" s="20"/>
      <c r="GV75" s="20"/>
      <c r="GW75" s="20"/>
      <c r="GX75" s="20"/>
      <c r="GY75" s="20"/>
      <c r="GZ75" s="20"/>
      <c r="HA75" s="20"/>
      <c r="HB75" s="20"/>
      <c r="HC75" s="20"/>
      <c r="HD75" s="20"/>
      <c r="HE75" s="20"/>
      <c r="HF75" s="20"/>
      <c r="HG75" s="20"/>
      <c r="HH75" s="20"/>
      <c r="HI75" s="20"/>
      <c r="HJ75" s="20"/>
      <c r="HK75" s="20"/>
      <c r="HL75" s="20"/>
      <c r="HM75" s="20"/>
      <c r="HN75" s="20"/>
      <c r="HO75" s="20"/>
      <c r="HP75" s="20"/>
      <c r="HQ75" s="20"/>
      <c r="HR75" s="20"/>
      <c r="HS75" s="20"/>
      <c r="HT75" s="20"/>
      <c r="HU75" s="20"/>
      <c r="HV75" s="20"/>
      <c r="HW75" s="20"/>
      <c r="HX75" s="20"/>
      <c r="HY75" s="20"/>
      <c r="HZ75" s="20"/>
      <c r="IA75" s="20"/>
      <c r="IB75" s="20"/>
      <c r="IC75" s="20"/>
      <c r="ID75" s="20"/>
      <c r="IE75" s="20"/>
      <c r="IF75" s="20"/>
      <c r="IG75" s="20"/>
      <c r="IH75" s="20"/>
      <c r="II75" s="20"/>
      <c r="IJ75" s="20"/>
      <c r="IK75" s="20"/>
      <c r="IL75" s="20"/>
      <c r="IM75" s="20"/>
      <c r="IN75" s="20"/>
      <c r="IO75" s="20"/>
      <c r="IP75" s="20"/>
      <c r="IQ75" s="20"/>
      <c r="IR75" s="20"/>
      <c r="IS75" s="20"/>
      <c r="IT75" s="20"/>
      <c r="IU75" s="20"/>
      <c r="IV75" s="20"/>
      <c r="IW75" s="20"/>
      <c r="IX75" s="20"/>
      <c r="IY75" s="20"/>
      <c r="IZ75" s="20"/>
    </row>
    <row r="76" spans="1:260" x14ac:dyDescent="0.2">
      <c r="A76" s="122">
        <v>43580</v>
      </c>
      <c r="B76" s="101" t="s">
        <v>2872</v>
      </c>
      <c r="C76" s="101" t="s">
        <v>2494</v>
      </c>
      <c r="D76" s="101" t="s">
        <v>134</v>
      </c>
      <c r="E76" s="144" t="s">
        <v>138</v>
      </c>
      <c r="F76" s="82"/>
      <c r="G76" s="83">
        <v>2019</v>
      </c>
      <c r="H76" s="123" t="s">
        <v>37</v>
      </c>
      <c r="I76" s="123" t="str">
        <f t="shared" si="6"/>
        <v>OK</v>
      </c>
      <c r="J76" s="123" t="str">
        <f t="shared" si="7"/>
        <v>OK</v>
      </c>
      <c r="K76" s="202" t="str">
        <f t="shared" si="8"/>
        <v>South Central</v>
      </c>
      <c r="L76" s="123" t="str">
        <f>INDEX('State '!$A$1:$C$62,MATCH($I76,'State '!$B:$B,0),3)</f>
        <v>South Central</v>
      </c>
      <c r="M76" s="123" t="str">
        <f>INDEX('State '!$A$1:$C$62,MATCH($J76,'State '!$B:$B,0),3)</f>
        <v>South Central</v>
      </c>
      <c r="N76" s="123"/>
      <c r="O76" s="217">
        <v>0.32500000000000001</v>
      </c>
      <c r="P76" s="85"/>
      <c r="Q76" s="219">
        <v>6</v>
      </c>
      <c r="R76" s="124">
        <v>4</v>
      </c>
      <c r="S76" s="123" t="s">
        <v>135</v>
      </c>
      <c r="T76" s="123" t="s">
        <v>390</v>
      </c>
      <c r="U76" s="123" t="s">
        <v>2873</v>
      </c>
      <c r="V76" s="123" t="s">
        <v>2247</v>
      </c>
      <c r="W76" s="101" t="s">
        <v>2874</v>
      </c>
      <c r="X76" s="125"/>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c r="EJ76" s="20"/>
      <c r="EK76" s="20"/>
      <c r="EL76" s="20"/>
      <c r="EM76" s="20"/>
      <c r="EN76" s="20"/>
      <c r="EO76" s="20"/>
      <c r="EP76" s="20"/>
      <c r="EQ76" s="20"/>
      <c r="ER76" s="20"/>
      <c r="ES76" s="20"/>
      <c r="ET76" s="20"/>
      <c r="EU76" s="20"/>
      <c r="EV76" s="20"/>
      <c r="EW76" s="20"/>
      <c r="EX76" s="20"/>
      <c r="EY76" s="20"/>
      <c r="EZ76" s="20"/>
      <c r="FA76" s="20"/>
      <c r="FB76" s="20"/>
      <c r="FC76" s="20"/>
      <c r="FD76" s="20"/>
      <c r="FE76" s="20"/>
      <c r="FF76" s="20"/>
      <c r="FG76" s="20"/>
      <c r="FH76" s="20"/>
      <c r="FI76" s="20"/>
      <c r="FJ76" s="20"/>
      <c r="FK76" s="20"/>
      <c r="FL76" s="20"/>
      <c r="FM76" s="20"/>
      <c r="FN76" s="20"/>
      <c r="FO76" s="20"/>
      <c r="FP76" s="20"/>
      <c r="FQ76" s="20"/>
      <c r="FR76" s="20"/>
      <c r="FS76" s="20"/>
      <c r="FT76" s="20"/>
      <c r="FU76" s="20"/>
      <c r="FV76" s="20"/>
      <c r="FW76" s="20"/>
      <c r="FX76" s="20"/>
      <c r="FY76" s="20"/>
      <c r="FZ76" s="20"/>
      <c r="GA76" s="20"/>
      <c r="GB76" s="20"/>
      <c r="GC76" s="20"/>
      <c r="GD76" s="20"/>
      <c r="GE76" s="20"/>
      <c r="GF76" s="20"/>
      <c r="GG76" s="20"/>
      <c r="GH76" s="20"/>
      <c r="GI76" s="20"/>
      <c r="GJ76" s="20"/>
      <c r="GK76" s="20"/>
      <c r="GL76" s="20"/>
      <c r="GM76" s="20"/>
      <c r="GN76" s="20"/>
      <c r="GO76" s="20"/>
      <c r="GP76" s="20"/>
      <c r="GQ76" s="20"/>
      <c r="GR76" s="20"/>
      <c r="GS76" s="20"/>
      <c r="GT76" s="20"/>
      <c r="GU76" s="20"/>
      <c r="GV76" s="20"/>
      <c r="GW76" s="20"/>
      <c r="GX76" s="20"/>
      <c r="GY76" s="20"/>
      <c r="GZ76" s="20"/>
      <c r="HA76" s="20"/>
      <c r="HB76" s="20"/>
      <c r="HC76" s="20"/>
      <c r="HD76" s="20"/>
      <c r="HE76" s="20"/>
      <c r="HF76" s="20"/>
      <c r="HG76" s="20"/>
      <c r="HH76" s="20"/>
      <c r="HI76" s="20"/>
      <c r="HJ76" s="20"/>
      <c r="HK76" s="20"/>
      <c r="HL76" s="20"/>
      <c r="HM76" s="20"/>
      <c r="HN76" s="20"/>
      <c r="HO76" s="20"/>
      <c r="HP76" s="20"/>
      <c r="HQ76" s="20"/>
      <c r="HR76" s="20"/>
      <c r="HS76" s="20"/>
      <c r="HT76" s="20"/>
      <c r="HU76" s="20"/>
      <c r="HV76" s="20"/>
      <c r="HW76" s="20"/>
      <c r="HX76" s="20"/>
      <c r="HY76" s="20"/>
      <c r="HZ76" s="20"/>
      <c r="IA76" s="20"/>
      <c r="IB76" s="20"/>
      <c r="IC76" s="20"/>
      <c r="ID76" s="20"/>
      <c r="IE76" s="20"/>
      <c r="IF76" s="20"/>
      <c r="IG76" s="20"/>
      <c r="IH76" s="20"/>
      <c r="II76" s="20"/>
      <c r="IJ76" s="20"/>
      <c r="IK76" s="20"/>
      <c r="IL76" s="20"/>
      <c r="IM76" s="20"/>
      <c r="IN76" s="20"/>
      <c r="IO76" s="20"/>
      <c r="IP76" s="20"/>
      <c r="IQ76" s="20"/>
      <c r="IR76" s="20"/>
      <c r="IS76" s="20"/>
      <c r="IT76" s="20"/>
      <c r="IU76" s="20"/>
      <c r="IV76" s="20"/>
      <c r="IW76" s="20"/>
      <c r="IX76" s="20"/>
      <c r="IY76" s="20"/>
      <c r="IZ76" s="20"/>
    </row>
    <row r="77" spans="1:260" ht="25.5" x14ac:dyDescent="0.2">
      <c r="A77" s="122">
        <v>43655</v>
      </c>
      <c r="B77" s="101" t="s">
        <v>2951</v>
      </c>
      <c r="C77" s="101" t="s">
        <v>2096</v>
      </c>
      <c r="D77" s="101" t="s">
        <v>141</v>
      </c>
      <c r="E77" s="101" t="s">
        <v>432</v>
      </c>
      <c r="F77" s="82"/>
      <c r="G77" s="83">
        <v>2019</v>
      </c>
      <c r="H77" s="123" t="s">
        <v>56</v>
      </c>
      <c r="I77" s="123" t="str">
        <f t="shared" si="6"/>
        <v>MT</v>
      </c>
      <c r="J77" s="123" t="str">
        <f t="shared" si="7"/>
        <v>MT</v>
      </c>
      <c r="K77" s="202" t="str">
        <f t="shared" si="8"/>
        <v>Mountain</v>
      </c>
      <c r="L77" s="123" t="str">
        <f>INDEX('State '!$A$1:$C$62,MATCH($I77,'State '!$B:$B,0),3)</f>
        <v>Mountain</v>
      </c>
      <c r="M77" s="123" t="str">
        <f>INDEX('State '!$A$1:$C$62,MATCH($J77,'State '!$B:$B,0),3)</f>
        <v>Mountain</v>
      </c>
      <c r="N77" s="123"/>
      <c r="O77" s="217"/>
      <c r="P77" s="85">
        <v>9.5</v>
      </c>
      <c r="Q77" s="219">
        <v>22.5</v>
      </c>
      <c r="R77" s="124"/>
      <c r="S77" s="123" t="s">
        <v>135</v>
      </c>
      <c r="T77" s="123" t="s">
        <v>390</v>
      </c>
      <c r="U77" s="123" t="s">
        <v>2952</v>
      </c>
      <c r="V77" s="123" t="s">
        <v>2247</v>
      </c>
      <c r="W77" s="101" t="s">
        <v>2953</v>
      </c>
      <c r="X77" s="125"/>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c r="EF77" s="20"/>
      <c r="EG77" s="20"/>
      <c r="EH77" s="20"/>
      <c r="EI77" s="20"/>
      <c r="EJ77" s="20"/>
      <c r="EK77" s="20"/>
      <c r="EL77" s="20"/>
      <c r="EM77" s="20"/>
      <c r="EN77" s="20"/>
      <c r="EO77" s="20"/>
      <c r="EP77" s="20"/>
      <c r="EQ77" s="20"/>
      <c r="ER77" s="20"/>
      <c r="ES77" s="20"/>
      <c r="ET77" s="20"/>
      <c r="EU77" s="20"/>
      <c r="EV77" s="20"/>
      <c r="EW77" s="20"/>
      <c r="EX77" s="20"/>
      <c r="EY77" s="20"/>
      <c r="EZ77" s="20"/>
      <c r="FA77" s="20"/>
      <c r="FB77" s="20"/>
      <c r="FC77" s="20"/>
      <c r="FD77" s="20"/>
      <c r="FE77" s="20"/>
      <c r="FF77" s="20"/>
      <c r="FG77" s="20"/>
      <c r="FH77" s="20"/>
      <c r="FI77" s="20"/>
      <c r="FJ77" s="20"/>
      <c r="FK77" s="20"/>
      <c r="FL77" s="20"/>
      <c r="FM77" s="20"/>
      <c r="FN77" s="20"/>
      <c r="FO77" s="20"/>
      <c r="FP77" s="20"/>
      <c r="FQ77" s="20"/>
      <c r="FR77" s="20"/>
      <c r="FS77" s="20"/>
      <c r="FT77" s="20"/>
      <c r="FU77" s="20"/>
      <c r="FV77" s="20"/>
      <c r="FW77" s="20"/>
      <c r="FX77" s="20"/>
      <c r="FY77" s="20"/>
      <c r="FZ77" s="20"/>
      <c r="GA77" s="20"/>
      <c r="GB77" s="20"/>
      <c r="GC77" s="20"/>
      <c r="GD77" s="20"/>
      <c r="GE77" s="20"/>
      <c r="GF77" s="20"/>
      <c r="GG77" s="20"/>
      <c r="GH77" s="20"/>
      <c r="GI77" s="20"/>
      <c r="GJ77" s="20"/>
      <c r="GK77" s="20"/>
      <c r="GL77" s="20"/>
      <c r="GM77" s="20"/>
      <c r="GN77" s="20"/>
      <c r="GO77" s="20"/>
      <c r="GP77" s="20"/>
      <c r="GQ77" s="20"/>
      <c r="GR77" s="20"/>
      <c r="GS77" s="20"/>
      <c r="GT77" s="20"/>
      <c r="GU77" s="20"/>
      <c r="GV77" s="20"/>
      <c r="GW77" s="20"/>
      <c r="GX77" s="20"/>
      <c r="GY77" s="20"/>
      <c r="GZ77" s="20"/>
      <c r="HA77" s="20"/>
      <c r="HB77" s="20"/>
      <c r="HC77" s="20"/>
      <c r="HD77" s="20"/>
      <c r="HE77" s="20"/>
      <c r="HF77" s="20"/>
      <c r="HG77" s="20"/>
      <c r="HH77" s="20"/>
      <c r="HI77" s="20"/>
      <c r="HJ77" s="20"/>
      <c r="HK77" s="20"/>
      <c r="HL77" s="20"/>
      <c r="HM77" s="20"/>
      <c r="HN77" s="20"/>
      <c r="HO77" s="20"/>
      <c r="HP77" s="20"/>
      <c r="HQ77" s="20"/>
      <c r="HR77" s="20"/>
      <c r="HS77" s="20"/>
      <c r="HT77" s="20"/>
      <c r="HU77" s="20"/>
      <c r="HV77" s="20"/>
      <c r="HW77" s="20"/>
      <c r="HX77" s="20"/>
      <c r="HY77" s="20"/>
      <c r="HZ77" s="20"/>
      <c r="IA77" s="20"/>
      <c r="IB77" s="20"/>
      <c r="IC77" s="20"/>
      <c r="ID77" s="20"/>
      <c r="IE77" s="20"/>
      <c r="IF77" s="20"/>
      <c r="IG77" s="20"/>
      <c r="IH77" s="20"/>
      <c r="II77" s="20"/>
      <c r="IJ77" s="20"/>
      <c r="IK77" s="20"/>
      <c r="IL77" s="20"/>
      <c r="IM77" s="20"/>
      <c r="IN77" s="20"/>
      <c r="IO77" s="20"/>
      <c r="IP77" s="20"/>
      <c r="IQ77" s="20"/>
      <c r="IR77" s="20"/>
      <c r="IS77" s="20"/>
      <c r="IT77" s="20"/>
      <c r="IU77" s="20"/>
      <c r="IV77" s="20"/>
      <c r="IW77" s="20"/>
      <c r="IX77" s="20"/>
      <c r="IY77" s="20"/>
      <c r="IZ77" s="20"/>
    </row>
    <row r="78" spans="1:260" x14ac:dyDescent="0.2">
      <c r="A78" s="122">
        <v>43494</v>
      </c>
      <c r="B78" s="101" t="s">
        <v>2863</v>
      </c>
      <c r="C78" s="101" t="s">
        <v>2138</v>
      </c>
      <c r="D78" s="101" t="s">
        <v>141</v>
      </c>
      <c r="E78" s="144" t="s">
        <v>138</v>
      </c>
      <c r="F78" s="82"/>
      <c r="G78" s="83">
        <v>2020</v>
      </c>
      <c r="H78" s="123" t="s">
        <v>6</v>
      </c>
      <c r="I78" s="123" t="str">
        <f t="shared" si="6"/>
        <v>TX</v>
      </c>
      <c r="J78" s="123" t="str">
        <f t="shared" si="7"/>
        <v>TX</v>
      </c>
      <c r="K78" s="202" t="str">
        <f t="shared" si="8"/>
        <v>South Central</v>
      </c>
      <c r="L78" s="123" t="str">
        <f>INDEX('State '!$A$1:$C$62,MATCH($I78,'State '!$B:$B,0),3)</f>
        <v>South Central</v>
      </c>
      <c r="M78" s="123" t="str">
        <f>INDEX('State '!$A$1:$C$62,MATCH($J78,'State '!$B:$B,0),3)</f>
        <v>South Central</v>
      </c>
      <c r="N78" s="123"/>
      <c r="O78" s="217"/>
      <c r="P78" s="85">
        <v>16.84</v>
      </c>
      <c r="Q78" s="219">
        <v>500</v>
      </c>
      <c r="R78" s="124">
        <v>30</v>
      </c>
      <c r="S78" s="123" t="s">
        <v>139</v>
      </c>
      <c r="T78" s="123"/>
      <c r="U78" s="123" t="s">
        <v>2864</v>
      </c>
      <c r="V78" s="123" t="s">
        <v>2247</v>
      </c>
      <c r="W78" s="101" t="s">
        <v>2726</v>
      </c>
      <c r="X78" s="125"/>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0"/>
      <c r="FH78" s="20"/>
      <c r="FI78" s="20"/>
      <c r="FJ78" s="20"/>
      <c r="FK78" s="20"/>
      <c r="FL78" s="20"/>
      <c r="FM78" s="20"/>
      <c r="FN78" s="20"/>
      <c r="FO78" s="20"/>
      <c r="FP78" s="20"/>
      <c r="FQ78" s="20"/>
      <c r="FR78" s="20"/>
      <c r="FS78" s="20"/>
      <c r="FT78" s="20"/>
      <c r="FU78" s="20"/>
      <c r="FV78" s="20"/>
      <c r="FW78" s="20"/>
      <c r="FX78" s="20"/>
      <c r="FY78" s="20"/>
      <c r="FZ78" s="20"/>
      <c r="GA78" s="20"/>
      <c r="GB78" s="20"/>
      <c r="GC78" s="20"/>
      <c r="GD78" s="20"/>
      <c r="GE78" s="20"/>
      <c r="GF78" s="20"/>
      <c r="GG78" s="20"/>
      <c r="GH78" s="20"/>
      <c r="GI78" s="20"/>
      <c r="GJ78" s="20"/>
      <c r="GK78" s="20"/>
      <c r="GL78" s="20"/>
      <c r="GM78" s="20"/>
      <c r="GN78" s="20"/>
      <c r="GO78" s="20"/>
      <c r="GP78" s="20"/>
      <c r="GQ78" s="20"/>
      <c r="GR78" s="20"/>
      <c r="GS78" s="20"/>
      <c r="GT78" s="20"/>
      <c r="GU78" s="20"/>
      <c r="GV78" s="20"/>
      <c r="GW78" s="20"/>
      <c r="GX78" s="20"/>
      <c r="GY78" s="20"/>
      <c r="GZ78" s="20"/>
      <c r="HA78" s="20"/>
      <c r="HB78" s="20"/>
      <c r="HC78" s="20"/>
      <c r="HD78" s="20"/>
      <c r="HE78" s="20"/>
      <c r="HF78" s="20"/>
      <c r="HG78" s="20"/>
      <c r="HH78" s="20"/>
      <c r="HI78" s="20"/>
      <c r="HJ78" s="20"/>
      <c r="HK78" s="20"/>
      <c r="HL78" s="20"/>
      <c r="HM78" s="20"/>
      <c r="HN78" s="20"/>
      <c r="HO78" s="20"/>
      <c r="HP78" s="20"/>
      <c r="HQ78" s="20"/>
      <c r="HR78" s="20"/>
      <c r="HS78" s="20"/>
      <c r="HT78" s="20"/>
      <c r="HU78" s="20"/>
      <c r="HV78" s="20"/>
      <c r="HW78" s="20"/>
      <c r="HX78" s="20"/>
      <c r="HY78" s="20"/>
      <c r="HZ78" s="20"/>
      <c r="IA78" s="20"/>
      <c r="IB78" s="20"/>
      <c r="IC78" s="20"/>
      <c r="ID78" s="20"/>
      <c r="IE78" s="20"/>
      <c r="IF78" s="20"/>
      <c r="IG78" s="20"/>
      <c r="IH78" s="20"/>
      <c r="II78" s="20"/>
      <c r="IJ78" s="20"/>
      <c r="IK78" s="20"/>
      <c r="IL78" s="20"/>
      <c r="IM78" s="20"/>
      <c r="IN78" s="20"/>
      <c r="IO78" s="20"/>
      <c r="IP78" s="20"/>
      <c r="IQ78" s="20"/>
      <c r="IR78" s="20"/>
      <c r="IS78" s="20"/>
      <c r="IT78" s="20"/>
      <c r="IU78" s="20"/>
      <c r="IV78" s="20"/>
      <c r="IW78" s="20"/>
      <c r="IX78" s="20"/>
      <c r="IY78" s="20"/>
      <c r="IZ78" s="20"/>
    </row>
    <row r="79" spans="1:260" ht="25.5" x14ac:dyDescent="0.2">
      <c r="A79" s="122">
        <v>43675</v>
      </c>
      <c r="B79" s="101" t="s">
        <v>2966</v>
      </c>
      <c r="C79" s="101" t="s">
        <v>2023</v>
      </c>
      <c r="D79" s="101" t="s">
        <v>141</v>
      </c>
      <c r="E79" s="144" t="s">
        <v>138</v>
      </c>
      <c r="F79" s="82"/>
      <c r="G79" s="83">
        <v>2022</v>
      </c>
      <c r="H79" s="123" t="s">
        <v>2063</v>
      </c>
      <c r="I79" s="123" t="str">
        <f t="shared" si="6"/>
        <v>KY</v>
      </c>
      <c r="J79" s="123" t="str">
        <f t="shared" si="7"/>
        <v>LA</v>
      </c>
      <c r="K79" s="202" t="str">
        <f t="shared" si="8"/>
        <v>Midwest, South Central</v>
      </c>
      <c r="L79" s="123" t="str">
        <f>INDEX('State '!$A$1:$C$62,MATCH($I79,'State '!$B:$B,0),3)</f>
        <v>Midwest</v>
      </c>
      <c r="M79" s="123" t="str">
        <f>INDEX('State '!$A$1:$C$62,MATCH($J79,'State '!$B:$B,0),3)</f>
        <v>South Central</v>
      </c>
      <c r="N79" s="123"/>
      <c r="O79" s="217">
        <v>472</v>
      </c>
      <c r="P79" s="85"/>
      <c r="Q79" s="219">
        <v>493</v>
      </c>
      <c r="R79" s="124"/>
      <c r="S79" s="123" t="s">
        <v>135</v>
      </c>
      <c r="T79" s="123" t="s">
        <v>390</v>
      </c>
      <c r="U79" s="123" t="s">
        <v>2967</v>
      </c>
      <c r="V79" s="123" t="s">
        <v>2250</v>
      </c>
      <c r="W79" s="101" t="s">
        <v>2968</v>
      </c>
      <c r="X79" s="125"/>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c r="FL79" s="20"/>
      <c r="FM79" s="20"/>
      <c r="FN79" s="20"/>
      <c r="FO79" s="20"/>
      <c r="FP79" s="20"/>
      <c r="FQ79" s="20"/>
      <c r="FR79" s="20"/>
      <c r="FS79" s="20"/>
      <c r="FT79" s="20"/>
      <c r="FU79" s="20"/>
      <c r="FV79" s="20"/>
      <c r="FW79" s="20"/>
      <c r="FX79" s="20"/>
      <c r="FY79" s="20"/>
      <c r="FZ79" s="20"/>
      <c r="GA79" s="20"/>
      <c r="GB79" s="20"/>
      <c r="GC79" s="20"/>
      <c r="GD79" s="20"/>
      <c r="GE79" s="20"/>
      <c r="GF79" s="20"/>
      <c r="GG79" s="20"/>
      <c r="GH79" s="20"/>
      <c r="GI79" s="20"/>
      <c r="GJ79" s="20"/>
      <c r="GK79" s="20"/>
      <c r="GL79" s="20"/>
      <c r="GM79" s="20"/>
      <c r="GN79" s="20"/>
      <c r="GO79" s="20"/>
      <c r="GP79" s="20"/>
      <c r="GQ79" s="20"/>
      <c r="GR79" s="20"/>
      <c r="GS79" s="20"/>
      <c r="GT79" s="20"/>
      <c r="GU79" s="20"/>
      <c r="GV79" s="20"/>
      <c r="GW79" s="20"/>
      <c r="GX79" s="20"/>
      <c r="GY79" s="20"/>
      <c r="GZ79" s="20"/>
      <c r="HA79" s="20"/>
      <c r="HB79" s="20"/>
      <c r="HC79" s="20"/>
      <c r="HD79" s="20"/>
      <c r="HE79" s="20"/>
      <c r="HF79" s="20"/>
      <c r="HG79" s="20"/>
      <c r="HH79" s="20"/>
      <c r="HI79" s="20"/>
      <c r="HJ79" s="20"/>
      <c r="HK79" s="20"/>
      <c r="HL79" s="20"/>
      <c r="HM79" s="20"/>
      <c r="HN79" s="20"/>
      <c r="HO79" s="20"/>
      <c r="HP79" s="20"/>
      <c r="HQ79" s="20"/>
      <c r="HR79" s="20"/>
      <c r="HS79" s="20"/>
      <c r="HT79" s="20"/>
      <c r="HU79" s="20"/>
      <c r="HV79" s="20"/>
      <c r="HW79" s="20"/>
      <c r="HX79" s="20"/>
      <c r="HY79" s="20"/>
      <c r="HZ79" s="20"/>
      <c r="IA79" s="20"/>
      <c r="IB79" s="20"/>
      <c r="IC79" s="20"/>
      <c r="ID79" s="20"/>
      <c r="IE79" s="20"/>
      <c r="IF79" s="20"/>
      <c r="IG79" s="20"/>
      <c r="IH79" s="20"/>
      <c r="II79" s="20"/>
      <c r="IJ79" s="20"/>
      <c r="IK79" s="20"/>
      <c r="IL79" s="20"/>
      <c r="IM79" s="20"/>
      <c r="IN79" s="20"/>
      <c r="IO79" s="20"/>
      <c r="IP79" s="20"/>
      <c r="IQ79" s="20"/>
      <c r="IR79" s="20"/>
      <c r="IS79" s="20"/>
      <c r="IT79" s="20"/>
      <c r="IU79" s="20"/>
      <c r="IV79" s="20"/>
      <c r="IW79" s="20"/>
      <c r="IX79" s="20"/>
      <c r="IY79" s="20"/>
      <c r="IZ79" s="20"/>
    </row>
    <row r="80" spans="1:260" x14ac:dyDescent="0.2">
      <c r="A80" s="122">
        <v>42391</v>
      </c>
      <c r="B80" s="101" t="s">
        <v>2156</v>
      </c>
      <c r="C80" s="101" t="s">
        <v>2157</v>
      </c>
      <c r="D80" s="101" t="s">
        <v>141</v>
      </c>
      <c r="E80" s="101" t="s">
        <v>140</v>
      </c>
      <c r="F80" s="82"/>
      <c r="G80" s="83">
        <v>2019</v>
      </c>
      <c r="H80" s="123" t="s">
        <v>501</v>
      </c>
      <c r="I80" s="123" t="str">
        <f t="shared" si="6"/>
        <v>MS</v>
      </c>
      <c r="J80" s="123" t="str">
        <f t="shared" si="7"/>
        <v>AL</v>
      </c>
      <c r="K80" s="202" t="str">
        <f t="shared" si="8"/>
        <v>South Central</v>
      </c>
      <c r="L80" s="123" t="str">
        <f>INDEX('State '!$A$1:$C$62,MATCH($I80,'State '!$B:$B,0),3)</f>
        <v>South Central</v>
      </c>
      <c r="M80" s="123" t="str">
        <f>INDEX('State '!$A$1:$C$62,MATCH($J80,'State '!$B:$B,0),3)</f>
        <v>South Central</v>
      </c>
      <c r="N80" s="123"/>
      <c r="O80" s="217">
        <v>45</v>
      </c>
      <c r="P80" s="85"/>
      <c r="Q80" s="219">
        <v>500</v>
      </c>
      <c r="R80" s="124"/>
      <c r="S80" s="123" t="s">
        <v>139</v>
      </c>
      <c r="T80" s="148" t="s">
        <v>188</v>
      </c>
      <c r="U80" s="123" t="s">
        <v>391</v>
      </c>
      <c r="V80" s="123" t="s">
        <v>2250</v>
      </c>
      <c r="W80" s="101"/>
      <c r="X80" s="125"/>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20"/>
      <c r="IM80" s="20"/>
      <c r="IN80" s="20"/>
      <c r="IO80" s="20"/>
      <c r="IP80" s="20"/>
      <c r="IQ80" s="20"/>
      <c r="IR80" s="20"/>
      <c r="IS80" s="20"/>
      <c r="IT80" s="20"/>
      <c r="IU80" s="20"/>
      <c r="IV80" s="20"/>
      <c r="IW80" s="20"/>
      <c r="IX80" s="20"/>
      <c r="IY80" s="20"/>
      <c r="IZ80" s="20"/>
    </row>
    <row r="81" spans="1:260" x14ac:dyDescent="0.2">
      <c r="A81" s="122">
        <v>43124</v>
      </c>
      <c r="B81" s="102" t="s">
        <v>1990</v>
      </c>
      <c r="C81" s="102" t="s">
        <v>231</v>
      </c>
      <c r="D81" s="102" t="s">
        <v>134</v>
      </c>
      <c r="E81" s="144" t="s">
        <v>2466</v>
      </c>
      <c r="F81" s="84"/>
      <c r="G81" s="161"/>
      <c r="H81" s="123" t="s">
        <v>7</v>
      </c>
      <c r="I81" s="123" t="str">
        <f t="shared" si="6"/>
        <v>PA</v>
      </c>
      <c r="J81" s="123" t="str">
        <f t="shared" si="7"/>
        <v>PA</v>
      </c>
      <c r="K81" s="202" t="str">
        <f t="shared" si="8"/>
        <v>Northeast</v>
      </c>
      <c r="L81" s="123" t="str">
        <f>INDEX('State '!$A$1:$C$62,MATCH($I81,'State '!$B:$B,0),3)</f>
        <v>Northeast</v>
      </c>
      <c r="M81" s="123" t="str">
        <f>INDEX('State '!$A$1:$C$62,MATCH($J81,'State '!$B:$B,0),3)</f>
        <v>Northeast</v>
      </c>
      <c r="N81" s="123"/>
      <c r="O81" s="217">
        <v>400</v>
      </c>
      <c r="P81" s="146">
        <v>30</v>
      </c>
      <c r="Q81" s="162">
        <v>700</v>
      </c>
      <c r="R81" s="85">
        <v>30</v>
      </c>
      <c r="S81" s="147" t="s">
        <v>135</v>
      </c>
      <c r="T81" s="148" t="s">
        <v>390</v>
      </c>
      <c r="U81" s="149" t="s">
        <v>391</v>
      </c>
      <c r="V81" s="123" t="s">
        <v>2247</v>
      </c>
      <c r="W81" s="101"/>
      <c r="X81" s="125"/>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c r="GW81" s="20"/>
      <c r="GX81" s="20"/>
      <c r="GY81" s="20"/>
      <c r="GZ81" s="20"/>
      <c r="HA81" s="20"/>
      <c r="HB81" s="20"/>
      <c r="HC81" s="20"/>
      <c r="HD81" s="20"/>
      <c r="HE81" s="20"/>
      <c r="HF81" s="20"/>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c r="IH81" s="20"/>
      <c r="II81" s="20"/>
      <c r="IJ81" s="20"/>
      <c r="IK81" s="20"/>
      <c r="IL81" s="20"/>
      <c r="IM81" s="20"/>
      <c r="IN81" s="20"/>
      <c r="IO81" s="20"/>
      <c r="IP81" s="20"/>
      <c r="IQ81" s="20"/>
      <c r="IR81" s="20"/>
      <c r="IS81" s="20"/>
      <c r="IT81" s="20"/>
      <c r="IU81" s="20"/>
      <c r="IV81" s="20"/>
      <c r="IW81" s="20"/>
      <c r="IX81" s="20"/>
      <c r="IY81" s="20"/>
      <c r="IZ81" s="20"/>
    </row>
    <row r="82" spans="1:260" ht="25.5" x14ac:dyDescent="0.2">
      <c r="A82" s="122">
        <v>43325</v>
      </c>
      <c r="B82" s="102" t="s">
        <v>2735</v>
      </c>
      <c r="C82" s="101" t="s">
        <v>338</v>
      </c>
      <c r="D82" s="102" t="s">
        <v>141</v>
      </c>
      <c r="E82" s="144" t="s">
        <v>398</v>
      </c>
      <c r="F82" s="84"/>
      <c r="G82" s="161">
        <v>2019</v>
      </c>
      <c r="H82" s="123" t="s">
        <v>41</v>
      </c>
      <c r="I82" s="123" t="str">
        <f t="shared" si="6"/>
        <v>MI</v>
      </c>
      <c r="J82" s="123" t="str">
        <f t="shared" si="7"/>
        <v>MI</v>
      </c>
      <c r="K82" s="202" t="str">
        <f t="shared" si="8"/>
        <v>Midwest</v>
      </c>
      <c r="L82" s="123" t="str">
        <f>INDEX('State '!$A$1:$C$62,MATCH($I82,'State '!$B:$B,0),3)</f>
        <v>Midwest</v>
      </c>
      <c r="M82" s="123" t="str">
        <f>INDEX('State '!$A$1:$C$62,MATCH($J82,'State '!$B:$B,0),3)</f>
        <v>Midwest</v>
      </c>
      <c r="N82" s="123"/>
      <c r="O82" s="217">
        <v>22.1</v>
      </c>
      <c r="P82" s="146"/>
      <c r="Q82" s="162">
        <v>24.6</v>
      </c>
      <c r="R82" s="85"/>
      <c r="S82" s="147" t="s">
        <v>1879</v>
      </c>
      <c r="T82" s="148" t="s">
        <v>390</v>
      </c>
      <c r="U82" s="149" t="s">
        <v>2737</v>
      </c>
      <c r="V82" s="123" t="s">
        <v>2247</v>
      </c>
      <c r="W82" s="101" t="s">
        <v>2736</v>
      </c>
      <c r="X82" s="125"/>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c r="IW82" s="20"/>
      <c r="IX82" s="20"/>
      <c r="IY82" s="20"/>
      <c r="IZ82" s="20"/>
    </row>
    <row r="83" spans="1:260" ht="25.5" x14ac:dyDescent="0.2">
      <c r="A83" s="122">
        <v>43229</v>
      </c>
      <c r="B83" s="101" t="s">
        <v>2173</v>
      </c>
      <c r="C83" s="101" t="s">
        <v>348</v>
      </c>
      <c r="D83" s="101" t="s">
        <v>141</v>
      </c>
      <c r="E83" s="101" t="s">
        <v>2302</v>
      </c>
      <c r="F83" s="82"/>
      <c r="G83" s="83"/>
      <c r="H83" s="123" t="s">
        <v>419</v>
      </c>
      <c r="I83" s="123" t="str">
        <f t="shared" si="6"/>
        <v>TX</v>
      </c>
      <c r="J83" s="123" t="str">
        <f t="shared" si="7"/>
        <v>MX</v>
      </c>
      <c r="K83" s="202" t="str">
        <f t="shared" si="8"/>
        <v>South Central, Mexico</v>
      </c>
      <c r="L83" s="123" t="str">
        <f>INDEX('State '!$A$1:$C$62,MATCH($I83,'State '!$B:$B,0),3)</f>
        <v>South Central</v>
      </c>
      <c r="M83" s="123" t="str">
        <f>INDEX('State '!$A$1:$C$62,MATCH($J83,'State '!$B:$B,0),3)</f>
        <v>Mexico</v>
      </c>
      <c r="N83" s="123"/>
      <c r="O83" s="217"/>
      <c r="P83" s="85"/>
      <c r="Q83" s="219">
        <v>200</v>
      </c>
      <c r="R83" s="124"/>
      <c r="S83" s="123" t="s">
        <v>139</v>
      </c>
      <c r="T83" s="123" t="s">
        <v>188</v>
      </c>
      <c r="U83" s="123"/>
      <c r="V83" s="123" t="s">
        <v>2250</v>
      </c>
      <c r="W83" s="101" t="s">
        <v>2581</v>
      </c>
      <c r="X83" s="125"/>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c r="IW83" s="20"/>
      <c r="IX83" s="20"/>
      <c r="IY83" s="20"/>
      <c r="IZ83" s="20"/>
    </row>
    <row r="84" spans="1:260" ht="25.5" x14ac:dyDescent="0.2">
      <c r="A84" s="122">
        <v>43640</v>
      </c>
      <c r="B84" s="101" t="s">
        <v>2042</v>
      </c>
      <c r="C84" s="101" t="s">
        <v>2553</v>
      </c>
      <c r="D84" s="101" t="s">
        <v>137</v>
      </c>
      <c r="E84" s="144" t="s">
        <v>432</v>
      </c>
      <c r="F84" s="82"/>
      <c r="G84" s="83">
        <v>2020</v>
      </c>
      <c r="H84" s="123" t="s">
        <v>2488</v>
      </c>
      <c r="I84" s="123" t="str">
        <f t="shared" si="6"/>
        <v>WV</v>
      </c>
      <c r="J84" s="123" t="str">
        <f t="shared" si="7"/>
        <v>VA</v>
      </c>
      <c r="K84" s="202" t="str">
        <f t="shared" si="8"/>
        <v>Northeast</v>
      </c>
      <c r="L84" s="123" t="str">
        <f>INDEX('State '!$A$1:$C$62,MATCH($I84,'State '!$B:$B,0),3)</f>
        <v>Northeast</v>
      </c>
      <c r="M84" s="123" t="str">
        <f>INDEX('State '!$A$1:$C$62,MATCH($J84,'State '!$B:$B,0),3)</f>
        <v>Northeast</v>
      </c>
      <c r="N84" s="123"/>
      <c r="O84" s="217">
        <v>5000</v>
      </c>
      <c r="P84" s="85">
        <v>303.5</v>
      </c>
      <c r="Q84" s="219">
        <v>2000</v>
      </c>
      <c r="R84" s="124">
        <v>42</v>
      </c>
      <c r="S84" s="123" t="s">
        <v>135</v>
      </c>
      <c r="T84" s="123" t="s">
        <v>390</v>
      </c>
      <c r="U84" s="123" t="s">
        <v>2166</v>
      </c>
      <c r="V84" s="123" t="s">
        <v>2250</v>
      </c>
      <c r="W84" s="101" t="s">
        <v>2517</v>
      </c>
      <c r="X84" s="206" t="s">
        <v>2604</v>
      </c>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c r="IW84" s="20"/>
      <c r="IX84" s="20"/>
      <c r="IY84" s="20"/>
      <c r="IZ84" s="20"/>
    </row>
    <row r="85" spans="1:260" hidden="1" x14ac:dyDescent="0.2">
      <c r="A85" s="122">
        <v>43482</v>
      </c>
      <c r="B85" s="102" t="s">
        <v>2822</v>
      </c>
      <c r="C85" s="102" t="s">
        <v>263</v>
      </c>
      <c r="D85" s="102" t="s">
        <v>141</v>
      </c>
      <c r="E85" s="144" t="s">
        <v>144</v>
      </c>
      <c r="F85" s="84">
        <v>43481</v>
      </c>
      <c r="G85" s="145">
        <v>2019</v>
      </c>
      <c r="H85" s="123" t="s">
        <v>2257</v>
      </c>
      <c r="I85" s="123" t="str">
        <f t="shared" si="6"/>
        <v>WV</v>
      </c>
      <c r="J85" s="123" t="str">
        <f t="shared" si="7"/>
        <v>KY</v>
      </c>
      <c r="K85" s="202" t="str">
        <f t="shared" si="8"/>
        <v>Northeast, Midwest</v>
      </c>
      <c r="L85" s="123" t="str">
        <f>INDEX('State '!$A$1:$C$62,MATCH($I85,'State '!$B:$B,0),3)</f>
        <v>Northeast</v>
      </c>
      <c r="M85" s="123" t="str">
        <f>INDEX('State '!$A$1:$C$62,MATCH($J85,'State '!$B:$B,0),3)</f>
        <v>Midwest</v>
      </c>
      <c r="N85" s="123"/>
      <c r="O85" s="217">
        <v>3000</v>
      </c>
      <c r="P85" s="146">
        <v>171</v>
      </c>
      <c r="Q85" s="162">
        <v>700</v>
      </c>
      <c r="R85" s="85"/>
      <c r="S85" s="147" t="s">
        <v>135</v>
      </c>
      <c r="T85" s="148" t="s">
        <v>390</v>
      </c>
      <c r="U85" s="149" t="s">
        <v>2288</v>
      </c>
      <c r="V85" s="123" t="s">
        <v>2250</v>
      </c>
      <c r="W85" s="101" t="s">
        <v>2557</v>
      </c>
      <c r="X85" s="206" t="s">
        <v>2590</v>
      </c>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c r="IW85" s="20"/>
      <c r="IX85" s="20"/>
      <c r="IY85" s="20"/>
      <c r="IZ85" s="20"/>
    </row>
    <row r="86" spans="1:260" s="20" customFormat="1" hidden="1" x14ac:dyDescent="0.2">
      <c r="A86" s="122">
        <v>43584</v>
      </c>
      <c r="B86" s="102" t="s">
        <v>2823</v>
      </c>
      <c r="C86" s="102" t="s">
        <v>263</v>
      </c>
      <c r="D86" s="102" t="s">
        <v>141</v>
      </c>
      <c r="E86" s="144" t="s">
        <v>144</v>
      </c>
      <c r="F86" s="84">
        <v>43525</v>
      </c>
      <c r="G86" s="145">
        <v>2019</v>
      </c>
      <c r="H86" s="123" t="s">
        <v>2257</v>
      </c>
      <c r="I86" s="123" t="str">
        <f t="shared" si="6"/>
        <v>WV</v>
      </c>
      <c r="J86" s="123" t="str">
        <f t="shared" si="7"/>
        <v>KY</v>
      </c>
      <c r="K86" s="202" t="str">
        <f t="shared" si="8"/>
        <v>Northeast, Midwest</v>
      </c>
      <c r="L86" s="123" t="str">
        <f>INDEX('State '!$A$1:$C$62,MATCH($I86,'State '!$B:$B,0),3)</f>
        <v>Northeast</v>
      </c>
      <c r="M86" s="123" t="str">
        <f>INDEX('State '!$A$1:$C$62,MATCH($J86,'State '!$B:$B,0),3)</f>
        <v>Midwest</v>
      </c>
      <c r="N86" s="123"/>
      <c r="O86" s="217"/>
      <c r="P86" s="146">
        <v>171</v>
      </c>
      <c r="Q86" s="162">
        <v>2200</v>
      </c>
      <c r="R86" s="85"/>
      <c r="S86" s="147" t="s">
        <v>135</v>
      </c>
      <c r="T86" s="148" t="s">
        <v>390</v>
      </c>
      <c r="U86" s="149" t="s">
        <v>2288</v>
      </c>
      <c r="V86" s="123" t="s">
        <v>2250</v>
      </c>
      <c r="W86" s="101" t="s">
        <v>2516</v>
      </c>
      <c r="X86" s="206" t="s">
        <v>2605</v>
      </c>
      <c r="Y86" s="126"/>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c r="CF86" s="113"/>
      <c r="CG86" s="113"/>
      <c r="CH86" s="113"/>
      <c r="CI86" s="113"/>
      <c r="CJ86" s="113"/>
      <c r="CK86" s="113"/>
      <c r="CL86" s="113"/>
      <c r="CM86" s="113"/>
      <c r="CN86" s="113"/>
      <c r="CO86" s="113"/>
      <c r="CP86" s="113"/>
      <c r="CQ86" s="113"/>
      <c r="CR86" s="113"/>
      <c r="CS86" s="113"/>
      <c r="CT86" s="113"/>
      <c r="CU86" s="113"/>
      <c r="CV86" s="113"/>
      <c r="CW86" s="113"/>
      <c r="CX86" s="113"/>
      <c r="CY86" s="113"/>
      <c r="CZ86" s="113"/>
      <c r="DA86" s="113"/>
      <c r="DB86" s="113"/>
      <c r="DC86" s="113"/>
      <c r="DD86" s="113"/>
      <c r="DE86" s="113"/>
      <c r="DF86" s="113"/>
      <c r="DG86" s="113"/>
      <c r="DH86" s="113"/>
      <c r="DI86" s="113"/>
      <c r="DJ86" s="113"/>
      <c r="DK86" s="113"/>
      <c r="DL86" s="113"/>
      <c r="DM86" s="113"/>
      <c r="DN86" s="113"/>
      <c r="DO86" s="113"/>
      <c r="DP86" s="113"/>
      <c r="DQ86" s="113"/>
      <c r="DR86" s="113"/>
      <c r="DS86" s="113"/>
      <c r="DT86" s="113"/>
      <c r="DU86" s="113"/>
      <c r="DV86" s="113"/>
      <c r="DW86" s="113"/>
      <c r="DX86" s="113"/>
      <c r="DY86" s="113"/>
      <c r="DZ86" s="113"/>
      <c r="EA86" s="113"/>
      <c r="EB86" s="113"/>
      <c r="EC86" s="113"/>
      <c r="ED86" s="113"/>
      <c r="EE86" s="113"/>
      <c r="EF86" s="113"/>
      <c r="EG86" s="113"/>
      <c r="EH86" s="113"/>
      <c r="EI86" s="113"/>
      <c r="EJ86" s="113"/>
      <c r="EK86" s="113"/>
      <c r="EL86" s="113"/>
      <c r="EM86" s="113"/>
      <c r="EN86" s="113"/>
      <c r="EO86" s="113"/>
      <c r="EP86" s="113"/>
      <c r="EQ86" s="113"/>
      <c r="ER86" s="113"/>
      <c r="ES86" s="113"/>
      <c r="ET86" s="113"/>
      <c r="EU86" s="113"/>
      <c r="EV86" s="113"/>
      <c r="EW86" s="113"/>
      <c r="EX86" s="113"/>
      <c r="EY86" s="113"/>
      <c r="EZ86" s="113"/>
      <c r="FA86" s="113"/>
      <c r="FB86" s="113"/>
      <c r="FC86" s="113"/>
      <c r="FD86" s="113"/>
      <c r="FE86" s="113"/>
      <c r="FF86" s="113"/>
      <c r="FG86" s="113"/>
      <c r="FH86" s="113"/>
      <c r="FI86" s="113"/>
      <c r="FJ86" s="113"/>
      <c r="FK86" s="113"/>
      <c r="FL86" s="113"/>
      <c r="FM86" s="113"/>
      <c r="FN86" s="113"/>
      <c r="FO86" s="113"/>
      <c r="FP86" s="113"/>
      <c r="FQ86" s="113"/>
      <c r="FR86" s="113"/>
      <c r="FS86" s="113"/>
      <c r="FT86" s="113"/>
      <c r="FU86" s="113"/>
      <c r="FV86" s="113"/>
      <c r="FW86" s="113"/>
      <c r="FX86" s="113"/>
      <c r="FY86" s="113"/>
      <c r="FZ86" s="113"/>
      <c r="GA86" s="113"/>
      <c r="GB86" s="113"/>
      <c r="GC86" s="113"/>
      <c r="GD86" s="113"/>
      <c r="GE86" s="113"/>
      <c r="GF86" s="113"/>
      <c r="GG86" s="113"/>
      <c r="GH86" s="113"/>
      <c r="GI86" s="113"/>
      <c r="GJ86" s="113"/>
      <c r="GK86" s="113"/>
      <c r="GL86" s="113"/>
      <c r="GM86" s="113"/>
      <c r="GN86" s="113"/>
      <c r="GO86" s="113"/>
      <c r="GP86" s="113"/>
      <c r="GQ86" s="113"/>
      <c r="GR86" s="113"/>
      <c r="GS86" s="113"/>
      <c r="GT86" s="113"/>
      <c r="GU86" s="113"/>
      <c r="GV86" s="113"/>
      <c r="GW86" s="113"/>
      <c r="GX86" s="113"/>
      <c r="GY86" s="113"/>
      <c r="GZ86" s="113"/>
      <c r="HA86" s="113"/>
      <c r="HB86" s="113"/>
      <c r="HC86" s="113"/>
      <c r="HD86" s="113"/>
      <c r="HE86" s="113"/>
      <c r="HF86" s="113"/>
      <c r="HG86" s="113"/>
      <c r="HH86" s="113"/>
      <c r="HI86" s="113"/>
      <c r="HJ86" s="113"/>
      <c r="HK86" s="113"/>
      <c r="HL86" s="113"/>
      <c r="HM86" s="113"/>
      <c r="HN86" s="113"/>
      <c r="HO86" s="113"/>
      <c r="HP86" s="113"/>
      <c r="HQ86" s="113"/>
      <c r="HR86" s="113"/>
      <c r="HS86" s="113"/>
      <c r="HT86" s="113"/>
      <c r="HU86" s="113"/>
      <c r="HV86" s="113"/>
      <c r="HW86" s="113"/>
      <c r="HX86" s="113"/>
      <c r="HY86" s="113"/>
      <c r="HZ86" s="113"/>
      <c r="IA86" s="113"/>
      <c r="IB86" s="113"/>
      <c r="IC86" s="113"/>
      <c r="ID86" s="113"/>
      <c r="IE86" s="113"/>
      <c r="IF86" s="113"/>
      <c r="IG86" s="113"/>
      <c r="IH86" s="113"/>
      <c r="II86" s="113"/>
      <c r="IJ86" s="113"/>
      <c r="IK86" s="113"/>
      <c r="IL86" s="113"/>
      <c r="IM86" s="113"/>
      <c r="IN86" s="113"/>
      <c r="IO86" s="113"/>
      <c r="IP86" s="113"/>
      <c r="IQ86" s="113"/>
      <c r="IR86" s="113"/>
      <c r="IS86" s="113"/>
      <c r="IT86" s="113"/>
      <c r="IU86" s="113"/>
      <c r="IV86" s="113"/>
      <c r="IW86" s="113"/>
      <c r="IX86" s="113"/>
      <c r="IY86" s="113"/>
      <c r="IZ86" s="113"/>
    </row>
    <row r="87" spans="1:260" s="20" customFormat="1" ht="25.5" x14ac:dyDescent="0.2">
      <c r="A87" s="122">
        <v>43417</v>
      </c>
      <c r="B87" s="101" t="s">
        <v>2552</v>
      </c>
      <c r="C87" s="101" t="s">
        <v>2553</v>
      </c>
      <c r="D87" s="101" t="s">
        <v>137</v>
      </c>
      <c r="E87" s="144" t="s">
        <v>138</v>
      </c>
      <c r="F87" s="82"/>
      <c r="G87" s="83">
        <v>2020</v>
      </c>
      <c r="H87" s="123" t="s">
        <v>767</v>
      </c>
      <c r="I87" s="123" t="str">
        <f t="shared" si="6"/>
        <v>VA</v>
      </c>
      <c r="J87" s="123" t="str">
        <f t="shared" si="7"/>
        <v>NC</v>
      </c>
      <c r="K87" s="202" t="str">
        <f t="shared" si="8"/>
        <v>Northeast, Southeast</v>
      </c>
      <c r="L87" s="123" t="str">
        <f>INDEX('State '!$A$1:$C$62,MATCH($I87,'State '!$B:$B,0),3)</f>
        <v>Northeast</v>
      </c>
      <c r="M87" s="123" t="str">
        <f>INDEX('State '!$A$1:$C$62,MATCH($J87,'State '!$B:$B,0),3)</f>
        <v>Southeast</v>
      </c>
      <c r="N87" s="123"/>
      <c r="O87" s="217">
        <v>440</v>
      </c>
      <c r="P87" s="85">
        <v>73</v>
      </c>
      <c r="Q87" s="219">
        <v>300</v>
      </c>
      <c r="R87" s="124" t="s">
        <v>445</v>
      </c>
      <c r="S87" s="123" t="s">
        <v>135</v>
      </c>
      <c r="T87" s="123" t="s">
        <v>390</v>
      </c>
      <c r="U87" s="123" t="s">
        <v>2783</v>
      </c>
      <c r="V87" s="123" t="s">
        <v>2250</v>
      </c>
      <c r="W87" s="101" t="s">
        <v>2554</v>
      </c>
      <c r="X87" s="206" t="s">
        <v>2606</v>
      </c>
      <c r="Y87" s="126"/>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c r="CT87" s="113"/>
      <c r="CU87" s="113"/>
      <c r="CV87" s="113"/>
      <c r="CW87" s="113"/>
      <c r="CX87" s="113"/>
      <c r="CY87" s="113"/>
      <c r="CZ87" s="113"/>
      <c r="DA87" s="113"/>
      <c r="DB87" s="113"/>
      <c r="DC87" s="113"/>
      <c r="DD87" s="113"/>
      <c r="DE87" s="113"/>
      <c r="DF87" s="113"/>
      <c r="DG87" s="113"/>
      <c r="DH87" s="113"/>
      <c r="DI87" s="113"/>
      <c r="DJ87" s="113"/>
      <c r="DK87" s="113"/>
      <c r="DL87" s="113"/>
      <c r="DM87" s="113"/>
      <c r="DN87" s="113"/>
      <c r="DO87" s="113"/>
      <c r="DP87" s="113"/>
      <c r="DQ87" s="113"/>
      <c r="DR87" s="113"/>
      <c r="DS87" s="113"/>
      <c r="DT87" s="113"/>
      <c r="DU87" s="113"/>
      <c r="DV87" s="113"/>
      <c r="DW87" s="113"/>
      <c r="DX87" s="113"/>
      <c r="DY87" s="113"/>
      <c r="DZ87" s="113"/>
      <c r="EA87" s="113"/>
      <c r="EB87" s="113"/>
      <c r="EC87" s="113"/>
      <c r="ED87" s="113"/>
      <c r="EE87" s="113"/>
      <c r="EF87" s="113"/>
      <c r="EG87" s="113"/>
      <c r="EH87" s="113"/>
      <c r="EI87" s="113"/>
      <c r="EJ87" s="113"/>
      <c r="EK87" s="113"/>
      <c r="EL87" s="113"/>
      <c r="EM87" s="113"/>
      <c r="EN87" s="113"/>
      <c r="EO87" s="113"/>
      <c r="EP87" s="113"/>
      <c r="EQ87" s="113"/>
      <c r="ER87" s="113"/>
      <c r="ES87" s="113"/>
      <c r="ET87" s="113"/>
      <c r="EU87" s="113"/>
      <c r="EV87" s="113"/>
      <c r="EW87" s="113"/>
      <c r="EX87" s="113"/>
      <c r="EY87" s="113"/>
      <c r="EZ87" s="113"/>
      <c r="FA87" s="113"/>
      <c r="FB87" s="113"/>
      <c r="FC87" s="113"/>
      <c r="FD87" s="113"/>
      <c r="FE87" s="113"/>
      <c r="FF87" s="113"/>
      <c r="FG87" s="113"/>
      <c r="FH87" s="113"/>
      <c r="FI87" s="113"/>
      <c r="FJ87" s="113"/>
      <c r="FK87" s="113"/>
      <c r="FL87" s="113"/>
      <c r="FM87" s="113"/>
      <c r="FN87" s="113"/>
      <c r="FO87" s="113"/>
      <c r="FP87" s="113"/>
      <c r="FQ87" s="113"/>
      <c r="FR87" s="113"/>
      <c r="FS87" s="113"/>
      <c r="FT87" s="113"/>
      <c r="FU87" s="113"/>
      <c r="FV87" s="113"/>
      <c r="FW87" s="113"/>
      <c r="FX87" s="113"/>
      <c r="FY87" s="113"/>
      <c r="FZ87" s="113"/>
      <c r="GA87" s="113"/>
      <c r="GB87" s="113"/>
      <c r="GC87" s="113"/>
      <c r="GD87" s="113"/>
      <c r="GE87" s="113"/>
      <c r="GF87" s="113"/>
      <c r="GG87" s="113"/>
      <c r="GH87" s="113"/>
      <c r="GI87" s="113"/>
      <c r="GJ87" s="113"/>
      <c r="GK87" s="113"/>
      <c r="GL87" s="113"/>
      <c r="GM87" s="113"/>
      <c r="GN87" s="113"/>
      <c r="GO87" s="113"/>
      <c r="GP87" s="113"/>
      <c r="GQ87" s="113"/>
      <c r="GR87" s="113"/>
      <c r="GS87" s="113"/>
      <c r="GT87" s="113"/>
      <c r="GU87" s="113"/>
      <c r="GV87" s="113"/>
      <c r="GW87" s="113"/>
      <c r="GX87" s="113"/>
      <c r="GY87" s="113"/>
      <c r="GZ87" s="113"/>
      <c r="HA87" s="113"/>
      <c r="HB87" s="113"/>
      <c r="HC87" s="113"/>
      <c r="HD87" s="113"/>
      <c r="HE87" s="113"/>
      <c r="HF87" s="113"/>
      <c r="HG87" s="113"/>
      <c r="HH87" s="113"/>
      <c r="HI87" s="113"/>
      <c r="HJ87" s="113"/>
      <c r="HK87" s="113"/>
      <c r="HL87" s="113"/>
      <c r="HM87" s="113"/>
      <c r="HN87" s="113"/>
      <c r="HO87" s="113"/>
      <c r="HP87" s="113"/>
      <c r="HQ87" s="113"/>
      <c r="HR87" s="113"/>
      <c r="HS87" s="113"/>
      <c r="HT87" s="113"/>
      <c r="HU87" s="113"/>
      <c r="HV87" s="113"/>
      <c r="HW87" s="113"/>
      <c r="HX87" s="113"/>
      <c r="HY87" s="113"/>
      <c r="HZ87" s="113"/>
      <c r="IA87" s="113"/>
      <c r="IB87" s="113"/>
      <c r="IC87" s="113"/>
      <c r="ID87" s="113"/>
      <c r="IE87" s="113"/>
      <c r="IF87" s="113"/>
      <c r="IG87" s="113"/>
      <c r="IH87" s="113"/>
      <c r="II87" s="113"/>
      <c r="IJ87" s="113"/>
      <c r="IK87" s="113"/>
      <c r="IL87" s="113"/>
      <c r="IM87" s="113"/>
      <c r="IN87" s="113"/>
      <c r="IO87" s="113"/>
      <c r="IP87" s="113"/>
      <c r="IQ87" s="113"/>
      <c r="IR87" s="113"/>
      <c r="IS87" s="113"/>
      <c r="IT87" s="113"/>
      <c r="IU87" s="113"/>
      <c r="IV87" s="113"/>
      <c r="IW87" s="113"/>
      <c r="IX87" s="113"/>
      <c r="IY87" s="113"/>
      <c r="IZ87" s="113"/>
    </row>
    <row r="88" spans="1:260" s="20" customFormat="1" ht="25.5" x14ac:dyDescent="0.2">
      <c r="A88" s="122">
        <v>43291</v>
      </c>
      <c r="B88" s="102" t="s">
        <v>2691</v>
      </c>
      <c r="C88" s="102" t="s">
        <v>2692</v>
      </c>
      <c r="D88" s="102" t="s">
        <v>137</v>
      </c>
      <c r="E88" s="144" t="s">
        <v>138</v>
      </c>
      <c r="F88" s="84"/>
      <c r="G88" s="145">
        <v>2019</v>
      </c>
      <c r="H88" s="123" t="s">
        <v>29</v>
      </c>
      <c r="I88" s="123" t="str">
        <f t="shared" si="6"/>
        <v>WY</v>
      </c>
      <c r="J88" s="123" t="str">
        <f t="shared" si="7"/>
        <v>WY</v>
      </c>
      <c r="K88" s="202" t="str">
        <f t="shared" si="8"/>
        <v>Mountain</v>
      </c>
      <c r="L88" s="123" t="str">
        <f>INDEX('State '!$A$1:$C$62,MATCH($I88,'State '!$B:$B,0),3)</f>
        <v>Mountain</v>
      </c>
      <c r="M88" s="123" t="str">
        <f>INDEX('State '!$A$1:$C$62,MATCH($J88,'State '!$B:$B,0),3)</f>
        <v>Mountain</v>
      </c>
      <c r="N88" s="123"/>
      <c r="O88" s="217">
        <v>54</v>
      </c>
      <c r="P88" s="146">
        <v>35</v>
      </c>
      <c r="Q88" s="162"/>
      <c r="R88" s="85">
        <v>12</v>
      </c>
      <c r="S88" s="147" t="s">
        <v>139</v>
      </c>
      <c r="T88" s="148" t="s">
        <v>188</v>
      </c>
      <c r="U88" s="149"/>
      <c r="V88" s="123" t="s">
        <v>2247</v>
      </c>
      <c r="W88" s="101" t="s">
        <v>2693</v>
      </c>
      <c r="X88" s="206" t="s">
        <v>2694</v>
      </c>
      <c r="Y88" s="126"/>
      <c r="Z88" s="113"/>
      <c r="AA88" s="113"/>
      <c r="AB88" s="113"/>
      <c r="AC88" s="113"/>
      <c r="AD88" s="113"/>
      <c r="AE88" s="113"/>
      <c r="AF88" s="113"/>
      <c r="AG88" s="113"/>
      <c r="AH88" s="113"/>
      <c r="AI88" s="113"/>
      <c r="AJ88" s="113"/>
      <c r="AK88" s="113"/>
      <c r="AL88" s="113"/>
      <c r="AM88" s="113"/>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3"/>
      <c r="BR88" s="113"/>
      <c r="BS88" s="113"/>
      <c r="BT88" s="113"/>
      <c r="BU88" s="113"/>
      <c r="BV88" s="113"/>
      <c r="BW88" s="113"/>
      <c r="BX88" s="113"/>
      <c r="BY88" s="113"/>
      <c r="BZ88" s="113"/>
      <c r="CA88" s="113"/>
      <c r="CB88" s="113"/>
      <c r="CC88" s="113"/>
      <c r="CD88" s="113"/>
      <c r="CE88" s="113"/>
      <c r="CF88" s="113"/>
      <c r="CG88" s="113"/>
      <c r="CH88" s="113"/>
      <c r="CI88" s="113"/>
      <c r="CJ88" s="113"/>
      <c r="CK88" s="113"/>
      <c r="CL88" s="113"/>
      <c r="CM88" s="113"/>
      <c r="CN88" s="113"/>
      <c r="CO88" s="113"/>
      <c r="CP88" s="113"/>
      <c r="CQ88" s="113"/>
      <c r="CR88" s="113"/>
      <c r="CS88" s="113"/>
      <c r="CT88" s="113"/>
      <c r="CU88" s="113"/>
      <c r="CV88" s="113"/>
      <c r="CW88" s="113"/>
      <c r="CX88" s="113"/>
      <c r="CY88" s="113"/>
      <c r="CZ88" s="113"/>
      <c r="DA88" s="113"/>
      <c r="DB88" s="113"/>
      <c r="DC88" s="113"/>
      <c r="DD88" s="113"/>
      <c r="DE88" s="113"/>
      <c r="DF88" s="113"/>
      <c r="DG88" s="113"/>
      <c r="DH88" s="113"/>
      <c r="DI88" s="113"/>
      <c r="DJ88" s="113"/>
      <c r="DK88" s="113"/>
      <c r="DL88" s="113"/>
      <c r="DM88" s="113"/>
      <c r="DN88" s="113"/>
      <c r="DO88" s="113"/>
      <c r="DP88" s="113"/>
      <c r="DQ88" s="113"/>
      <c r="DR88" s="113"/>
      <c r="DS88" s="113"/>
      <c r="DT88" s="113"/>
      <c r="DU88" s="113"/>
      <c r="DV88" s="113"/>
      <c r="DW88" s="113"/>
      <c r="DX88" s="113"/>
      <c r="DY88" s="113"/>
      <c r="DZ88" s="113"/>
      <c r="EA88" s="113"/>
      <c r="EB88" s="113"/>
      <c r="EC88" s="113"/>
      <c r="ED88" s="113"/>
      <c r="EE88" s="113"/>
      <c r="EF88" s="113"/>
      <c r="EG88" s="113"/>
      <c r="EH88" s="113"/>
      <c r="EI88" s="113"/>
      <c r="EJ88" s="113"/>
      <c r="EK88" s="113"/>
      <c r="EL88" s="113"/>
      <c r="EM88" s="113"/>
      <c r="EN88" s="113"/>
      <c r="EO88" s="113"/>
      <c r="EP88" s="113"/>
      <c r="EQ88" s="113"/>
      <c r="ER88" s="113"/>
      <c r="ES88" s="113"/>
      <c r="ET88" s="113"/>
      <c r="EU88" s="113"/>
      <c r="EV88" s="113"/>
      <c r="EW88" s="113"/>
      <c r="EX88" s="113"/>
      <c r="EY88" s="113"/>
      <c r="EZ88" s="113"/>
      <c r="FA88" s="113"/>
      <c r="FB88" s="113"/>
      <c r="FC88" s="113"/>
      <c r="FD88" s="113"/>
      <c r="FE88" s="113"/>
      <c r="FF88" s="113"/>
      <c r="FG88" s="113"/>
      <c r="FH88" s="113"/>
      <c r="FI88" s="113"/>
      <c r="FJ88" s="113"/>
      <c r="FK88" s="113"/>
      <c r="FL88" s="113"/>
      <c r="FM88" s="113"/>
      <c r="FN88" s="113"/>
      <c r="FO88" s="113"/>
      <c r="FP88" s="113"/>
      <c r="FQ88" s="113"/>
      <c r="FR88" s="113"/>
      <c r="FS88" s="113"/>
      <c r="FT88" s="113"/>
      <c r="FU88" s="113"/>
      <c r="FV88" s="113"/>
      <c r="FW88" s="113"/>
      <c r="FX88" s="113"/>
      <c r="FY88" s="113"/>
      <c r="FZ88" s="113"/>
      <c r="GA88" s="113"/>
      <c r="GB88" s="113"/>
      <c r="GC88" s="113"/>
      <c r="GD88" s="113"/>
      <c r="GE88" s="113"/>
      <c r="GF88" s="113"/>
      <c r="GG88" s="113"/>
      <c r="GH88" s="113"/>
      <c r="GI88" s="113"/>
      <c r="GJ88" s="113"/>
      <c r="GK88" s="113"/>
      <c r="GL88" s="113"/>
      <c r="GM88" s="113"/>
      <c r="GN88" s="113"/>
      <c r="GO88" s="113"/>
      <c r="GP88" s="113"/>
      <c r="GQ88" s="113"/>
      <c r="GR88" s="113"/>
      <c r="GS88" s="113"/>
      <c r="GT88" s="113"/>
      <c r="GU88" s="113"/>
      <c r="GV88" s="113"/>
      <c r="GW88" s="113"/>
      <c r="GX88" s="113"/>
      <c r="GY88" s="113"/>
      <c r="GZ88" s="113"/>
      <c r="HA88" s="113"/>
      <c r="HB88" s="113"/>
      <c r="HC88" s="113"/>
      <c r="HD88" s="113"/>
      <c r="HE88" s="113"/>
      <c r="HF88" s="113"/>
      <c r="HG88" s="113"/>
      <c r="HH88" s="113"/>
      <c r="HI88" s="113"/>
      <c r="HJ88" s="113"/>
      <c r="HK88" s="113"/>
      <c r="HL88" s="113"/>
      <c r="HM88" s="113"/>
      <c r="HN88" s="113"/>
      <c r="HO88" s="113"/>
      <c r="HP88" s="113"/>
      <c r="HQ88" s="113"/>
      <c r="HR88" s="113"/>
      <c r="HS88" s="113"/>
      <c r="HT88" s="113"/>
      <c r="HU88" s="113"/>
      <c r="HV88" s="113"/>
      <c r="HW88" s="113"/>
      <c r="HX88" s="113"/>
      <c r="HY88" s="113"/>
      <c r="HZ88" s="113"/>
      <c r="IA88" s="113"/>
      <c r="IB88" s="113"/>
      <c r="IC88" s="113"/>
      <c r="ID88" s="113"/>
      <c r="IE88" s="113"/>
      <c r="IF88" s="113"/>
      <c r="IG88" s="113"/>
      <c r="IH88" s="113"/>
      <c r="II88" s="113"/>
      <c r="IJ88" s="113"/>
      <c r="IK88" s="113"/>
      <c r="IL88" s="113"/>
      <c r="IM88" s="113"/>
      <c r="IN88" s="113"/>
      <c r="IO88" s="113"/>
      <c r="IP88" s="113"/>
      <c r="IQ88" s="113"/>
      <c r="IR88" s="113"/>
      <c r="IS88" s="113"/>
      <c r="IT88" s="113"/>
      <c r="IU88" s="113"/>
      <c r="IV88" s="113"/>
      <c r="IW88" s="113"/>
      <c r="IX88" s="113"/>
      <c r="IY88" s="113"/>
      <c r="IZ88" s="113"/>
    </row>
    <row r="89" spans="1:260" s="20" customFormat="1" ht="38.25" x14ac:dyDescent="0.2">
      <c r="A89" s="122">
        <v>43584</v>
      </c>
      <c r="B89" s="101" t="s">
        <v>2917</v>
      </c>
      <c r="C89" s="101" t="s">
        <v>2138</v>
      </c>
      <c r="D89" s="101" t="s">
        <v>1944</v>
      </c>
      <c r="E89" s="101" t="s">
        <v>138</v>
      </c>
      <c r="F89" s="82"/>
      <c r="G89" s="83">
        <v>2021</v>
      </c>
      <c r="H89" s="123" t="s">
        <v>2432</v>
      </c>
      <c r="I89" s="123" t="str">
        <f t="shared" si="6"/>
        <v>IL</v>
      </c>
      <c r="J89" s="123" t="str">
        <f t="shared" si="7"/>
        <v>TX</v>
      </c>
      <c r="K89" s="202" t="str">
        <f t="shared" si="8"/>
        <v>Midwest, South Central</v>
      </c>
      <c r="L89" s="123" t="str">
        <f>INDEX('State '!$A$1:$C$62,MATCH($I89,'State '!$B:$B,0),3)</f>
        <v>Midwest</v>
      </c>
      <c r="M89" s="123" t="str">
        <f>INDEX('State '!$A$1:$C$62,MATCH($J89,'State '!$B:$B,0),3)</f>
        <v>South Central</v>
      </c>
      <c r="N89" s="123"/>
      <c r="O89" s="217">
        <v>145</v>
      </c>
      <c r="P89" s="85"/>
      <c r="Q89" s="219">
        <v>300</v>
      </c>
      <c r="R89" s="124"/>
      <c r="S89" s="123" t="s">
        <v>135</v>
      </c>
      <c r="T89" s="123" t="s">
        <v>390</v>
      </c>
      <c r="U89" s="123" t="s">
        <v>2915</v>
      </c>
      <c r="V89" s="123" t="s">
        <v>2250</v>
      </c>
      <c r="W89" s="101" t="s">
        <v>2916</v>
      </c>
      <c r="X89" s="125"/>
      <c r="Y89" s="126"/>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3"/>
      <c r="BR89" s="113"/>
      <c r="BS89" s="113"/>
      <c r="BT89" s="113"/>
      <c r="BU89" s="113"/>
      <c r="BV89" s="113"/>
      <c r="BW89" s="113"/>
      <c r="BX89" s="113"/>
      <c r="BY89" s="113"/>
      <c r="BZ89" s="113"/>
      <c r="CA89" s="113"/>
      <c r="CB89" s="113"/>
      <c r="CC89" s="113"/>
      <c r="CD89" s="113"/>
      <c r="CE89" s="113"/>
      <c r="CF89" s="113"/>
      <c r="CG89" s="113"/>
      <c r="CH89" s="113"/>
      <c r="CI89" s="113"/>
      <c r="CJ89" s="113"/>
      <c r="CK89" s="113"/>
      <c r="CL89" s="113"/>
      <c r="CM89" s="113"/>
      <c r="CN89" s="113"/>
      <c r="CO89" s="113"/>
      <c r="CP89" s="113"/>
      <c r="CQ89" s="113"/>
      <c r="CR89" s="113"/>
      <c r="CS89" s="113"/>
      <c r="CT89" s="113"/>
      <c r="CU89" s="113"/>
      <c r="CV89" s="113"/>
      <c r="CW89" s="113"/>
      <c r="CX89" s="113"/>
      <c r="CY89" s="113"/>
      <c r="CZ89" s="113"/>
      <c r="DA89" s="113"/>
      <c r="DB89" s="113"/>
      <c r="DC89" s="113"/>
      <c r="DD89" s="113"/>
      <c r="DE89" s="113"/>
      <c r="DF89" s="113"/>
      <c r="DG89" s="113"/>
      <c r="DH89" s="113"/>
      <c r="DI89" s="113"/>
      <c r="DJ89" s="113"/>
      <c r="DK89" s="113"/>
      <c r="DL89" s="113"/>
      <c r="DM89" s="113"/>
      <c r="DN89" s="113"/>
      <c r="DO89" s="113"/>
      <c r="DP89" s="113"/>
      <c r="DQ89" s="113"/>
      <c r="DR89" s="113"/>
      <c r="DS89" s="113"/>
      <c r="DT89" s="113"/>
      <c r="DU89" s="113"/>
      <c r="DV89" s="113"/>
      <c r="DW89" s="113"/>
      <c r="DX89" s="113"/>
      <c r="DY89" s="113"/>
      <c r="DZ89" s="113"/>
      <c r="EA89" s="113"/>
      <c r="EB89" s="113"/>
      <c r="EC89" s="113"/>
      <c r="ED89" s="113"/>
      <c r="EE89" s="113"/>
      <c r="EF89" s="113"/>
      <c r="EG89" s="113"/>
      <c r="EH89" s="113"/>
      <c r="EI89" s="113"/>
      <c r="EJ89" s="113"/>
      <c r="EK89" s="113"/>
      <c r="EL89" s="113"/>
      <c r="EM89" s="113"/>
      <c r="EN89" s="113"/>
      <c r="EO89" s="113"/>
      <c r="EP89" s="113"/>
      <c r="EQ89" s="113"/>
      <c r="ER89" s="113"/>
      <c r="ES89" s="113"/>
      <c r="ET89" s="113"/>
      <c r="EU89" s="113"/>
      <c r="EV89" s="113"/>
      <c r="EW89" s="113"/>
      <c r="EX89" s="113"/>
      <c r="EY89" s="113"/>
      <c r="EZ89" s="113"/>
      <c r="FA89" s="113"/>
      <c r="FB89" s="113"/>
      <c r="FC89" s="113"/>
      <c r="FD89" s="113"/>
      <c r="FE89" s="113"/>
      <c r="FF89" s="113"/>
      <c r="FG89" s="113"/>
      <c r="FH89" s="113"/>
      <c r="FI89" s="113"/>
      <c r="FJ89" s="113"/>
      <c r="FK89" s="113"/>
      <c r="FL89" s="113"/>
      <c r="FM89" s="113"/>
      <c r="FN89" s="113"/>
      <c r="FO89" s="113"/>
      <c r="FP89" s="113"/>
      <c r="FQ89" s="113"/>
      <c r="FR89" s="113"/>
      <c r="FS89" s="113"/>
      <c r="FT89" s="113"/>
      <c r="FU89" s="113"/>
      <c r="FV89" s="113"/>
      <c r="FW89" s="113"/>
      <c r="FX89" s="113"/>
      <c r="FY89" s="113"/>
      <c r="FZ89" s="113"/>
      <c r="GA89" s="113"/>
      <c r="GB89" s="113"/>
      <c r="GC89" s="113"/>
      <c r="GD89" s="113"/>
      <c r="GE89" s="113"/>
      <c r="GF89" s="113"/>
      <c r="GG89" s="113"/>
      <c r="GH89" s="113"/>
      <c r="GI89" s="113"/>
      <c r="GJ89" s="113"/>
      <c r="GK89" s="113"/>
      <c r="GL89" s="113"/>
      <c r="GM89" s="113"/>
      <c r="GN89" s="113"/>
      <c r="GO89" s="113"/>
      <c r="GP89" s="113"/>
      <c r="GQ89" s="113"/>
      <c r="GR89" s="113"/>
      <c r="GS89" s="113"/>
      <c r="GT89" s="113"/>
      <c r="GU89" s="113"/>
      <c r="GV89" s="113"/>
      <c r="GW89" s="113"/>
      <c r="GX89" s="113"/>
      <c r="GY89" s="113"/>
      <c r="GZ89" s="113"/>
      <c r="HA89" s="113"/>
      <c r="HB89" s="113"/>
      <c r="HC89" s="113"/>
      <c r="HD89" s="113"/>
      <c r="HE89" s="113"/>
      <c r="HF89" s="113"/>
      <c r="HG89" s="113"/>
      <c r="HH89" s="113"/>
      <c r="HI89" s="113"/>
      <c r="HJ89" s="113"/>
      <c r="HK89" s="113"/>
      <c r="HL89" s="113"/>
      <c r="HM89" s="113"/>
      <c r="HN89" s="113"/>
      <c r="HO89" s="113"/>
      <c r="HP89" s="113"/>
      <c r="HQ89" s="113"/>
      <c r="HR89" s="113"/>
      <c r="HS89" s="113"/>
      <c r="HT89" s="113"/>
      <c r="HU89" s="113"/>
      <c r="HV89" s="113"/>
      <c r="HW89" s="113"/>
      <c r="HX89" s="113"/>
      <c r="HY89" s="113"/>
      <c r="HZ89" s="113"/>
      <c r="IA89" s="113"/>
      <c r="IB89" s="113"/>
      <c r="IC89" s="113"/>
      <c r="ID89" s="113"/>
      <c r="IE89" s="113"/>
      <c r="IF89" s="113"/>
      <c r="IG89" s="113"/>
      <c r="IH89" s="113"/>
      <c r="II89" s="113"/>
      <c r="IJ89" s="113"/>
      <c r="IK89" s="113"/>
      <c r="IL89" s="113"/>
      <c r="IM89" s="113"/>
      <c r="IN89" s="113"/>
      <c r="IO89" s="113"/>
      <c r="IP89" s="113"/>
      <c r="IQ89" s="113"/>
      <c r="IR89" s="113"/>
      <c r="IS89" s="113"/>
      <c r="IT89" s="113"/>
      <c r="IU89" s="113"/>
      <c r="IV89" s="113"/>
      <c r="IW89" s="113"/>
      <c r="IX89" s="113"/>
      <c r="IY89" s="113"/>
      <c r="IZ89" s="113"/>
    </row>
    <row r="90" spans="1:260" s="20" customFormat="1" ht="38.25" x14ac:dyDescent="0.2">
      <c r="A90" s="122">
        <v>43655</v>
      </c>
      <c r="B90" s="101" t="s">
        <v>2964</v>
      </c>
      <c r="C90" s="101" t="s">
        <v>2138</v>
      </c>
      <c r="D90" s="101" t="s">
        <v>1944</v>
      </c>
      <c r="E90" s="101" t="s">
        <v>140</v>
      </c>
      <c r="F90" s="82"/>
      <c r="G90" s="83">
        <v>2021</v>
      </c>
      <c r="H90" s="123" t="s">
        <v>2965</v>
      </c>
      <c r="I90" s="123" t="str">
        <f t="shared" si="6"/>
        <v>IA</v>
      </c>
      <c r="J90" s="123" t="str">
        <f t="shared" si="7"/>
        <v>TX</v>
      </c>
      <c r="K90" s="202" t="str">
        <f t="shared" si="8"/>
        <v>Midwest, South Central</v>
      </c>
      <c r="L90" s="123" t="str">
        <f>INDEX('State '!$A$1:$C$62,MATCH($I90,'State '!$B:$B,0),3)</f>
        <v>Midwest</v>
      </c>
      <c r="M90" s="123" t="str">
        <f>INDEX('State '!$A$1:$C$62,MATCH($J90,'State '!$B:$B,0),3)</f>
        <v>South Central</v>
      </c>
      <c r="N90" s="123"/>
      <c r="O90" s="217">
        <v>145</v>
      </c>
      <c r="P90" s="85"/>
      <c r="Q90" s="219">
        <v>260</v>
      </c>
      <c r="R90" s="124"/>
      <c r="S90" s="123" t="s">
        <v>135</v>
      </c>
      <c r="T90" s="123" t="s">
        <v>390</v>
      </c>
      <c r="U90" s="123"/>
      <c r="V90" s="123" t="s">
        <v>2250</v>
      </c>
      <c r="W90" s="101" t="s">
        <v>2916</v>
      </c>
      <c r="X90" s="125"/>
      <c r="Y90" s="126"/>
      <c r="Z90" s="113"/>
      <c r="AA90" s="113"/>
      <c r="AB90" s="113"/>
      <c r="AC90" s="113"/>
      <c r="AD90" s="113"/>
      <c r="AE90" s="113"/>
      <c r="AF90" s="113"/>
      <c r="AG90" s="113"/>
      <c r="AH90" s="113"/>
      <c r="AI90" s="113"/>
      <c r="AJ90" s="113"/>
      <c r="AK90" s="113"/>
      <c r="AL90" s="113"/>
      <c r="AM90" s="113"/>
      <c r="AN90" s="113"/>
      <c r="AO90" s="113"/>
      <c r="AP90" s="113"/>
      <c r="AQ90" s="113"/>
      <c r="AR90" s="113"/>
      <c r="AS90" s="113"/>
      <c r="AT90" s="113"/>
      <c r="AU90" s="113"/>
      <c r="AV90" s="113"/>
      <c r="AW90" s="113"/>
      <c r="AX90" s="113"/>
      <c r="AY90" s="113"/>
      <c r="AZ90" s="113"/>
      <c r="BA90" s="113"/>
      <c r="BB90" s="113"/>
      <c r="BC90" s="113"/>
      <c r="BD90" s="113"/>
      <c r="BE90" s="113"/>
      <c r="BF90" s="113"/>
      <c r="BG90" s="113"/>
      <c r="BH90" s="113"/>
      <c r="BI90" s="113"/>
      <c r="BJ90" s="113"/>
      <c r="BK90" s="113"/>
      <c r="BL90" s="113"/>
      <c r="BM90" s="113"/>
      <c r="BN90" s="113"/>
      <c r="BO90" s="113"/>
      <c r="BP90" s="113"/>
      <c r="BQ90" s="113"/>
      <c r="BR90" s="113"/>
      <c r="BS90" s="113"/>
      <c r="BT90" s="113"/>
      <c r="BU90" s="113"/>
      <c r="BV90" s="113"/>
      <c r="BW90" s="113"/>
      <c r="BX90" s="113"/>
      <c r="BY90" s="113"/>
      <c r="BZ90" s="113"/>
      <c r="CA90" s="113"/>
      <c r="CB90" s="113"/>
      <c r="CC90" s="113"/>
      <c r="CD90" s="113"/>
      <c r="CE90" s="113"/>
      <c r="CF90" s="113"/>
      <c r="CG90" s="113"/>
      <c r="CH90" s="113"/>
      <c r="CI90" s="113"/>
      <c r="CJ90" s="113"/>
      <c r="CK90" s="113"/>
      <c r="CL90" s="113"/>
      <c r="CM90" s="113"/>
      <c r="CN90" s="113"/>
      <c r="CO90" s="113"/>
      <c r="CP90" s="113"/>
      <c r="CQ90" s="113"/>
      <c r="CR90" s="113"/>
      <c r="CS90" s="113"/>
      <c r="CT90" s="113"/>
      <c r="CU90" s="113"/>
      <c r="CV90" s="113"/>
      <c r="CW90" s="113"/>
      <c r="CX90" s="113"/>
      <c r="CY90" s="113"/>
      <c r="CZ90" s="113"/>
      <c r="DA90" s="113"/>
      <c r="DB90" s="113"/>
      <c r="DC90" s="113"/>
      <c r="DD90" s="113"/>
      <c r="DE90" s="113"/>
      <c r="DF90" s="113"/>
      <c r="DG90" s="113"/>
      <c r="DH90" s="113"/>
      <c r="DI90" s="113"/>
      <c r="DJ90" s="113"/>
      <c r="DK90" s="113"/>
      <c r="DL90" s="113"/>
      <c r="DM90" s="113"/>
      <c r="DN90" s="113"/>
      <c r="DO90" s="113"/>
      <c r="DP90" s="113"/>
      <c r="DQ90" s="113"/>
      <c r="DR90" s="113"/>
      <c r="DS90" s="113"/>
      <c r="DT90" s="113"/>
      <c r="DU90" s="113"/>
      <c r="DV90" s="113"/>
      <c r="DW90" s="113"/>
      <c r="DX90" s="113"/>
      <c r="DY90" s="113"/>
      <c r="DZ90" s="113"/>
      <c r="EA90" s="113"/>
      <c r="EB90" s="113"/>
      <c r="EC90" s="113"/>
      <c r="ED90" s="113"/>
      <c r="EE90" s="113"/>
      <c r="EF90" s="113"/>
      <c r="EG90" s="113"/>
      <c r="EH90" s="113"/>
      <c r="EI90" s="113"/>
      <c r="EJ90" s="113"/>
      <c r="EK90" s="113"/>
      <c r="EL90" s="113"/>
      <c r="EM90" s="113"/>
      <c r="EN90" s="113"/>
      <c r="EO90" s="113"/>
      <c r="EP90" s="113"/>
      <c r="EQ90" s="113"/>
      <c r="ER90" s="113"/>
      <c r="ES90" s="113"/>
      <c r="ET90" s="113"/>
      <c r="EU90" s="113"/>
      <c r="EV90" s="113"/>
      <c r="EW90" s="113"/>
      <c r="EX90" s="113"/>
      <c r="EY90" s="113"/>
      <c r="EZ90" s="113"/>
      <c r="FA90" s="113"/>
      <c r="FB90" s="113"/>
      <c r="FC90" s="113"/>
      <c r="FD90" s="113"/>
      <c r="FE90" s="113"/>
      <c r="FF90" s="113"/>
      <c r="FG90" s="113"/>
      <c r="FH90" s="113"/>
      <c r="FI90" s="113"/>
      <c r="FJ90" s="113"/>
      <c r="FK90" s="113"/>
      <c r="FL90" s="113"/>
      <c r="FM90" s="113"/>
      <c r="FN90" s="113"/>
      <c r="FO90" s="113"/>
      <c r="FP90" s="113"/>
      <c r="FQ90" s="113"/>
      <c r="FR90" s="113"/>
      <c r="FS90" s="113"/>
      <c r="FT90" s="113"/>
      <c r="FU90" s="113"/>
      <c r="FV90" s="113"/>
      <c r="FW90" s="113"/>
      <c r="FX90" s="113"/>
      <c r="FY90" s="113"/>
      <c r="FZ90" s="113"/>
      <c r="GA90" s="113"/>
      <c r="GB90" s="113"/>
      <c r="GC90" s="113"/>
      <c r="GD90" s="113"/>
      <c r="GE90" s="113"/>
      <c r="GF90" s="113"/>
      <c r="GG90" s="113"/>
      <c r="GH90" s="113"/>
      <c r="GI90" s="113"/>
      <c r="GJ90" s="113"/>
      <c r="GK90" s="113"/>
      <c r="GL90" s="113"/>
      <c r="GM90" s="113"/>
      <c r="GN90" s="113"/>
      <c r="GO90" s="113"/>
      <c r="GP90" s="113"/>
      <c r="GQ90" s="113"/>
      <c r="GR90" s="113"/>
      <c r="GS90" s="113"/>
      <c r="GT90" s="113"/>
      <c r="GU90" s="113"/>
      <c r="GV90" s="113"/>
      <c r="GW90" s="113"/>
      <c r="GX90" s="113"/>
      <c r="GY90" s="113"/>
      <c r="GZ90" s="113"/>
      <c r="HA90" s="113"/>
      <c r="HB90" s="113"/>
      <c r="HC90" s="113"/>
      <c r="HD90" s="113"/>
      <c r="HE90" s="113"/>
      <c r="HF90" s="113"/>
      <c r="HG90" s="113"/>
      <c r="HH90" s="113"/>
      <c r="HI90" s="113"/>
      <c r="HJ90" s="113"/>
      <c r="HK90" s="113"/>
      <c r="HL90" s="113"/>
      <c r="HM90" s="113"/>
      <c r="HN90" s="113"/>
      <c r="HO90" s="113"/>
      <c r="HP90" s="113"/>
      <c r="HQ90" s="113"/>
      <c r="HR90" s="113"/>
      <c r="HS90" s="113"/>
      <c r="HT90" s="113"/>
      <c r="HU90" s="113"/>
      <c r="HV90" s="113"/>
      <c r="HW90" s="113"/>
      <c r="HX90" s="113"/>
      <c r="HY90" s="113"/>
      <c r="HZ90" s="113"/>
      <c r="IA90" s="113"/>
      <c r="IB90" s="113"/>
      <c r="IC90" s="113"/>
      <c r="ID90" s="113"/>
      <c r="IE90" s="113"/>
      <c r="IF90" s="113"/>
      <c r="IG90" s="113"/>
      <c r="IH90" s="113"/>
      <c r="II90" s="113"/>
      <c r="IJ90" s="113"/>
      <c r="IK90" s="113"/>
      <c r="IL90" s="113"/>
      <c r="IM90" s="113"/>
      <c r="IN90" s="113"/>
      <c r="IO90" s="113"/>
      <c r="IP90" s="113"/>
      <c r="IQ90" s="113"/>
      <c r="IR90" s="113"/>
      <c r="IS90" s="113"/>
      <c r="IT90" s="113"/>
      <c r="IU90" s="113"/>
      <c r="IV90" s="113"/>
      <c r="IW90" s="113"/>
      <c r="IX90" s="113"/>
      <c r="IY90" s="113"/>
      <c r="IZ90" s="113"/>
    </row>
    <row r="91" spans="1:260" s="20" customFormat="1" x14ac:dyDescent="0.2">
      <c r="A91" s="122">
        <v>43006</v>
      </c>
      <c r="B91" s="101" t="s">
        <v>2429</v>
      </c>
      <c r="C91" s="101" t="s">
        <v>2138</v>
      </c>
      <c r="D91" s="101" t="s">
        <v>1944</v>
      </c>
      <c r="E91" s="101" t="s">
        <v>140</v>
      </c>
      <c r="F91" s="82"/>
      <c r="G91" s="83">
        <v>2019</v>
      </c>
      <c r="H91" s="123" t="s">
        <v>2430</v>
      </c>
      <c r="I91" s="123" t="str">
        <f t="shared" si="6"/>
        <v>IL</v>
      </c>
      <c r="J91" s="123" t="str">
        <f t="shared" si="7"/>
        <v>TX</v>
      </c>
      <c r="K91" s="202" t="str">
        <f t="shared" si="8"/>
        <v>Midwest, South Central</v>
      </c>
      <c r="L91" s="123" t="str">
        <f>INDEX('State '!$A$1:$C$62,MATCH($I91,'State '!$B:$B,0),3)</f>
        <v>Midwest</v>
      </c>
      <c r="M91" s="123" t="str">
        <f>INDEX('State '!$A$1:$C$62,MATCH($J91,'State '!$B:$B,0),3)</f>
        <v>South Central</v>
      </c>
      <c r="N91" s="123"/>
      <c r="O91" s="217"/>
      <c r="P91" s="85"/>
      <c r="Q91" s="219">
        <v>465</v>
      </c>
      <c r="R91" s="124"/>
      <c r="S91" s="123" t="s">
        <v>135</v>
      </c>
      <c r="T91" s="123" t="s">
        <v>390</v>
      </c>
      <c r="U91" s="123"/>
      <c r="V91" s="123" t="s">
        <v>2250</v>
      </c>
      <c r="W91" s="101"/>
      <c r="X91" s="125"/>
      <c r="Y91" s="126"/>
      <c r="Z91" s="113"/>
      <c r="AA91" s="113"/>
      <c r="AB91" s="113"/>
      <c r="AC91" s="113"/>
      <c r="AD91" s="113"/>
      <c r="AE91" s="113"/>
      <c r="AF91" s="113"/>
      <c r="AG91" s="113"/>
      <c r="AH91" s="113"/>
      <c r="AI91" s="113"/>
      <c r="AJ91" s="113"/>
      <c r="AK91" s="113"/>
      <c r="AL91" s="113"/>
      <c r="AM91" s="113"/>
      <c r="AN91" s="113"/>
      <c r="AO91" s="113"/>
      <c r="AP91" s="113"/>
      <c r="AQ91" s="113"/>
      <c r="AR91" s="113"/>
      <c r="AS91" s="113"/>
      <c r="AT91" s="113"/>
      <c r="AU91" s="113"/>
      <c r="AV91" s="113"/>
      <c r="AW91" s="113"/>
      <c r="AX91" s="113"/>
      <c r="AY91" s="113"/>
      <c r="AZ91" s="113"/>
      <c r="BA91" s="113"/>
      <c r="BB91" s="113"/>
      <c r="BC91" s="113"/>
      <c r="BD91" s="113"/>
      <c r="BE91" s="113"/>
      <c r="BF91" s="113"/>
      <c r="BG91" s="113"/>
      <c r="BH91" s="113"/>
      <c r="BI91" s="113"/>
      <c r="BJ91" s="113"/>
      <c r="BK91" s="113"/>
      <c r="BL91" s="113"/>
      <c r="BM91" s="113"/>
      <c r="BN91" s="113"/>
      <c r="BO91" s="113"/>
      <c r="BP91" s="113"/>
      <c r="BQ91" s="113"/>
      <c r="BR91" s="113"/>
      <c r="BS91" s="113"/>
      <c r="BT91" s="113"/>
      <c r="BU91" s="113"/>
      <c r="BV91" s="113"/>
      <c r="BW91" s="113"/>
      <c r="BX91" s="113"/>
      <c r="BY91" s="113"/>
      <c r="BZ91" s="113"/>
      <c r="CA91" s="113"/>
      <c r="CB91" s="113"/>
      <c r="CC91" s="113"/>
      <c r="CD91" s="113"/>
      <c r="CE91" s="113"/>
      <c r="CF91" s="113"/>
      <c r="CG91" s="113"/>
      <c r="CH91" s="113"/>
      <c r="CI91" s="113"/>
      <c r="CJ91" s="113"/>
      <c r="CK91" s="113"/>
      <c r="CL91" s="113"/>
      <c r="CM91" s="113"/>
      <c r="CN91" s="113"/>
      <c r="CO91" s="113"/>
      <c r="CP91" s="113"/>
      <c r="CQ91" s="113"/>
      <c r="CR91" s="113"/>
      <c r="CS91" s="113"/>
      <c r="CT91" s="113"/>
      <c r="CU91" s="113"/>
      <c r="CV91" s="113"/>
      <c r="CW91" s="113"/>
      <c r="CX91" s="113"/>
      <c r="CY91" s="113"/>
      <c r="CZ91" s="113"/>
      <c r="DA91" s="113"/>
      <c r="DB91" s="113"/>
      <c r="DC91" s="113"/>
      <c r="DD91" s="113"/>
      <c r="DE91" s="113"/>
      <c r="DF91" s="113"/>
      <c r="DG91" s="113"/>
      <c r="DH91" s="113"/>
      <c r="DI91" s="113"/>
      <c r="DJ91" s="113"/>
      <c r="DK91" s="113"/>
      <c r="DL91" s="113"/>
      <c r="DM91" s="113"/>
      <c r="DN91" s="113"/>
      <c r="DO91" s="113"/>
      <c r="DP91" s="113"/>
      <c r="DQ91" s="113"/>
      <c r="DR91" s="113"/>
      <c r="DS91" s="113"/>
      <c r="DT91" s="113"/>
      <c r="DU91" s="113"/>
      <c r="DV91" s="113"/>
      <c r="DW91" s="113"/>
      <c r="DX91" s="113"/>
      <c r="DY91" s="113"/>
      <c r="DZ91" s="113"/>
      <c r="EA91" s="113"/>
      <c r="EB91" s="113"/>
      <c r="EC91" s="113"/>
      <c r="ED91" s="113"/>
      <c r="EE91" s="113"/>
      <c r="EF91" s="113"/>
      <c r="EG91" s="113"/>
      <c r="EH91" s="113"/>
      <c r="EI91" s="113"/>
      <c r="EJ91" s="113"/>
      <c r="EK91" s="113"/>
      <c r="EL91" s="113"/>
      <c r="EM91" s="113"/>
      <c r="EN91" s="113"/>
      <c r="EO91" s="113"/>
      <c r="EP91" s="113"/>
      <c r="EQ91" s="113"/>
      <c r="ER91" s="113"/>
      <c r="ES91" s="113"/>
      <c r="ET91" s="113"/>
      <c r="EU91" s="113"/>
      <c r="EV91" s="113"/>
      <c r="EW91" s="113"/>
      <c r="EX91" s="113"/>
      <c r="EY91" s="113"/>
      <c r="EZ91" s="113"/>
      <c r="FA91" s="113"/>
      <c r="FB91" s="113"/>
      <c r="FC91" s="113"/>
      <c r="FD91" s="113"/>
      <c r="FE91" s="113"/>
      <c r="FF91" s="113"/>
      <c r="FG91" s="113"/>
      <c r="FH91" s="113"/>
      <c r="FI91" s="113"/>
      <c r="FJ91" s="113"/>
      <c r="FK91" s="113"/>
      <c r="FL91" s="113"/>
      <c r="FM91" s="113"/>
      <c r="FN91" s="113"/>
      <c r="FO91" s="113"/>
      <c r="FP91" s="113"/>
      <c r="FQ91" s="113"/>
      <c r="FR91" s="113"/>
      <c r="FS91" s="113"/>
      <c r="FT91" s="113"/>
      <c r="FU91" s="113"/>
      <c r="FV91" s="113"/>
      <c r="FW91" s="113"/>
      <c r="FX91" s="113"/>
      <c r="FY91" s="113"/>
      <c r="FZ91" s="113"/>
      <c r="GA91" s="113"/>
      <c r="GB91" s="113"/>
      <c r="GC91" s="113"/>
      <c r="GD91" s="113"/>
      <c r="GE91" s="113"/>
      <c r="GF91" s="113"/>
      <c r="GG91" s="113"/>
      <c r="GH91" s="113"/>
      <c r="GI91" s="113"/>
      <c r="GJ91" s="113"/>
      <c r="GK91" s="113"/>
      <c r="GL91" s="113"/>
      <c r="GM91" s="113"/>
      <c r="GN91" s="113"/>
      <c r="GO91" s="113"/>
      <c r="GP91" s="113"/>
      <c r="GQ91" s="113"/>
      <c r="GR91" s="113"/>
      <c r="GS91" s="113"/>
      <c r="GT91" s="113"/>
      <c r="GU91" s="113"/>
      <c r="GV91" s="113"/>
      <c r="GW91" s="113"/>
      <c r="GX91" s="113"/>
      <c r="GY91" s="113"/>
      <c r="GZ91" s="113"/>
      <c r="HA91" s="113"/>
      <c r="HB91" s="113"/>
      <c r="HC91" s="113"/>
      <c r="HD91" s="113"/>
      <c r="HE91" s="113"/>
      <c r="HF91" s="113"/>
      <c r="HG91" s="113"/>
      <c r="HH91" s="113"/>
      <c r="HI91" s="113"/>
      <c r="HJ91" s="113"/>
      <c r="HK91" s="113"/>
      <c r="HL91" s="113"/>
      <c r="HM91" s="113"/>
      <c r="HN91" s="113"/>
      <c r="HO91" s="113"/>
      <c r="HP91" s="113"/>
      <c r="HQ91" s="113"/>
      <c r="HR91" s="113"/>
      <c r="HS91" s="113"/>
      <c r="HT91" s="113"/>
      <c r="HU91" s="113"/>
      <c r="HV91" s="113"/>
      <c r="HW91" s="113"/>
      <c r="HX91" s="113"/>
      <c r="HY91" s="113"/>
      <c r="HZ91" s="113"/>
      <c r="IA91" s="113"/>
      <c r="IB91" s="113"/>
      <c r="IC91" s="113"/>
      <c r="ID91" s="113"/>
      <c r="IE91" s="113"/>
      <c r="IF91" s="113"/>
      <c r="IG91" s="113"/>
      <c r="IH91" s="113"/>
      <c r="II91" s="113"/>
      <c r="IJ91" s="113"/>
      <c r="IK91" s="113"/>
      <c r="IL91" s="113"/>
      <c r="IM91" s="113"/>
      <c r="IN91" s="113"/>
      <c r="IO91" s="113"/>
      <c r="IP91" s="113"/>
      <c r="IQ91" s="113"/>
      <c r="IR91" s="113"/>
      <c r="IS91" s="113"/>
      <c r="IT91" s="113"/>
      <c r="IU91" s="113"/>
      <c r="IV91" s="113"/>
      <c r="IW91" s="113"/>
      <c r="IX91" s="113"/>
      <c r="IY91" s="113"/>
      <c r="IZ91" s="113"/>
    </row>
    <row r="92" spans="1:260" hidden="1" x14ac:dyDescent="0.2">
      <c r="A92" s="122">
        <v>43640</v>
      </c>
      <c r="B92" s="101" t="s">
        <v>2415</v>
      </c>
      <c r="C92" s="101" t="s">
        <v>338</v>
      </c>
      <c r="D92" s="101" t="s">
        <v>137</v>
      </c>
      <c r="E92" s="101" t="s">
        <v>144</v>
      </c>
      <c r="F92" s="82">
        <v>43616</v>
      </c>
      <c r="G92" s="124">
        <v>2019</v>
      </c>
      <c r="H92" s="123" t="s">
        <v>2</v>
      </c>
      <c r="I92" s="123" t="str">
        <f t="shared" si="6"/>
        <v>OR</v>
      </c>
      <c r="J92" s="123" t="str">
        <f t="shared" si="7"/>
        <v>OR</v>
      </c>
      <c r="K92" s="202" t="str">
        <f t="shared" si="8"/>
        <v>Pacific</v>
      </c>
      <c r="L92" s="123" t="str">
        <f>INDEX('State '!$A$1:$C$62,MATCH($I92,'State '!$B:$B,0),3)</f>
        <v>Pacific</v>
      </c>
      <c r="M92" s="123" t="str">
        <f>INDEX('State '!$A$1:$C$62,MATCH($J92,'State '!$B:$B,0),3)</f>
        <v>Pacific</v>
      </c>
      <c r="N92" s="123"/>
      <c r="O92" s="217">
        <v>128</v>
      </c>
      <c r="P92" s="85">
        <v>13</v>
      </c>
      <c r="Q92" s="219">
        <v>120</v>
      </c>
      <c r="R92" s="124">
        <v>24</v>
      </c>
      <c r="S92" s="123" t="s">
        <v>139</v>
      </c>
      <c r="T92" s="123"/>
      <c r="U92" s="123"/>
      <c r="V92" s="123" t="s">
        <v>2250</v>
      </c>
      <c r="W92" s="101"/>
      <c r="X92" s="125"/>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c r="IW92" s="20"/>
      <c r="IX92" s="20"/>
      <c r="IY92" s="20"/>
      <c r="IZ92" s="20"/>
    </row>
    <row r="93" spans="1:260" x14ac:dyDescent="0.2">
      <c r="A93" s="122">
        <v>43640</v>
      </c>
      <c r="B93" s="104" t="s">
        <v>2439</v>
      </c>
      <c r="C93" s="102" t="s">
        <v>258</v>
      </c>
      <c r="D93" s="104" t="s">
        <v>141</v>
      </c>
      <c r="E93" s="144" t="s">
        <v>432</v>
      </c>
      <c r="F93" s="82"/>
      <c r="G93" s="124">
        <v>2019</v>
      </c>
      <c r="H93" s="123" t="s">
        <v>50</v>
      </c>
      <c r="I93" s="123" t="str">
        <f t="shared" si="6"/>
        <v>WA</v>
      </c>
      <c r="J93" s="123" t="str">
        <f t="shared" si="7"/>
        <v>WA</v>
      </c>
      <c r="K93" s="202" t="str">
        <f t="shared" si="8"/>
        <v>Pacific</v>
      </c>
      <c r="L93" s="123" t="str">
        <f>INDEX('State '!$A$1:$C$62,MATCH($I93,'State '!$B:$B,0),3)</f>
        <v>Pacific</v>
      </c>
      <c r="M93" s="123" t="str">
        <f>INDEX('State '!$A$1:$C$62,MATCH($J93,'State '!$B:$B,0),3)</f>
        <v>Pacific</v>
      </c>
      <c r="N93" s="123"/>
      <c r="O93" s="217">
        <v>47</v>
      </c>
      <c r="P93" s="85">
        <v>7</v>
      </c>
      <c r="Q93" s="162">
        <v>159.29900000000001</v>
      </c>
      <c r="R93" s="128">
        <v>8</v>
      </c>
      <c r="S93" s="147" t="s">
        <v>139</v>
      </c>
      <c r="T93" s="148" t="s">
        <v>390</v>
      </c>
      <c r="U93" s="123" t="s">
        <v>2541</v>
      </c>
      <c r="V93" s="123" t="s">
        <v>2247</v>
      </c>
      <c r="W93" s="101" t="s">
        <v>2540</v>
      </c>
      <c r="X93" s="206" t="s">
        <v>2609</v>
      </c>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row>
    <row r="94" spans="1:260" s="20" customFormat="1" x14ac:dyDescent="0.2">
      <c r="A94" s="122">
        <v>42619</v>
      </c>
      <c r="B94" s="102" t="s">
        <v>2308</v>
      </c>
      <c r="C94" s="102" t="s">
        <v>2065</v>
      </c>
      <c r="D94" s="102" t="s">
        <v>137</v>
      </c>
      <c r="E94" s="144" t="s">
        <v>140</v>
      </c>
      <c r="F94" s="84"/>
      <c r="G94" s="169">
        <v>2025</v>
      </c>
      <c r="H94" s="123" t="s">
        <v>552</v>
      </c>
      <c r="I94" s="123" t="str">
        <f t="shared" si="6"/>
        <v>AK</v>
      </c>
      <c r="J94" s="123" t="str">
        <f t="shared" si="7"/>
        <v>AK</v>
      </c>
      <c r="K94" s="202" t="str">
        <f t="shared" si="8"/>
        <v>Pacific</v>
      </c>
      <c r="L94" s="123" t="str">
        <f>INDEX('State '!$A$1:$C$62,MATCH($I94,'State '!$B:$B,0),3)</f>
        <v>Pacific</v>
      </c>
      <c r="M94" s="123" t="str">
        <f>INDEX('State '!$A$1:$C$62,MATCH($J94,'State '!$B:$B,0),3)</f>
        <v>Pacific</v>
      </c>
      <c r="N94" s="123"/>
      <c r="O94" s="217">
        <v>9970</v>
      </c>
      <c r="P94" s="146">
        <v>727</v>
      </c>
      <c r="Q94" s="162">
        <v>500</v>
      </c>
      <c r="R94" s="85">
        <v>36</v>
      </c>
      <c r="S94" s="147" t="s">
        <v>139</v>
      </c>
      <c r="T94" s="148" t="s">
        <v>188</v>
      </c>
      <c r="U94" s="149" t="s">
        <v>391</v>
      </c>
      <c r="V94" s="123" t="s">
        <v>2247</v>
      </c>
      <c r="W94" s="101"/>
      <c r="X94" s="125"/>
      <c r="Y94" s="126"/>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c r="BK94" s="113"/>
      <c r="BL94" s="113"/>
      <c r="BM94" s="113"/>
      <c r="BN94" s="113"/>
      <c r="BO94" s="113"/>
      <c r="BP94" s="113"/>
      <c r="BQ94" s="113"/>
      <c r="BR94" s="113"/>
      <c r="BS94" s="113"/>
      <c r="BT94" s="113"/>
      <c r="BU94" s="113"/>
      <c r="BV94" s="113"/>
      <c r="BW94" s="113"/>
      <c r="BX94" s="113"/>
      <c r="BY94" s="113"/>
      <c r="BZ94" s="113"/>
      <c r="CA94" s="113"/>
      <c r="CB94" s="113"/>
      <c r="CC94" s="113"/>
      <c r="CD94" s="113"/>
      <c r="CE94" s="113"/>
      <c r="CF94" s="113"/>
      <c r="CG94" s="113"/>
      <c r="CH94" s="113"/>
      <c r="CI94" s="113"/>
      <c r="CJ94" s="113"/>
      <c r="CK94" s="113"/>
      <c r="CL94" s="113"/>
      <c r="CM94" s="113"/>
      <c r="CN94" s="113"/>
      <c r="CO94" s="113"/>
      <c r="CP94" s="113"/>
      <c r="CQ94" s="113"/>
      <c r="CR94" s="113"/>
      <c r="CS94" s="113"/>
      <c r="CT94" s="113"/>
      <c r="CU94" s="113"/>
      <c r="CV94" s="113"/>
      <c r="CW94" s="113"/>
      <c r="CX94" s="113"/>
      <c r="CY94" s="113"/>
      <c r="CZ94" s="113"/>
      <c r="DA94" s="113"/>
      <c r="DB94" s="113"/>
      <c r="DC94" s="113"/>
      <c r="DD94" s="113"/>
      <c r="DE94" s="113"/>
      <c r="DF94" s="113"/>
      <c r="DG94" s="113"/>
      <c r="DH94" s="113"/>
      <c r="DI94" s="113"/>
      <c r="DJ94" s="113"/>
      <c r="DK94" s="113"/>
      <c r="DL94" s="113"/>
      <c r="DM94" s="113"/>
      <c r="DN94" s="113"/>
      <c r="DO94" s="113"/>
      <c r="DP94" s="113"/>
      <c r="DQ94" s="113"/>
      <c r="DR94" s="113"/>
      <c r="DS94" s="113"/>
      <c r="DT94" s="113"/>
      <c r="DU94" s="113"/>
      <c r="DV94" s="113"/>
      <c r="DW94" s="113"/>
      <c r="DX94" s="113"/>
      <c r="DY94" s="113"/>
      <c r="DZ94" s="113"/>
      <c r="EA94" s="113"/>
      <c r="EB94" s="113"/>
      <c r="EC94" s="113"/>
      <c r="ED94" s="113"/>
      <c r="EE94" s="113"/>
      <c r="EF94" s="113"/>
      <c r="EG94" s="113"/>
      <c r="EH94" s="113"/>
      <c r="EI94" s="113"/>
      <c r="EJ94" s="113"/>
      <c r="EK94" s="113"/>
      <c r="EL94" s="113"/>
      <c r="EM94" s="113"/>
      <c r="EN94" s="113"/>
      <c r="EO94" s="113"/>
      <c r="EP94" s="113"/>
      <c r="EQ94" s="113"/>
      <c r="ER94" s="113"/>
      <c r="ES94" s="113"/>
      <c r="ET94" s="113"/>
      <c r="EU94" s="113"/>
      <c r="EV94" s="113"/>
      <c r="EW94" s="113"/>
      <c r="EX94" s="113"/>
      <c r="EY94" s="113"/>
      <c r="EZ94" s="113"/>
      <c r="FA94" s="113"/>
      <c r="FB94" s="113"/>
      <c r="FC94" s="113"/>
      <c r="FD94" s="113"/>
      <c r="FE94" s="113"/>
      <c r="FF94" s="113"/>
      <c r="FG94" s="113"/>
      <c r="FH94" s="113"/>
      <c r="FI94" s="113"/>
      <c r="FJ94" s="113"/>
      <c r="FK94" s="113"/>
      <c r="FL94" s="113"/>
      <c r="FM94" s="113"/>
      <c r="FN94" s="113"/>
      <c r="FO94" s="113"/>
      <c r="FP94" s="113"/>
      <c r="FQ94" s="113"/>
      <c r="FR94" s="113"/>
      <c r="FS94" s="113"/>
      <c r="FT94" s="113"/>
      <c r="FU94" s="113"/>
      <c r="FV94" s="113"/>
      <c r="FW94" s="113"/>
      <c r="FX94" s="113"/>
      <c r="FY94" s="113"/>
      <c r="FZ94" s="113"/>
      <c r="GA94" s="113"/>
      <c r="GB94" s="113"/>
      <c r="GC94" s="113"/>
      <c r="GD94" s="113"/>
      <c r="GE94" s="113"/>
      <c r="GF94" s="113"/>
      <c r="GG94" s="113"/>
      <c r="GH94" s="113"/>
      <c r="GI94" s="113"/>
      <c r="GJ94" s="113"/>
      <c r="GK94" s="113"/>
      <c r="GL94" s="113"/>
      <c r="GM94" s="113"/>
      <c r="GN94" s="113"/>
      <c r="GO94" s="113"/>
      <c r="GP94" s="113"/>
      <c r="GQ94" s="113"/>
      <c r="GR94" s="113"/>
      <c r="GS94" s="113"/>
      <c r="GT94" s="113"/>
      <c r="GU94" s="113"/>
      <c r="GV94" s="113"/>
      <c r="GW94" s="113"/>
      <c r="GX94" s="113"/>
      <c r="GY94" s="113"/>
      <c r="GZ94" s="113"/>
      <c r="HA94" s="113"/>
      <c r="HB94" s="113"/>
      <c r="HC94" s="113"/>
      <c r="HD94" s="113"/>
      <c r="HE94" s="113"/>
      <c r="HF94" s="113"/>
      <c r="HG94" s="113"/>
      <c r="HH94" s="113"/>
      <c r="HI94" s="113"/>
      <c r="HJ94" s="113"/>
      <c r="HK94" s="113"/>
      <c r="HL94" s="113"/>
      <c r="HM94" s="113"/>
      <c r="HN94" s="113"/>
      <c r="HO94" s="113"/>
      <c r="HP94" s="113"/>
      <c r="HQ94" s="113"/>
      <c r="HR94" s="113"/>
      <c r="HS94" s="113"/>
      <c r="HT94" s="113"/>
      <c r="HU94" s="113"/>
      <c r="HV94" s="113"/>
      <c r="HW94" s="113"/>
      <c r="HX94" s="113"/>
      <c r="HY94" s="113"/>
      <c r="HZ94" s="113"/>
      <c r="IA94" s="113"/>
      <c r="IB94" s="113"/>
      <c r="IC94" s="113"/>
      <c r="ID94" s="113"/>
      <c r="IE94" s="113"/>
      <c r="IF94" s="113"/>
      <c r="IG94" s="113"/>
      <c r="IH94" s="113"/>
      <c r="II94" s="113"/>
      <c r="IJ94" s="113"/>
      <c r="IK94" s="113"/>
      <c r="IL94" s="113"/>
      <c r="IM94" s="113"/>
      <c r="IN94" s="113"/>
      <c r="IO94" s="113"/>
      <c r="IP94" s="113"/>
      <c r="IQ94" s="113"/>
      <c r="IR94" s="113"/>
      <c r="IS94" s="113"/>
      <c r="IT94" s="113"/>
      <c r="IU94" s="113"/>
      <c r="IV94" s="113"/>
      <c r="IW94" s="113"/>
      <c r="IX94" s="113"/>
      <c r="IY94" s="113"/>
      <c r="IZ94" s="113"/>
    </row>
    <row r="95" spans="1:260" ht="25.5" hidden="1" x14ac:dyDescent="0.2">
      <c r="A95" s="157">
        <v>43517</v>
      </c>
      <c r="B95" s="103" t="s">
        <v>2752</v>
      </c>
      <c r="C95" s="103" t="s">
        <v>2677</v>
      </c>
      <c r="D95" s="103" t="s">
        <v>141</v>
      </c>
      <c r="E95" s="103" t="s">
        <v>144</v>
      </c>
      <c r="F95" s="152">
        <v>43480</v>
      </c>
      <c r="G95" s="156">
        <v>2019</v>
      </c>
      <c r="H95" s="154" t="s">
        <v>6</v>
      </c>
      <c r="I95" s="123" t="str">
        <f t="shared" si="6"/>
        <v>TX</v>
      </c>
      <c r="J95" s="123" t="str">
        <f t="shared" si="7"/>
        <v>TX</v>
      </c>
      <c r="K95" s="202" t="str">
        <f t="shared" si="8"/>
        <v>South Central</v>
      </c>
      <c r="L95" s="123" t="str">
        <f>INDEX('State '!$A$1:$C$62,MATCH($I95,'State '!$B:$B,0),3)</f>
        <v>South Central</v>
      </c>
      <c r="M95" s="123" t="str">
        <f>INDEX('State '!$A$1:$C$62,MATCH($J95,'State '!$B:$B,0),3)</f>
        <v>South Central</v>
      </c>
      <c r="N95" s="123"/>
      <c r="O95" s="218"/>
      <c r="P95" s="155"/>
      <c r="Q95" s="220">
        <v>150</v>
      </c>
      <c r="R95" s="156" t="s">
        <v>393</v>
      </c>
      <c r="S95" s="154" t="s">
        <v>139</v>
      </c>
      <c r="T95" s="154" t="s">
        <v>2714</v>
      </c>
      <c r="U95" s="154" t="s">
        <v>391</v>
      </c>
      <c r="V95" s="123" t="s">
        <v>2247</v>
      </c>
      <c r="W95" s="211"/>
      <c r="X95" s="212"/>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0"/>
      <c r="IX95" s="20"/>
      <c r="IY95" s="20"/>
      <c r="IZ95" s="20"/>
    </row>
    <row r="96" spans="1:260" x14ac:dyDescent="0.2">
      <c r="A96" s="122">
        <v>43199</v>
      </c>
      <c r="B96" s="102" t="s">
        <v>2040</v>
      </c>
      <c r="C96" s="102" t="s">
        <v>207</v>
      </c>
      <c r="D96" s="102" t="s">
        <v>137</v>
      </c>
      <c r="E96" s="101" t="s">
        <v>2466</v>
      </c>
      <c r="F96" s="84"/>
      <c r="G96" s="169"/>
      <c r="H96" s="123" t="s">
        <v>2041</v>
      </c>
      <c r="I96" s="123" t="str">
        <f t="shared" si="6"/>
        <v>PA</v>
      </c>
      <c r="J96" s="123" t="str">
        <f t="shared" si="7"/>
        <v>MA</v>
      </c>
      <c r="K96" s="202" t="str">
        <f t="shared" si="8"/>
        <v>Northeast</v>
      </c>
      <c r="L96" s="123" t="str">
        <f>INDEX('State '!$A$1:$C$62,MATCH($I96,'State '!$B:$B,0),3)</f>
        <v>Northeast</v>
      </c>
      <c r="M96" s="123" t="str">
        <f>INDEX('State '!$A$1:$C$62,MATCH($J96,'State '!$B:$B,0),3)</f>
        <v>Northeast</v>
      </c>
      <c r="N96" s="123"/>
      <c r="O96" s="217">
        <v>3300</v>
      </c>
      <c r="P96" s="146">
        <f>161+179</f>
        <v>340</v>
      </c>
      <c r="Q96" s="162">
        <v>1300</v>
      </c>
      <c r="R96" s="85">
        <v>36</v>
      </c>
      <c r="S96" s="147" t="s">
        <v>135</v>
      </c>
      <c r="T96" s="148" t="s">
        <v>390</v>
      </c>
      <c r="U96" s="149" t="s">
        <v>2267</v>
      </c>
      <c r="V96" s="123" t="s">
        <v>2250</v>
      </c>
      <c r="W96" s="101"/>
      <c r="X96" s="125"/>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row>
    <row r="97" spans="1:260" x14ac:dyDescent="0.2">
      <c r="A97" s="122">
        <v>43605</v>
      </c>
      <c r="B97" s="103" t="s">
        <v>2354</v>
      </c>
      <c r="C97" s="103" t="s">
        <v>1941</v>
      </c>
      <c r="D97" s="103" t="s">
        <v>137</v>
      </c>
      <c r="E97" s="103" t="s">
        <v>398</v>
      </c>
      <c r="F97" s="152"/>
      <c r="G97" s="156">
        <v>2019</v>
      </c>
      <c r="H97" s="154" t="s">
        <v>412</v>
      </c>
      <c r="I97" s="154" t="str">
        <f t="shared" si="6"/>
        <v>PA</v>
      </c>
      <c r="J97" s="154" t="str">
        <f t="shared" si="7"/>
        <v>NY</v>
      </c>
      <c r="K97" s="202" t="str">
        <f t="shared" si="8"/>
        <v>Northeast</v>
      </c>
      <c r="L97" s="123" t="str">
        <f>INDEX('State '!$A$1:$C$62,MATCH($I97,'State '!$B:$B,0),3)</f>
        <v>Northeast</v>
      </c>
      <c r="M97" s="123" t="str">
        <f>INDEX('State '!$A$1:$C$62,MATCH($J97,'State '!$B:$B,0),3)</f>
        <v>Northeast</v>
      </c>
      <c r="N97" s="123"/>
      <c r="O97" s="218">
        <v>926.5</v>
      </c>
      <c r="P97" s="155">
        <v>37.1</v>
      </c>
      <c r="Q97" s="220">
        <v>400</v>
      </c>
      <c r="R97" s="156">
        <v>42</v>
      </c>
      <c r="S97" s="154" t="s">
        <v>135</v>
      </c>
      <c r="T97" s="154" t="s">
        <v>390</v>
      </c>
      <c r="U97" s="154" t="s">
        <v>2355</v>
      </c>
      <c r="V97" s="123" t="s">
        <v>2250</v>
      </c>
      <c r="W97" s="101"/>
      <c r="X97" s="125"/>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c r="IZ97" s="20"/>
    </row>
    <row r="98" spans="1:260" s="20" customFormat="1" x14ac:dyDescent="0.2">
      <c r="A98" s="122">
        <v>43229</v>
      </c>
      <c r="B98" s="102" t="s">
        <v>2462</v>
      </c>
      <c r="C98" s="102" t="s">
        <v>232</v>
      </c>
      <c r="D98" s="102" t="s">
        <v>141</v>
      </c>
      <c r="E98" s="144" t="s">
        <v>2274</v>
      </c>
      <c r="F98" s="84"/>
      <c r="G98" s="150"/>
      <c r="H98" s="123" t="s">
        <v>2222</v>
      </c>
      <c r="I98" s="123" t="str">
        <f t="shared" si="6"/>
        <v>NY</v>
      </c>
      <c r="J98" s="123" t="str">
        <f t="shared" si="7"/>
        <v>ON</v>
      </c>
      <c r="K98" s="202" t="str">
        <f t="shared" si="8"/>
        <v>Northeast, Canada</v>
      </c>
      <c r="L98" s="123" t="str">
        <f>INDEX('State '!$A$1:$C$62,MATCH($I98,'State '!$B:$B,0),3)</f>
        <v>Northeast</v>
      </c>
      <c r="M98" s="123" t="str">
        <f>INDEX('State '!$A$1:$C$62,MATCH($J98,'State '!$B:$B,0),3)</f>
        <v>Canada</v>
      </c>
      <c r="N98" s="123"/>
      <c r="O98" s="217"/>
      <c r="P98" s="146">
        <v>2.1</v>
      </c>
      <c r="Q98" s="162">
        <v>350</v>
      </c>
      <c r="R98" s="85">
        <v>24</v>
      </c>
      <c r="S98" s="147" t="s">
        <v>135</v>
      </c>
      <c r="T98" s="148" t="s">
        <v>390</v>
      </c>
      <c r="U98" s="149" t="s">
        <v>2108</v>
      </c>
      <c r="V98" s="123" t="s">
        <v>2250</v>
      </c>
      <c r="W98" s="101" t="s">
        <v>2582</v>
      </c>
      <c r="X98" s="206" t="s">
        <v>2610</v>
      </c>
    </row>
    <row r="99" spans="1:260" s="20" customFormat="1" x14ac:dyDescent="0.2">
      <c r="A99" s="122">
        <v>43229</v>
      </c>
      <c r="B99" s="102" t="s">
        <v>2461</v>
      </c>
      <c r="C99" s="102" t="s">
        <v>202</v>
      </c>
      <c r="D99" s="102" t="s">
        <v>141</v>
      </c>
      <c r="E99" s="144" t="s">
        <v>2274</v>
      </c>
      <c r="F99" s="84"/>
      <c r="G99" s="150"/>
      <c r="H99" s="123" t="s">
        <v>397</v>
      </c>
      <c r="I99" s="123" t="str">
        <f t="shared" ref="I99:I130" si="9">LEFT($H99,2)</f>
        <v>PA</v>
      </c>
      <c r="J99" s="123" t="str">
        <f t="shared" ref="J99:J130" si="10">RIGHT($H99,2)</f>
        <v>NY</v>
      </c>
      <c r="K99" s="202" t="str">
        <f t="shared" ref="K99:K130" si="11">IF($L99=$M99,L99,CONCATENATE($L99,", ",IF(ISBLANK(N99),"",CONCATENATE(N99,", ")),$M99))</f>
        <v>Northeast</v>
      </c>
      <c r="L99" s="123" t="str">
        <f>INDEX('State '!$A$1:$C$62,MATCH($I99,'State '!$B:$B,0),3)</f>
        <v>Northeast</v>
      </c>
      <c r="M99" s="123" t="str">
        <f>INDEX('State '!$A$1:$C$62,MATCH($J99,'State '!$B:$B,0),3)</f>
        <v>Northeast</v>
      </c>
      <c r="N99" s="123"/>
      <c r="O99" s="217">
        <v>455</v>
      </c>
      <c r="P99" s="146">
        <v>101</v>
      </c>
      <c r="Q99" s="162">
        <v>497</v>
      </c>
      <c r="R99" s="85">
        <v>24</v>
      </c>
      <c r="S99" s="147" t="s">
        <v>135</v>
      </c>
      <c r="T99" s="148" t="s">
        <v>390</v>
      </c>
      <c r="U99" s="149" t="s">
        <v>2108</v>
      </c>
      <c r="V99" s="123" t="s">
        <v>2250</v>
      </c>
      <c r="W99" s="101" t="s">
        <v>2582</v>
      </c>
      <c r="X99" s="206" t="s">
        <v>2610</v>
      </c>
    </row>
    <row r="100" spans="1:260" s="20" customFormat="1" x14ac:dyDescent="0.2">
      <c r="A100" s="122">
        <v>43584</v>
      </c>
      <c r="B100" s="102" t="s">
        <v>2918</v>
      </c>
      <c r="C100" s="102" t="s">
        <v>1784</v>
      </c>
      <c r="D100" s="102" t="s">
        <v>141</v>
      </c>
      <c r="E100" s="144" t="s">
        <v>138</v>
      </c>
      <c r="F100" s="84"/>
      <c r="G100" s="150">
        <v>2019</v>
      </c>
      <c r="H100" s="123" t="s">
        <v>6</v>
      </c>
      <c r="I100" s="123" t="str">
        <f t="shared" si="9"/>
        <v>TX</v>
      </c>
      <c r="J100" s="123" t="str">
        <f t="shared" si="10"/>
        <v>TX</v>
      </c>
      <c r="K100" s="202" t="str">
        <f t="shared" si="11"/>
        <v>South Central</v>
      </c>
      <c r="L100" s="123" t="str">
        <f>INDEX('State '!$A$1:$C$62,MATCH($I100,'State '!$B:$B,0),3)</f>
        <v>South Central</v>
      </c>
      <c r="M100" s="123" t="str">
        <f>INDEX('State '!$A$1:$C$62,MATCH($J100,'State '!$B:$B,0),3)</f>
        <v>South Central</v>
      </c>
      <c r="N100" s="123"/>
      <c r="O100" s="217">
        <v>33</v>
      </c>
      <c r="P100" s="146">
        <v>14.4</v>
      </c>
      <c r="Q100" s="162">
        <v>320</v>
      </c>
      <c r="R100" s="85">
        <v>24</v>
      </c>
      <c r="S100" s="147" t="s">
        <v>135</v>
      </c>
      <c r="T100" s="148" t="s">
        <v>390</v>
      </c>
      <c r="U100" s="149" t="s">
        <v>2919</v>
      </c>
      <c r="V100" s="123" t="s">
        <v>2247</v>
      </c>
      <c r="W100" s="101"/>
      <c r="X100" s="206"/>
    </row>
    <row r="101" spans="1:260" ht="25.5" x14ac:dyDescent="0.2">
      <c r="A101" s="122">
        <v>43580</v>
      </c>
      <c r="B101" s="101" t="s">
        <v>2801</v>
      </c>
      <c r="C101" s="101" t="s">
        <v>338</v>
      </c>
      <c r="D101" s="101" t="s">
        <v>137</v>
      </c>
      <c r="E101" s="101" t="s">
        <v>432</v>
      </c>
      <c r="F101" s="82"/>
      <c r="G101" s="124">
        <v>2019</v>
      </c>
      <c r="H101" s="123" t="s">
        <v>30</v>
      </c>
      <c r="I101" s="123" t="str">
        <f t="shared" si="9"/>
        <v>MN</v>
      </c>
      <c r="J101" s="123" t="str">
        <f t="shared" si="10"/>
        <v>MN</v>
      </c>
      <c r="K101" s="202" t="str">
        <f t="shared" si="11"/>
        <v>Midwest</v>
      </c>
      <c r="L101" s="123" t="str">
        <f>INDEX('State '!$A$1:$C$62,MATCH($I101,'State '!$B:$B,0),3)</f>
        <v>Midwest</v>
      </c>
      <c r="M101" s="123" t="str">
        <f>INDEX('State '!$A$1:$C$62,MATCH($J101,'State '!$B:$B,0),3)</f>
        <v>Midwest</v>
      </c>
      <c r="N101" s="123"/>
      <c r="O101" s="217">
        <v>158.07</v>
      </c>
      <c r="P101" s="85">
        <f>9.9+8.9</f>
        <v>18.8</v>
      </c>
      <c r="Q101" s="219">
        <v>101.411</v>
      </c>
      <c r="R101" s="124" t="s">
        <v>393</v>
      </c>
      <c r="S101" s="123" t="s">
        <v>135</v>
      </c>
      <c r="T101" s="123" t="s">
        <v>390</v>
      </c>
      <c r="U101" s="123" t="s">
        <v>2807</v>
      </c>
      <c r="V101" s="123" t="s">
        <v>2247</v>
      </c>
      <c r="W101" s="101" t="s">
        <v>2920</v>
      </c>
      <c r="X101" s="206" t="s">
        <v>2924</v>
      </c>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c r="IW101" s="20"/>
      <c r="IX101" s="20"/>
      <c r="IY101" s="20"/>
      <c r="IZ101" s="20"/>
    </row>
    <row r="102" spans="1:260" x14ac:dyDescent="0.2">
      <c r="A102" s="122">
        <v>43124</v>
      </c>
      <c r="B102" s="101" t="s">
        <v>1956</v>
      </c>
      <c r="C102" s="101" t="s">
        <v>354</v>
      </c>
      <c r="D102" s="101" t="s">
        <v>137</v>
      </c>
      <c r="E102" s="101" t="s">
        <v>2469</v>
      </c>
      <c r="F102" s="82"/>
      <c r="G102" s="124"/>
      <c r="H102" s="123" t="s">
        <v>13</v>
      </c>
      <c r="I102" s="123" t="str">
        <f t="shared" si="9"/>
        <v>CA</v>
      </c>
      <c r="J102" s="123" t="str">
        <f t="shared" si="10"/>
        <v>CA</v>
      </c>
      <c r="K102" s="202" t="str">
        <f t="shared" si="11"/>
        <v>Pacific</v>
      </c>
      <c r="L102" s="123" t="str">
        <f>INDEX('State '!$A$1:$C$62,MATCH($I102,'State '!$B:$B,0),3)</f>
        <v>Pacific</v>
      </c>
      <c r="M102" s="123" t="str">
        <f>INDEX('State '!$A$1:$C$62,MATCH($J102,'State '!$B:$B,0),3)</f>
        <v>Pacific</v>
      </c>
      <c r="N102" s="123"/>
      <c r="O102" s="217">
        <v>621</v>
      </c>
      <c r="P102" s="85">
        <v>63</v>
      </c>
      <c r="Q102" s="219">
        <v>300</v>
      </c>
      <c r="R102" s="124"/>
      <c r="S102" s="123" t="s">
        <v>139</v>
      </c>
      <c r="T102" s="123" t="s">
        <v>2470</v>
      </c>
      <c r="U102" s="123" t="s">
        <v>391</v>
      </c>
      <c r="V102" s="123" t="s">
        <v>2247</v>
      </c>
      <c r="W102" s="101"/>
      <c r="X102" s="125"/>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c r="IW102" s="20"/>
      <c r="IX102" s="20"/>
      <c r="IY102" s="20"/>
      <c r="IZ102" s="20"/>
    </row>
    <row r="103" spans="1:260" s="20" customFormat="1" ht="25.5" x14ac:dyDescent="0.2">
      <c r="A103" s="157">
        <v>43262</v>
      </c>
      <c r="B103" s="103" t="s">
        <v>2384</v>
      </c>
      <c r="C103" s="103" t="s">
        <v>2385</v>
      </c>
      <c r="D103" s="103" t="s">
        <v>134</v>
      </c>
      <c r="E103" s="103" t="s">
        <v>398</v>
      </c>
      <c r="F103" s="152"/>
      <c r="G103" s="156">
        <v>2019</v>
      </c>
      <c r="H103" s="154" t="s">
        <v>18</v>
      </c>
      <c r="I103" s="123" t="str">
        <f t="shared" si="9"/>
        <v>FL</v>
      </c>
      <c r="J103" s="123" t="str">
        <f t="shared" si="10"/>
        <v>FL</v>
      </c>
      <c r="K103" s="202" t="str">
        <f t="shared" si="11"/>
        <v>Southeast</v>
      </c>
      <c r="L103" s="123" t="str">
        <f>INDEX('State '!$A$1:$C$62,MATCH($I103,'State '!$B:$B,0),3)</f>
        <v>Southeast</v>
      </c>
      <c r="M103" s="123" t="str">
        <f>INDEX('State '!$A$1:$C$62,MATCH($J103,'State '!$B:$B,0),3)</f>
        <v>Southeast</v>
      </c>
      <c r="N103" s="123"/>
      <c r="O103" s="218">
        <v>30.1</v>
      </c>
      <c r="P103" s="155">
        <v>5.2</v>
      </c>
      <c r="Q103" s="220">
        <v>400</v>
      </c>
      <c r="R103" s="156">
        <v>20</v>
      </c>
      <c r="S103" s="154" t="s">
        <v>139</v>
      </c>
      <c r="T103" s="154" t="s">
        <v>390</v>
      </c>
      <c r="U103" s="154" t="s">
        <v>2386</v>
      </c>
      <c r="V103" s="123" t="s">
        <v>2247</v>
      </c>
      <c r="W103" s="101"/>
      <c r="X103" s="125"/>
    </row>
    <row r="104" spans="1:260" s="20" customFormat="1" ht="25.5" hidden="1" x14ac:dyDescent="0.2">
      <c r="A104" s="157">
        <v>43584</v>
      </c>
      <c r="B104" s="103" t="s">
        <v>2719</v>
      </c>
      <c r="C104" s="103" t="s">
        <v>2717</v>
      </c>
      <c r="D104" s="103" t="s">
        <v>141</v>
      </c>
      <c r="E104" s="103" t="s">
        <v>144</v>
      </c>
      <c r="F104" s="152">
        <v>43497</v>
      </c>
      <c r="G104" s="156">
        <v>2019</v>
      </c>
      <c r="H104" s="154" t="s">
        <v>37</v>
      </c>
      <c r="I104" s="123" t="str">
        <f t="shared" si="9"/>
        <v>OK</v>
      </c>
      <c r="J104" s="123" t="str">
        <f t="shared" si="10"/>
        <v>OK</v>
      </c>
      <c r="K104" s="202" t="str">
        <f t="shared" si="11"/>
        <v>South Central</v>
      </c>
      <c r="L104" s="123" t="str">
        <f>INDEX('State '!$A$1:$C$62,MATCH($I104,'State '!$B:$B,0),3)</f>
        <v>South Central</v>
      </c>
      <c r="M104" s="123" t="str">
        <f>INDEX('State '!$A$1:$C$62,MATCH($J104,'State '!$B:$B,0),3)</f>
        <v>South Central</v>
      </c>
      <c r="N104" s="123"/>
      <c r="O104" s="218"/>
      <c r="P104" s="155"/>
      <c r="Q104" s="220">
        <v>150</v>
      </c>
      <c r="R104" s="156"/>
      <c r="S104" s="154" t="s">
        <v>139</v>
      </c>
      <c r="T104" s="154"/>
      <c r="U104" s="154"/>
      <c r="V104" s="123" t="s">
        <v>2247</v>
      </c>
      <c r="W104" s="101" t="s">
        <v>2720</v>
      </c>
      <c r="X104" s="206" t="s">
        <v>2921</v>
      </c>
    </row>
    <row r="105" spans="1:260" s="20" customFormat="1" ht="25.5" hidden="1" x14ac:dyDescent="0.2">
      <c r="A105" s="157">
        <v>43584</v>
      </c>
      <c r="B105" s="103" t="s">
        <v>2718</v>
      </c>
      <c r="C105" s="103" t="s">
        <v>2717</v>
      </c>
      <c r="D105" s="103" t="s">
        <v>141</v>
      </c>
      <c r="E105" s="103" t="s">
        <v>144</v>
      </c>
      <c r="F105" s="152">
        <v>43497</v>
      </c>
      <c r="G105" s="156">
        <v>2019</v>
      </c>
      <c r="H105" s="154" t="s">
        <v>37</v>
      </c>
      <c r="I105" s="123" t="str">
        <f t="shared" si="9"/>
        <v>OK</v>
      </c>
      <c r="J105" s="123" t="str">
        <f t="shared" si="10"/>
        <v>OK</v>
      </c>
      <c r="K105" s="202" t="str">
        <f t="shared" si="11"/>
        <v>South Central</v>
      </c>
      <c r="L105" s="123" t="str">
        <f>INDEX('State '!$A$1:$C$62,MATCH($I105,'State '!$B:$B,0),3)</f>
        <v>South Central</v>
      </c>
      <c r="M105" s="123" t="str">
        <f>INDEX('State '!$A$1:$C$62,MATCH($J105,'State '!$B:$B,0),3)</f>
        <v>South Central</v>
      </c>
      <c r="N105" s="123"/>
      <c r="O105" s="218"/>
      <c r="P105" s="155"/>
      <c r="Q105" s="220">
        <v>100</v>
      </c>
      <c r="R105" s="156"/>
      <c r="S105" s="154" t="s">
        <v>139</v>
      </c>
      <c r="T105" s="154"/>
      <c r="U105" s="154"/>
      <c r="V105" s="123" t="s">
        <v>2247</v>
      </c>
      <c r="W105" s="101" t="s">
        <v>2721</v>
      </c>
      <c r="X105" s="206" t="s">
        <v>2921</v>
      </c>
    </row>
    <row r="106" spans="1:260" s="20" customFormat="1" ht="25.5" hidden="1" x14ac:dyDescent="0.2">
      <c r="A106" s="157">
        <v>43584</v>
      </c>
      <c r="B106" s="103" t="s">
        <v>2716</v>
      </c>
      <c r="C106" s="103" t="s">
        <v>2717</v>
      </c>
      <c r="D106" s="103" t="s">
        <v>141</v>
      </c>
      <c r="E106" s="103" t="s">
        <v>144</v>
      </c>
      <c r="F106" s="152">
        <v>43497</v>
      </c>
      <c r="G106" s="156">
        <v>2019</v>
      </c>
      <c r="H106" s="154" t="s">
        <v>6</v>
      </c>
      <c r="I106" s="123" t="str">
        <f t="shared" si="9"/>
        <v>TX</v>
      </c>
      <c r="J106" s="123" t="str">
        <f t="shared" si="10"/>
        <v>TX</v>
      </c>
      <c r="K106" s="202" t="str">
        <f t="shared" si="11"/>
        <v>South Central</v>
      </c>
      <c r="L106" s="123" t="str">
        <f>INDEX('State '!$A$1:$C$62,MATCH($I106,'State '!$B:$B,0),3)</f>
        <v>South Central</v>
      </c>
      <c r="M106" s="123" t="str">
        <f>INDEX('State '!$A$1:$C$62,MATCH($J106,'State '!$B:$B,0),3)</f>
        <v>South Central</v>
      </c>
      <c r="N106" s="123"/>
      <c r="O106" s="218"/>
      <c r="P106" s="155">
        <v>3.4470000000000001</v>
      </c>
      <c r="Q106" s="220">
        <v>150</v>
      </c>
      <c r="R106" s="156">
        <v>20</v>
      </c>
      <c r="S106" s="154" t="s">
        <v>139</v>
      </c>
      <c r="T106" s="154" t="s">
        <v>2714</v>
      </c>
      <c r="U106" s="154"/>
      <c r="V106" s="123" t="s">
        <v>2247</v>
      </c>
      <c r="W106" s="101" t="s">
        <v>2749</v>
      </c>
      <c r="X106" s="206" t="s">
        <v>2921</v>
      </c>
    </row>
    <row r="107" spans="1:260" ht="25.5" x14ac:dyDescent="0.2">
      <c r="A107" s="122">
        <v>43252</v>
      </c>
      <c r="B107" s="101" t="s">
        <v>2051</v>
      </c>
      <c r="C107" s="101" t="s">
        <v>2648</v>
      </c>
      <c r="D107" s="101" t="s">
        <v>137</v>
      </c>
      <c r="E107" s="144" t="s">
        <v>138</v>
      </c>
      <c r="F107" s="82"/>
      <c r="G107" s="124">
        <v>2021</v>
      </c>
      <c r="H107" s="123" t="s">
        <v>2</v>
      </c>
      <c r="I107" s="123" t="str">
        <f t="shared" si="9"/>
        <v>OR</v>
      </c>
      <c r="J107" s="123" t="str">
        <f t="shared" si="10"/>
        <v>OR</v>
      </c>
      <c r="K107" s="202" t="str">
        <f t="shared" si="11"/>
        <v>Pacific</v>
      </c>
      <c r="L107" s="123" t="str">
        <f>INDEX('State '!$A$1:$C$62,MATCH($I107,'State '!$B:$B,0),3)</f>
        <v>Pacific</v>
      </c>
      <c r="M107" s="123" t="str">
        <f>INDEX('State '!$A$1:$C$62,MATCH($J107,'State '!$B:$B,0),3)</f>
        <v>Pacific</v>
      </c>
      <c r="N107" s="123"/>
      <c r="O107" s="217">
        <v>1700</v>
      </c>
      <c r="P107" s="85">
        <v>229</v>
      </c>
      <c r="Q107" s="219">
        <v>1200</v>
      </c>
      <c r="R107" s="124">
        <v>36</v>
      </c>
      <c r="S107" s="123" t="s">
        <v>135</v>
      </c>
      <c r="T107" s="123" t="s">
        <v>390</v>
      </c>
      <c r="U107" s="123" t="s">
        <v>2052</v>
      </c>
      <c r="V107" s="123" t="s">
        <v>2247</v>
      </c>
      <c r="W107" s="101" t="s">
        <v>2649</v>
      </c>
      <c r="X107" s="208" t="s">
        <v>2650</v>
      </c>
    </row>
    <row r="108" spans="1:260" ht="25.5" x14ac:dyDescent="0.2">
      <c r="A108" s="122">
        <v>43557</v>
      </c>
      <c r="B108" s="102" t="s">
        <v>2455</v>
      </c>
      <c r="C108" s="102" t="s">
        <v>2456</v>
      </c>
      <c r="D108" s="102" t="s">
        <v>137</v>
      </c>
      <c r="E108" s="144" t="s">
        <v>140</v>
      </c>
      <c r="F108" s="84"/>
      <c r="G108" s="150">
        <v>2021</v>
      </c>
      <c r="H108" s="123" t="s">
        <v>6</v>
      </c>
      <c r="I108" s="123" t="str">
        <f t="shared" si="9"/>
        <v>TX</v>
      </c>
      <c r="J108" s="123" t="str">
        <f t="shared" si="10"/>
        <v>TX</v>
      </c>
      <c r="K108" s="202" t="str">
        <f t="shared" si="11"/>
        <v>South Central</v>
      </c>
      <c r="L108" s="123" t="str">
        <f>INDEX('State '!$A$1:$C$62,MATCH($I108,'State '!$B:$B,0),3)</f>
        <v>South Central</v>
      </c>
      <c r="M108" s="123" t="str">
        <f>INDEX('State '!$A$1:$C$62,MATCH($J108,'State '!$B:$B,0),3)</f>
        <v>South Central</v>
      </c>
      <c r="N108" s="123"/>
      <c r="O108" s="217"/>
      <c r="P108" s="146"/>
      <c r="Q108" s="162">
        <v>1850</v>
      </c>
      <c r="R108" s="85"/>
      <c r="S108" s="147" t="s">
        <v>139</v>
      </c>
      <c r="T108" s="148"/>
      <c r="U108" s="149"/>
      <c r="V108" s="123" t="s">
        <v>2247</v>
      </c>
      <c r="W108" s="101" t="s">
        <v>2674</v>
      </c>
      <c r="X108" s="206" t="s">
        <v>2673</v>
      </c>
    </row>
    <row r="109" spans="1:260" x14ac:dyDescent="0.2">
      <c r="A109" s="122">
        <v>43199</v>
      </c>
      <c r="B109" s="101" t="s">
        <v>2015</v>
      </c>
      <c r="C109" s="101" t="s">
        <v>2015</v>
      </c>
      <c r="D109" s="101" t="s">
        <v>137</v>
      </c>
      <c r="E109" s="144" t="s">
        <v>398</v>
      </c>
      <c r="F109" s="82"/>
      <c r="G109" s="124">
        <v>2019</v>
      </c>
      <c r="H109" s="123" t="s">
        <v>409</v>
      </c>
      <c r="I109" s="123" t="str">
        <f t="shared" si="9"/>
        <v>PA</v>
      </c>
      <c r="J109" s="123" t="str">
        <f t="shared" si="10"/>
        <v>NJ</v>
      </c>
      <c r="K109" s="202" t="str">
        <f t="shared" si="11"/>
        <v>Northeast</v>
      </c>
      <c r="L109" s="123" t="str">
        <f>INDEX('State '!$A$1:$C$62,MATCH($I109,'State '!$B:$B,0),3)</f>
        <v>Northeast</v>
      </c>
      <c r="M109" s="123" t="str">
        <f>INDEX('State '!$A$1:$C$62,MATCH($J109,'State '!$B:$B,0),3)</f>
        <v>Northeast</v>
      </c>
      <c r="N109" s="123"/>
      <c r="O109" s="217">
        <v>1000</v>
      </c>
      <c r="P109" s="85">
        <v>118</v>
      </c>
      <c r="Q109" s="219">
        <v>1107</v>
      </c>
      <c r="R109" s="124" t="s">
        <v>413</v>
      </c>
      <c r="S109" s="123" t="s">
        <v>135</v>
      </c>
      <c r="T109" s="123" t="s">
        <v>390</v>
      </c>
      <c r="U109" s="123" t="s">
        <v>2129</v>
      </c>
      <c r="V109" s="123" t="s">
        <v>2250</v>
      </c>
      <c r="W109" s="101"/>
      <c r="X109" s="125"/>
      <c r="Y109" s="113"/>
    </row>
    <row r="110" spans="1:260" s="20" customFormat="1" ht="25.5" x14ac:dyDescent="0.2">
      <c r="A110" s="122">
        <v>43655</v>
      </c>
      <c r="B110" s="101" t="s">
        <v>2704</v>
      </c>
      <c r="C110" s="101" t="s">
        <v>2705</v>
      </c>
      <c r="D110" s="101" t="s">
        <v>137</v>
      </c>
      <c r="E110" s="144" t="s">
        <v>140</v>
      </c>
      <c r="F110" s="82"/>
      <c r="G110" s="124">
        <v>2023</v>
      </c>
      <c r="H110" s="123" t="s">
        <v>442</v>
      </c>
      <c r="I110" s="123" t="str">
        <f t="shared" si="9"/>
        <v>TX</v>
      </c>
      <c r="J110" s="123" t="str">
        <f t="shared" si="10"/>
        <v>LA</v>
      </c>
      <c r="K110" s="202" t="str">
        <f t="shared" si="11"/>
        <v>South Central</v>
      </c>
      <c r="L110" s="123" t="str">
        <f>INDEX('State '!$A$1:$C$62,MATCH($I110,'State '!$B:$B,0),3)</f>
        <v>South Central</v>
      </c>
      <c r="M110" s="123" t="str">
        <f>INDEX('State '!$A$1:$C$62,MATCH($J110,'State '!$B:$B,0),3)</f>
        <v>South Central</v>
      </c>
      <c r="N110" s="123"/>
      <c r="O110" s="217"/>
      <c r="P110" s="85"/>
      <c r="Q110" s="219">
        <v>2000</v>
      </c>
      <c r="R110" s="124"/>
      <c r="S110" s="123" t="s">
        <v>135</v>
      </c>
      <c r="T110" s="123" t="s">
        <v>390</v>
      </c>
      <c r="U110" s="123"/>
      <c r="V110" s="123" t="s">
        <v>2250</v>
      </c>
      <c r="W110" s="101" t="s">
        <v>2706</v>
      </c>
      <c r="X110" s="125"/>
    </row>
    <row r="111" spans="1:260" s="20" customFormat="1" x14ac:dyDescent="0.2">
      <c r="A111" s="122">
        <v>43482</v>
      </c>
      <c r="B111" s="101" t="s">
        <v>2702</v>
      </c>
      <c r="C111" s="101" t="s">
        <v>2446</v>
      </c>
      <c r="D111" s="101" t="s">
        <v>137</v>
      </c>
      <c r="E111" s="144" t="s">
        <v>140</v>
      </c>
      <c r="F111" s="82"/>
      <c r="G111" s="124">
        <v>2020</v>
      </c>
      <c r="H111" s="123" t="s">
        <v>6</v>
      </c>
      <c r="I111" s="123" t="str">
        <f t="shared" si="9"/>
        <v>TX</v>
      </c>
      <c r="J111" s="123" t="str">
        <f t="shared" si="10"/>
        <v>TX</v>
      </c>
      <c r="K111" s="202" t="str">
        <f t="shared" si="11"/>
        <v>South Central</v>
      </c>
      <c r="L111" s="123" t="str">
        <f>INDEX('State '!$A$1:$C$62,MATCH($I111,'State '!$B:$B,0),3)</f>
        <v>South Central</v>
      </c>
      <c r="M111" s="123" t="str">
        <f>INDEX('State '!$A$1:$C$62,MATCH($J111,'State '!$B:$B,0),3)</f>
        <v>South Central</v>
      </c>
      <c r="N111" s="123"/>
      <c r="O111" s="217">
        <v>2000</v>
      </c>
      <c r="P111" s="85">
        <v>430</v>
      </c>
      <c r="Q111" s="219">
        <v>2000</v>
      </c>
      <c r="R111" s="124">
        <v>42</v>
      </c>
      <c r="S111" s="123" t="s">
        <v>139</v>
      </c>
      <c r="T111" s="123"/>
      <c r="U111" s="123"/>
      <c r="V111" s="123" t="s">
        <v>2247</v>
      </c>
      <c r="W111" s="101" t="s">
        <v>2703</v>
      </c>
      <c r="X111" s="206" t="s">
        <v>2925</v>
      </c>
      <c r="Y111" s="126"/>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c r="AV111" s="113"/>
      <c r="AW111" s="113"/>
      <c r="AX111" s="113"/>
      <c r="AY111" s="113"/>
      <c r="AZ111" s="113"/>
      <c r="BA111" s="113"/>
      <c r="BB111" s="113"/>
      <c r="BC111" s="113"/>
      <c r="BD111" s="113"/>
      <c r="BE111" s="113"/>
      <c r="BF111" s="113"/>
      <c r="BG111" s="113"/>
      <c r="BH111" s="113"/>
      <c r="BI111" s="113"/>
      <c r="BJ111" s="113"/>
      <c r="BK111" s="113"/>
      <c r="BL111" s="113"/>
      <c r="BM111" s="113"/>
      <c r="BN111" s="113"/>
      <c r="BO111" s="113"/>
      <c r="BP111" s="113"/>
      <c r="BQ111" s="113"/>
      <c r="BR111" s="113"/>
      <c r="BS111" s="113"/>
      <c r="BT111" s="113"/>
      <c r="BU111" s="113"/>
      <c r="BV111" s="113"/>
      <c r="BW111" s="113"/>
      <c r="BX111" s="113"/>
      <c r="BY111" s="113"/>
      <c r="BZ111" s="113"/>
      <c r="CA111" s="113"/>
      <c r="CB111" s="113"/>
      <c r="CC111" s="113"/>
      <c r="CD111" s="113"/>
      <c r="CE111" s="113"/>
      <c r="CF111" s="113"/>
      <c r="CG111" s="113"/>
      <c r="CH111" s="113"/>
      <c r="CI111" s="113"/>
      <c r="CJ111" s="113"/>
      <c r="CK111" s="113"/>
      <c r="CL111" s="113"/>
      <c r="CM111" s="113"/>
      <c r="CN111" s="113"/>
      <c r="CO111" s="113"/>
      <c r="CP111" s="113"/>
      <c r="CQ111" s="113"/>
      <c r="CR111" s="113"/>
      <c r="CS111" s="113"/>
      <c r="CT111" s="113"/>
      <c r="CU111" s="113"/>
      <c r="CV111" s="113"/>
      <c r="CW111" s="113"/>
      <c r="CX111" s="113"/>
      <c r="CY111" s="113"/>
      <c r="CZ111" s="113"/>
      <c r="DA111" s="113"/>
      <c r="DB111" s="113"/>
      <c r="DC111" s="113"/>
      <c r="DD111" s="113"/>
      <c r="DE111" s="113"/>
      <c r="DF111" s="113"/>
      <c r="DG111" s="113"/>
      <c r="DH111" s="113"/>
      <c r="DI111" s="113"/>
      <c r="DJ111" s="113"/>
      <c r="DK111" s="113"/>
      <c r="DL111" s="113"/>
      <c r="DM111" s="113"/>
      <c r="DN111" s="113"/>
      <c r="DO111" s="113"/>
      <c r="DP111" s="113"/>
      <c r="DQ111" s="113"/>
      <c r="DR111" s="113"/>
      <c r="DS111" s="113"/>
      <c r="DT111" s="113"/>
      <c r="DU111" s="113"/>
      <c r="DV111" s="113"/>
      <c r="DW111" s="113"/>
      <c r="DX111" s="113"/>
      <c r="DY111" s="113"/>
      <c r="DZ111" s="113"/>
      <c r="EA111" s="113"/>
      <c r="EB111" s="113"/>
      <c r="EC111" s="113"/>
      <c r="ED111" s="113"/>
      <c r="EE111" s="113"/>
      <c r="EF111" s="113"/>
      <c r="EG111" s="113"/>
      <c r="EH111" s="113"/>
      <c r="EI111" s="113"/>
      <c r="EJ111" s="113"/>
      <c r="EK111" s="113"/>
      <c r="EL111" s="113"/>
      <c r="EM111" s="113"/>
      <c r="EN111" s="113"/>
      <c r="EO111" s="113"/>
      <c r="EP111" s="113"/>
      <c r="EQ111" s="113"/>
      <c r="ER111" s="113"/>
      <c r="ES111" s="113"/>
      <c r="ET111" s="113"/>
      <c r="EU111" s="113"/>
      <c r="EV111" s="113"/>
      <c r="EW111" s="113"/>
      <c r="EX111" s="113"/>
      <c r="EY111" s="113"/>
      <c r="EZ111" s="113"/>
      <c r="FA111" s="113"/>
      <c r="FB111" s="113"/>
      <c r="FC111" s="113"/>
      <c r="FD111" s="113"/>
      <c r="FE111" s="113"/>
      <c r="FF111" s="113"/>
      <c r="FG111" s="113"/>
      <c r="FH111" s="113"/>
      <c r="FI111" s="113"/>
      <c r="FJ111" s="113"/>
      <c r="FK111" s="113"/>
      <c r="FL111" s="113"/>
      <c r="FM111" s="113"/>
      <c r="FN111" s="113"/>
      <c r="FO111" s="113"/>
      <c r="FP111" s="113"/>
      <c r="FQ111" s="113"/>
      <c r="FR111" s="113"/>
      <c r="FS111" s="113"/>
      <c r="FT111" s="113"/>
      <c r="FU111" s="113"/>
      <c r="FV111" s="113"/>
      <c r="FW111" s="113"/>
      <c r="FX111" s="113"/>
      <c r="FY111" s="113"/>
      <c r="FZ111" s="113"/>
      <c r="GA111" s="113"/>
      <c r="GB111" s="113"/>
      <c r="GC111" s="113"/>
      <c r="GD111" s="113"/>
      <c r="GE111" s="113"/>
      <c r="GF111" s="113"/>
      <c r="GG111" s="113"/>
      <c r="GH111" s="113"/>
      <c r="GI111" s="113"/>
      <c r="GJ111" s="113"/>
      <c r="GK111" s="113"/>
      <c r="GL111" s="113"/>
      <c r="GM111" s="113"/>
      <c r="GN111" s="113"/>
      <c r="GO111" s="113"/>
      <c r="GP111" s="113"/>
      <c r="GQ111" s="113"/>
      <c r="GR111" s="113"/>
      <c r="GS111" s="113"/>
      <c r="GT111" s="113"/>
      <c r="GU111" s="113"/>
      <c r="GV111" s="113"/>
      <c r="GW111" s="113"/>
      <c r="GX111" s="113"/>
      <c r="GY111" s="113"/>
      <c r="GZ111" s="113"/>
      <c r="HA111" s="113"/>
      <c r="HB111" s="113"/>
      <c r="HC111" s="113"/>
      <c r="HD111" s="113"/>
      <c r="HE111" s="113"/>
      <c r="HF111" s="113"/>
      <c r="HG111" s="113"/>
      <c r="HH111" s="113"/>
      <c r="HI111" s="113"/>
      <c r="HJ111" s="113"/>
      <c r="HK111" s="113"/>
      <c r="HL111" s="113"/>
      <c r="HM111" s="113"/>
      <c r="HN111" s="113"/>
      <c r="HO111" s="113"/>
      <c r="HP111" s="113"/>
      <c r="HQ111" s="113"/>
      <c r="HR111" s="113"/>
      <c r="HS111" s="113"/>
      <c r="HT111" s="113"/>
      <c r="HU111" s="113"/>
      <c r="HV111" s="113"/>
      <c r="HW111" s="113"/>
      <c r="HX111" s="113"/>
      <c r="HY111" s="113"/>
      <c r="HZ111" s="113"/>
      <c r="IA111" s="113"/>
      <c r="IB111" s="113"/>
      <c r="IC111" s="113"/>
      <c r="ID111" s="113"/>
      <c r="IE111" s="113"/>
      <c r="IF111" s="113"/>
      <c r="IG111" s="113"/>
      <c r="IH111" s="113"/>
      <c r="II111" s="113"/>
      <c r="IJ111" s="113"/>
      <c r="IK111" s="113"/>
      <c r="IL111" s="113"/>
      <c r="IM111" s="113"/>
      <c r="IN111" s="113"/>
      <c r="IO111" s="113"/>
      <c r="IP111" s="113"/>
      <c r="IQ111" s="113"/>
      <c r="IR111" s="113"/>
      <c r="IS111" s="113"/>
      <c r="IT111" s="113"/>
      <c r="IU111" s="113"/>
      <c r="IV111" s="113"/>
      <c r="IW111" s="113"/>
      <c r="IX111" s="113"/>
      <c r="IY111" s="113"/>
      <c r="IZ111" s="113"/>
    </row>
    <row r="112" spans="1:260" s="20" customFormat="1" x14ac:dyDescent="0.2">
      <c r="A112" s="122">
        <v>43675</v>
      </c>
      <c r="B112" s="101" t="s">
        <v>2972</v>
      </c>
      <c r="C112" s="101" t="s">
        <v>2446</v>
      </c>
      <c r="D112" s="101" t="s">
        <v>137</v>
      </c>
      <c r="E112" s="144" t="s">
        <v>140</v>
      </c>
      <c r="F112" s="82"/>
      <c r="G112" s="124">
        <v>2021</v>
      </c>
      <c r="H112" s="123" t="s">
        <v>6</v>
      </c>
      <c r="I112" s="123" t="str">
        <f t="shared" si="9"/>
        <v>TX</v>
      </c>
      <c r="J112" s="123" t="str">
        <f t="shared" si="10"/>
        <v>TX</v>
      </c>
      <c r="K112" s="202" t="str">
        <f t="shared" si="11"/>
        <v>South Central</v>
      </c>
      <c r="L112" s="123" t="str">
        <f>INDEX('State '!$A$1:$C$62,MATCH($I112,'State '!$B:$B,0),3)</f>
        <v>South Central</v>
      </c>
      <c r="M112" s="123" t="str">
        <f>INDEX('State '!$A$1:$C$62,MATCH($J112,'State '!$B:$B,0),3)</f>
        <v>South Central</v>
      </c>
      <c r="N112" s="123"/>
      <c r="O112" s="217"/>
      <c r="P112" s="85"/>
      <c r="Q112" s="219">
        <v>2000</v>
      </c>
      <c r="R112" s="124"/>
      <c r="S112" s="123" t="s">
        <v>139</v>
      </c>
      <c r="T112" s="154" t="s">
        <v>2714</v>
      </c>
      <c r="U112" s="123"/>
      <c r="V112" s="123" t="s">
        <v>2247</v>
      </c>
      <c r="W112" s="101" t="s">
        <v>2703</v>
      </c>
      <c r="X112" s="206"/>
      <c r="Y112" s="126"/>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3"/>
      <c r="BR112" s="113"/>
      <c r="BS112" s="113"/>
      <c r="BT112" s="113"/>
      <c r="BU112" s="113"/>
      <c r="BV112" s="113"/>
      <c r="BW112" s="113"/>
      <c r="BX112" s="113"/>
      <c r="BY112" s="113"/>
      <c r="BZ112" s="113"/>
      <c r="CA112" s="113"/>
      <c r="CB112" s="113"/>
      <c r="CC112" s="113"/>
      <c r="CD112" s="113"/>
      <c r="CE112" s="113"/>
      <c r="CF112" s="113"/>
      <c r="CG112" s="113"/>
      <c r="CH112" s="113"/>
      <c r="CI112" s="113"/>
      <c r="CJ112" s="113"/>
      <c r="CK112" s="113"/>
      <c r="CL112" s="113"/>
      <c r="CM112" s="113"/>
      <c r="CN112" s="113"/>
      <c r="CO112" s="113"/>
      <c r="CP112" s="113"/>
      <c r="CQ112" s="113"/>
      <c r="CR112" s="113"/>
      <c r="CS112" s="113"/>
      <c r="CT112" s="113"/>
      <c r="CU112" s="113"/>
      <c r="CV112" s="113"/>
      <c r="CW112" s="113"/>
      <c r="CX112" s="113"/>
      <c r="CY112" s="113"/>
      <c r="CZ112" s="113"/>
      <c r="DA112" s="113"/>
      <c r="DB112" s="113"/>
      <c r="DC112" s="113"/>
      <c r="DD112" s="113"/>
      <c r="DE112" s="113"/>
      <c r="DF112" s="113"/>
      <c r="DG112" s="113"/>
      <c r="DH112" s="113"/>
      <c r="DI112" s="113"/>
      <c r="DJ112" s="113"/>
      <c r="DK112" s="113"/>
      <c r="DL112" s="113"/>
      <c r="DM112" s="113"/>
      <c r="DN112" s="113"/>
      <c r="DO112" s="113"/>
      <c r="DP112" s="113"/>
      <c r="DQ112" s="113"/>
      <c r="DR112" s="113"/>
      <c r="DS112" s="113"/>
      <c r="DT112" s="113"/>
      <c r="DU112" s="113"/>
      <c r="DV112" s="113"/>
      <c r="DW112" s="113"/>
      <c r="DX112" s="113"/>
      <c r="DY112" s="113"/>
      <c r="DZ112" s="113"/>
      <c r="EA112" s="113"/>
      <c r="EB112" s="113"/>
      <c r="EC112" s="113"/>
      <c r="ED112" s="113"/>
      <c r="EE112" s="113"/>
      <c r="EF112" s="113"/>
      <c r="EG112" s="113"/>
      <c r="EH112" s="113"/>
      <c r="EI112" s="113"/>
      <c r="EJ112" s="113"/>
      <c r="EK112" s="113"/>
      <c r="EL112" s="113"/>
      <c r="EM112" s="113"/>
      <c r="EN112" s="113"/>
      <c r="EO112" s="113"/>
      <c r="EP112" s="113"/>
      <c r="EQ112" s="113"/>
      <c r="ER112" s="113"/>
      <c r="ES112" s="113"/>
      <c r="ET112" s="113"/>
      <c r="EU112" s="113"/>
      <c r="EV112" s="113"/>
      <c r="EW112" s="113"/>
      <c r="EX112" s="113"/>
      <c r="EY112" s="113"/>
      <c r="EZ112" s="113"/>
      <c r="FA112" s="113"/>
      <c r="FB112" s="113"/>
      <c r="FC112" s="113"/>
      <c r="FD112" s="113"/>
      <c r="FE112" s="113"/>
      <c r="FF112" s="113"/>
      <c r="FG112" s="113"/>
      <c r="FH112" s="113"/>
      <c r="FI112" s="113"/>
      <c r="FJ112" s="113"/>
      <c r="FK112" s="113"/>
      <c r="FL112" s="113"/>
      <c r="FM112" s="113"/>
      <c r="FN112" s="113"/>
      <c r="FO112" s="113"/>
      <c r="FP112" s="113"/>
      <c r="FQ112" s="113"/>
      <c r="FR112" s="113"/>
      <c r="FS112" s="113"/>
      <c r="FT112" s="113"/>
      <c r="FU112" s="113"/>
      <c r="FV112" s="113"/>
      <c r="FW112" s="113"/>
      <c r="FX112" s="113"/>
      <c r="FY112" s="113"/>
      <c r="FZ112" s="113"/>
      <c r="GA112" s="113"/>
      <c r="GB112" s="113"/>
      <c r="GC112" s="113"/>
      <c r="GD112" s="113"/>
      <c r="GE112" s="113"/>
      <c r="GF112" s="113"/>
      <c r="GG112" s="113"/>
      <c r="GH112" s="113"/>
      <c r="GI112" s="113"/>
      <c r="GJ112" s="113"/>
      <c r="GK112" s="113"/>
      <c r="GL112" s="113"/>
      <c r="GM112" s="113"/>
      <c r="GN112" s="113"/>
      <c r="GO112" s="113"/>
      <c r="GP112" s="113"/>
      <c r="GQ112" s="113"/>
      <c r="GR112" s="113"/>
      <c r="GS112" s="113"/>
      <c r="GT112" s="113"/>
      <c r="GU112" s="113"/>
      <c r="GV112" s="113"/>
      <c r="GW112" s="113"/>
      <c r="GX112" s="113"/>
      <c r="GY112" s="113"/>
      <c r="GZ112" s="113"/>
      <c r="HA112" s="113"/>
      <c r="HB112" s="113"/>
      <c r="HC112" s="113"/>
      <c r="HD112" s="113"/>
      <c r="HE112" s="113"/>
      <c r="HF112" s="113"/>
      <c r="HG112" s="113"/>
      <c r="HH112" s="113"/>
      <c r="HI112" s="113"/>
      <c r="HJ112" s="113"/>
      <c r="HK112" s="113"/>
      <c r="HL112" s="113"/>
      <c r="HM112" s="113"/>
      <c r="HN112" s="113"/>
      <c r="HO112" s="113"/>
      <c r="HP112" s="113"/>
      <c r="HQ112" s="113"/>
      <c r="HR112" s="113"/>
      <c r="HS112" s="113"/>
      <c r="HT112" s="113"/>
      <c r="HU112" s="113"/>
      <c r="HV112" s="113"/>
      <c r="HW112" s="113"/>
      <c r="HX112" s="113"/>
      <c r="HY112" s="113"/>
      <c r="HZ112" s="113"/>
      <c r="IA112" s="113"/>
      <c r="IB112" s="113"/>
      <c r="IC112" s="113"/>
      <c r="ID112" s="113"/>
      <c r="IE112" s="113"/>
      <c r="IF112" s="113"/>
      <c r="IG112" s="113"/>
      <c r="IH112" s="113"/>
      <c r="II112" s="113"/>
      <c r="IJ112" s="113"/>
      <c r="IK112" s="113"/>
      <c r="IL112" s="113"/>
      <c r="IM112" s="113"/>
      <c r="IN112" s="113"/>
      <c r="IO112" s="113"/>
      <c r="IP112" s="113"/>
      <c r="IQ112" s="113"/>
      <c r="IR112" s="113"/>
      <c r="IS112" s="113"/>
      <c r="IT112" s="113"/>
      <c r="IU112" s="113"/>
      <c r="IV112" s="113"/>
      <c r="IW112" s="113"/>
      <c r="IX112" s="113"/>
      <c r="IY112" s="113"/>
      <c r="IZ112" s="113"/>
    </row>
    <row r="113" spans="1:260" x14ac:dyDescent="0.2">
      <c r="A113" s="122">
        <v>43187</v>
      </c>
      <c r="B113" s="101" t="s">
        <v>2457</v>
      </c>
      <c r="C113" s="101" t="s">
        <v>2458</v>
      </c>
      <c r="D113" s="101" t="s">
        <v>137</v>
      </c>
      <c r="E113" s="101" t="s">
        <v>140</v>
      </c>
      <c r="F113" s="82"/>
      <c r="G113" s="83">
        <v>2020</v>
      </c>
      <c r="H113" s="123" t="s">
        <v>6</v>
      </c>
      <c r="I113" s="123" t="str">
        <f t="shared" si="9"/>
        <v>TX</v>
      </c>
      <c r="J113" s="123" t="str">
        <f t="shared" si="10"/>
        <v>TX</v>
      </c>
      <c r="K113" s="202" t="str">
        <f t="shared" si="11"/>
        <v>South Central</v>
      </c>
      <c r="L113" s="123" t="str">
        <f>INDEX('State '!$A$1:$C$62,MATCH($I113,'State '!$B:$B,0),3)</f>
        <v>South Central</v>
      </c>
      <c r="M113" s="123" t="str">
        <f>INDEX('State '!$A$1:$C$62,MATCH($J113,'State '!$B:$B,0),3)</f>
        <v>South Central</v>
      </c>
      <c r="N113" s="123"/>
      <c r="O113" s="217"/>
      <c r="P113" s="85">
        <v>520</v>
      </c>
      <c r="Q113" s="219">
        <v>2000</v>
      </c>
      <c r="R113" s="124" t="s">
        <v>570</v>
      </c>
      <c r="S113" s="147" t="s">
        <v>139</v>
      </c>
      <c r="T113" s="123"/>
      <c r="U113" s="123"/>
      <c r="V113" s="123" t="s">
        <v>2247</v>
      </c>
      <c r="W113" s="101" t="s">
        <v>2672</v>
      </c>
      <c r="X113" s="206" t="s">
        <v>2671</v>
      </c>
      <c r="Y113" s="113"/>
    </row>
    <row r="114" spans="1:260" s="20" customFormat="1" ht="25.5" x14ac:dyDescent="0.2">
      <c r="A114" s="122">
        <v>43482</v>
      </c>
      <c r="B114" s="103" t="s">
        <v>2860</v>
      </c>
      <c r="C114" s="103" t="s">
        <v>2503</v>
      </c>
      <c r="D114" s="104" t="s">
        <v>137</v>
      </c>
      <c r="E114" s="103" t="s">
        <v>138</v>
      </c>
      <c r="F114" s="152"/>
      <c r="G114" s="156">
        <v>2023</v>
      </c>
      <c r="H114" s="154" t="s">
        <v>2283</v>
      </c>
      <c r="I114" s="154" t="str">
        <f t="shared" si="9"/>
        <v>LA</v>
      </c>
      <c r="J114" s="154" t="str">
        <f t="shared" si="10"/>
        <v>TX</v>
      </c>
      <c r="K114" s="202" t="str">
        <f t="shared" si="11"/>
        <v>South Central</v>
      </c>
      <c r="L114" s="123" t="str">
        <f>INDEX('State '!$A$1:$C$62,MATCH($I114,'State '!$B:$B,0),3)</f>
        <v>South Central</v>
      </c>
      <c r="M114" s="123" t="str">
        <f>INDEX('State '!$A$1:$C$62,MATCH($J114,'State '!$B:$B,0),3)</f>
        <v>South Central</v>
      </c>
      <c r="N114" s="123"/>
      <c r="O114" s="218">
        <v>1207</v>
      </c>
      <c r="P114" s="155">
        <v>131</v>
      </c>
      <c r="Q114" s="220">
        <v>2000</v>
      </c>
      <c r="R114" s="156">
        <v>42</v>
      </c>
      <c r="S114" s="154" t="s">
        <v>135</v>
      </c>
      <c r="T114" s="154" t="s">
        <v>390</v>
      </c>
      <c r="U114" s="154" t="s">
        <v>2504</v>
      </c>
      <c r="V114" s="123" t="s">
        <v>2250</v>
      </c>
      <c r="W114" s="101" t="s">
        <v>2861</v>
      </c>
      <c r="X114" s="206" t="s">
        <v>2926</v>
      </c>
      <c r="Y114" s="126"/>
      <c r="Z114" s="11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3"/>
      <c r="BR114" s="113"/>
      <c r="BS114" s="113"/>
      <c r="BT114" s="113"/>
      <c r="BU114" s="113"/>
      <c r="BV114" s="113"/>
      <c r="BW114" s="113"/>
      <c r="BX114" s="113"/>
      <c r="BY114" s="113"/>
      <c r="BZ114" s="113"/>
      <c r="CA114" s="113"/>
      <c r="CB114" s="113"/>
      <c r="CC114" s="113"/>
      <c r="CD114" s="113"/>
      <c r="CE114" s="113"/>
      <c r="CF114" s="113"/>
      <c r="CG114" s="113"/>
      <c r="CH114" s="113"/>
      <c r="CI114" s="113"/>
      <c r="CJ114" s="113"/>
      <c r="CK114" s="113"/>
      <c r="CL114" s="113"/>
      <c r="CM114" s="113"/>
      <c r="CN114" s="113"/>
      <c r="CO114" s="113"/>
      <c r="CP114" s="113"/>
      <c r="CQ114" s="113"/>
      <c r="CR114" s="113"/>
      <c r="CS114" s="113"/>
      <c r="CT114" s="113"/>
      <c r="CU114" s="113"/>
      <c r="CV114" s="113"/>
      <c r="CW114" s="113"/>
      <c r="CX114" s="113"/>
      <c r="CY114" s="113"/>
      <c r="CZ114" s="113"/>
      <c r="DA114" s="113"/>
      <c r="DB114" s="113"/>
      <c r="DC114" s="113"/>
      <c r="DD114" s="113"/>
      <c r="DE114" s="113"/>
      <c r="DF114" s="113"/>
      <c r="DG114" s="113"/>
      <c r="DH114" s="113"/>
      <c r="DI114" s="113"/>
      <c r="DJ114" s="113"/>
      <c r="DK114" s="113"/>
      <c r="DL114" s="113"/>
      <c r="DM114" s="113"/>
      <c r="DN114" s="113"/>
      <c r="DO114" s="113"/>
      <c r="DP114" s="113"/>
      <c r="DQ114" s="113"/>
      <c r="DR114" s="113"/>
      <c r="DS114" s="113"/>
      <c r="DT114" s="113"/>
      <c r="DU114" s="113"/>
      <c r="DV114" s="113"/>
      <c r="DW114" s="113"/>
      <c r="DX114" s="113"/>
      <c r="DY114" s="113"/>
      <c r="DZ114" s="113"/>
      <c r="EA114" s="113"/>
      <c r="EB114" s="113"/>
      <c r="EC114" s="113"/>
      <c r="ED114" s="113"/>
      <c r="EE114" s="113"/>
      <c r="EF114" s="113"/>
      <c r="EG114" s="113"/>
      <c r="EH114" s="113"/>
      <c r="EI114" s="113"/>
      <c r="EJ114" s="113"/>
      <c r="EK114" s="113"/>
      <c r="EL114" s="113"/>
      <c r="EM114" s="113"/>
      <c r="EN114" s="113"/>
      <c r="EO114" s="113"/>
      <c r="EP114" s="113"/>
      <c r="EQ114" s="113"/>
      <c r="ER114" s="113"/>
      <c r="ES114" s="113"/>
      <c r="ET114" s="113"/>
      <c r="EU114" s="113"/>
      <c r="EV114" s="113"/>
      <c r="EW114" s="113"/>
      <c r="EX114" s="113"/>
      <c r="EY114" s="113"/>
      <c r="EZ114" s="113"/>
      <c r="FA114" s="113"/>
      <c r="FB114" s="113"/>
      <c r="FC114" s="113"/>
      <c r="FD114" s="113"/>
      <c r="FE114" s="113"/>
      <c r="FF114" s="113"/>
      <c r="FG114" s="113"/>
      <c r="FH114" s="113"/>
      <c r="FI114" s="113"/>
      <c r="FJ114" s="113"/>
      <c r="FK114" s="113"/>
      <c r="FL114" s="113"/>
      <c r="FM114" s="113"/>
      <c r="FN114" s="113"/>
      <c r="FO114" s="113"/>
      <c r="FP114" s="113"/>
      <c r="FQ114" s="113"/>
      <c r="FR114" s="113"/>
      <c r="FS114" s="113"/>
      <c r="FT114" s="113"/>
      <c r="FU114" s="113"/>
      <c r="FV114" s="113"/>
      <c r="FW114" s="113"/>
      <c r="FX114" s="113"/>
      <c r="FY114" s="113"/>
      <c r="FZ114" s="113"/>
      <c r="GA114" s="113"/>
      <c r="GB114" s="113"/>
      <c r="GC114" s="113"/>
      <c r="GD114" s="113"/>
      <c r="GE114" s="113"/>
      <c r="GF114" s="113"/>
      <c r="GG114" s="113"/>
      <c r="GH114" s="113"/>
      <c r="GI114" s="113"/>
      <c r="GJ114" s="113"/>
      <c r="GK114" s="113"/>
      <c r="GL114" s="113"/>
      <c r="GM114" s="113"/>
      <c r="GN114" s="113"/>
      <c r="GO114" s="113"/>
      <c r="GP114" s="113"/>
      <c r="GQ114" s="113"/>
      <c r="GR114" s="113"/>
      <c r="GS114" s="113"/>
      <c r="GT114" s="113"/>
      <c r="GU114" s="113"/>
      <c r="GV114" s="113"/>
      <c r="GW114" s="113"/>
      <c r="GX114" s="113"/>
      <c r="GY114" s="113"/>
      <c r="GZ114" s="113"/>
      <c r="HA114" s="113"/>
      <c r="HB114" s="113"/>
      <c r="HC114" s="113"/>
      <c r="HD114" s="113"/>
      <c r="HE114" s="113"/>
      <c r="HF114" s="113"/>
      <c r="HG114" s="113"/>
      <c r="HH114" s="113"/>
      <c r="HI114" s="113"/>
      <c r="HJ114" s="113"/>
      <c r="HK114" s="113"/>
      <c r="HL114" s="113"/>
      <c r="HM114" s="113"/>
      <c r="HN114" s="113"/>
      <c r="HO114" s="113"/>
      <c r="HP114" s="113"/>
      <c r="HQ114" s="113"/>
      <c r="HR114" s="113"/>
      <c r="HS114" s="113"/>
      <c r="HT114" s="113"/>
      <c r="HU114" s="113"/>
      <c r="HV114" s="113"/>
      <c r="HW114" s="113"/>
      <c r="HX114" s="113"/>
      <c r="HY114" s="113"/>
      <c r="HZ114" s="113"/>
      <c r="IA114" s="113"/>
      <c r="IB114" s="113"/>
      <c r="IC114" s="113"/>
      <c r="ID114" s="113"/>
      <c r="IE114" s="113"/>
      <c r="IF114" s="113"/>
      <c r="IG114" s="113"/>
      <c r="IH114" s="113"/>
      <c r="II114" s="113"/>
      <c r="IJ114" s="113"/>
      <c r="IK114" s="113"/>
      <c r="IL114" s="113"/>
      <c r="IM114" s="113"/>
      <c r="IN114" s="113"/>
      <c r="IO114" s="113"/>
      <c r="IP114" s="113"/>
      <c r="IQ114" s="113"/>
      <c r="IR114" s="113"/>
      <c r="IS114" s="113"/>
      <c r="IT114" s="113"/>
      <c r="IU114" s="113"/>
      <c r="IV114" s="113"/>
      <c r="IW114" s="113"/>
      <c r="IX114" s="113"/>
      <c r="IY114" s="113"/>
      <c r="IZ114" s="113"/>
    </row>
    <row r="115" spans="1:260" s="20" customFormat="1" ht="25.5" x14ac:dyDescent="0.2">
      <c r="A115" s="122">
        <v>43580</v>
      </c>
      <c r="B115" s="104" t="s">
        <v>2858</v>
      </c>
      <c r="C115" s="104" t="s">
        <v>2503</v>
      </c>
      <c r="D115" s="104" t="s">
        <v>137</v>
      </c>
      <c r="E115" s="101" t="s">
        <v>398</v>
      </c>
      <c r="F115" s="82"/>
      <c r="G115" s="124">
        <v>2022</v>
      </c>
      <c r="H115" s="123" t="s">
        <v>6</v>
      </c>
      <c r="I115" s="123" t="str">
        <f t="shared" si="9"/>
        <v>TX</v>
      </c>
      <c r="J115" s="123" t="str">
        <f t="shared" si="10"/>
        <v>TX</v>
      </c>
      <c r="K115" s="202" t="str">
        <f t="shared" si="11"/>
        <v>South Central</v>
      </c>
      <c r="L115" s="123" t="str">
        <f>INDEX('State '!$A$1:$C$62,MATCH($I115,'State '!$B:$B,0),3)</f>
        <v>South Central</v>
      </c>
      <c r="M115" s="123" t="str">
        <f>INDEX('State '!$A$1:$C$62,MATCH($J115,'State '!$B:$B,0),3)</f>
        <v>South Central</v>
      </c>
      <c r="N115" s="123"/>
      <c r="O115" s="217"/>
      <c r="P115" s="85">
        <v>34</v>
      </c>
      <c r="Q115" s="162">
        <v>2000</v>
      </c>
      <c r="R115" s="128">
        <v>42</v>
      </c>
      <c r="S115" s="129" t="s">
        <v>135</v>
      </c>
      <c r="T115" s="123" t="s">
        <v>390</v>
      </c>
      <c r="U115" s="123" t="s">
        <v>2365</v>
      </c>
      <c r="V115" s="123" t="s">
        <v>2247</v>
      </c>
      <c r="W115" s="101" t="s">
        <v>2859</v>
      </c>
      <c r="X115" s="206" t="s">
        <v>2927</v>
      </c>
      <c r="Y115" s="126"/>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c r="BY115" s="113"/>
      <c r="BZ115" s="113"/>
      <c r="CA115" s="113"/>
      <c r="CB115" s="113"/>
      <c r="CC115" s="113"/>
      <c r="CD115" s="113"/>
      <c r="CE115" s="113"/>
      <c r="CF115" s="113"/>
      <c r="CG115" s="113"/>
      <c r="CH115" s="113"/>
      <c r="CI115" s="113"/>
      <c r="CJ115" s="113"/>
      <c r="CK115" s="113"/>
      <c r="CL115" s="113"/>
      <c r="CM115" s="113"/>
      <c r="CN115" s="113"/>
      <c r="CO115" s="113"/>
      <c r="CP115" s="113"/>
      <c r="CQ115" s="113"/>
      <c r="CR115" s="113"/>
      <c r="CS115" s="113"/>
      <c r="CT115" s="113"/>
      <c r="CU115" s="113"/>
      <c r="CV115" s="113"/>
      <c r="CW115" s="113"/>
      <c r="CX115" s="113"/>
      <c r="CY115" s="113"/>
      <c r="CZ115" s="113"/>
      <c r="DA115" s="113"/>
      <c r="DB115" s="113"/>
      <c r="DC115" s="113"/>
      <c r="DD115" s="113"/>
      <c r="DE115" s="113"/>
      <c r="DF115" s="113"/>
      <c r="DG115" s="113"/>
      <c r="DH115" s="113"/>
      <c r="DI115" s="113"/>
      <c r="DJ115" s="113"/>
      <c r="DK115" s="113"/>
      <c r="DL115" s="113"/>
      <c r="DM115" s="113"/>
      <c r="DN115" s="113"/>
      <c r="DO115" s="113"/>
      <c r="DP115" s="113"/>
      <c r="DQ115" s="113"/>
      <c r="DR115" s="113"/>
      <c r="DS115" s="113"/>
      <c r="DT115" s="113"/>
      <c r="DU115" s="113"/>
      <c r="DV115" s="113"/>
      <c r="DW115" s="113"/>
      <c r="DX115" s="113"/>
      <c r="DY115" s="113"/>
      <c r="DZ115" s="113"/>
      <c r="EA115" s="113"/>
      <c r="EB115" s="113"/>
      <c r="EC115" s="113"/>
      <c r="ED115" s="113"/>
      <c r="EE115" s="113"/>
      <c r="EF115" s="113"/>
      <c r="EG115" s="113"/>
      <c r="EH115" s="113"/>
      <c r="EI115" s="113"/>
      <c r="EJ115" s="113"/>
      <c r="EK115" s="113"/>
      <c r="EL115" s="113"/>
      <c r="EM115" s="113"/>
      <c r="EN115" s="113"/>
      <c r="EO115" s="113"/>
      <c r="EP115" s="113"/>
      <c r="EQ115" s="113"/>
      <c r="ER115" s="113"/>
      <c r="ES115" s="113"/>
      <c r="ET115" s="113"/>
      <c r="EU115" s="113"/>
      <c r="EV115" s="113"/>
      <c r="EW115" s="113"/>
      <c r="EX115" s="113"/>
      <c r="EY115" s="113"/>
      <c r="EZ115" s="113"/>
      <c r="FA115" s="113"/>
      <c r="FB115" s="113"/>
      <c r="FC115" s="113"/>
      <c r="FD115" s="113"/>
      <c r="FE115" s="113"/>
      <c r="FF115" s="113"/>
      <c r="FG115" s="113"/>
      <c r="FH115" s="113"/>
      <c r="FI115" s="113"/>
      <c r="FJ115" s="113"/>
      <c r="FK115" s="113"/>
      <c r="FL115" s="113"/>
      <c r="FM115" s="113"/>
      <c r="FN115" s="113"/>
      <c r="FO115" s="113"/>
      <c r="FP115" s="113"/>
      <c r="FQ115" s="113"/>
      <c r="FR115" s="113"/>
      <c r="FS115" s="113"/>
      <c r="FT115" s="113"/>
      <c r="FU115" s="113"/>
      <c r="FV115" s="113"/>
      <c r="FW115" s="113"/>
      <c r="FX115" s="113"/>
      <c r="FY115" s="113"/>
      <c r="FZ115" s="113"/>
      <c r="GA115" s="113"/>
      <c r="GB115" s="113"/>
      <c r="GC115" s="113"/>
      <c r="GD115" s="113"/>
      <c r="GE115" s="113"/>
      <c r="GF115" s="113"/>
      <c r="GG115" s="113"/>
      <c r="GH115" s="113"/>
      <c r="GI115" s="113"/>
      <c r="GJ115" s="113"/>
      <c r="GK115" s="113"/>
      <c r="GL115" s="113"/>
      <c r="GM115" s="113"/>
      <c r="GN115" s="113"/>
      <c r="GO115" s="113"/>
      <c r="GP115" s="113"/>
      <c r="GQ115" s="113"/>
      <c r="GR115" s="113"/>
      <c r="GS115" s="113"/>
      <c r="GT115" s="113"/>
      <c r="GU115" s="113"/>
      <c r="GV115" s="113"/>
      <c r="GW115" s="113"/>
      <c r="GX115" s="113"/>
      <c r="GY115" s="113"/>
      <c r="GZ115" s="113"/>
      <c r="HA115" s="113"/>
      <c r="HB115" s="113"/>
      <c r="HC115" s="113"/>
      <c r="HD115" s="113"/>
      <c r="HE115" s="113"/>
      <c r="HF115" s="113"/>
      <c r="HG115" s="113"/>
      <c r="HH115" s="113"/>
      <c r="HI115" s="113"/>
      <c r="HJ115" s="113"/>
      <c r="HK115" s="113"/>
      <c r="HL115" s="113"/>
      <c r="HM115" s="113"/>
      <c r="HN115" s="113"/>
      <c r="HO115" s="113"/>
      <c r="HP115" s="113"/>
      <c r="HQ115" s="113"/>
      <c r="HR115" s="113"/>
      <c r="HS115" s="113"/>
      <c r="HT115" s="113"/>
      <c r="HU115" s="113"/>
      <c r="HV115" s="113"/>
      <c r="HW115" s="113"/>
      <c r="HX115" s="113"/>
      <c r="HY115" s="113"/>
      <c r="HZ115" s="113"/>
      <c r="IA115" s="113"/>
      <c r="IB115" s="113"/>
      <c r="IC115" s="113"/>
      <c r="ID115" s="113"/>
      <c r="IE115" s="113"/>
      <c r="IF115" s="113"/>
      <c r="IG115" s="113"/>
      <c r="IH115" s="113"/>
      <c r="II115" s="113"/>
      <c r="IJ115" s="113"/>
      <c r="IK115" s="113"/>
      <c r="IL115" s="113"/>
      <c r="IM115" s="113"/>
      <c r="IN115" s="113"/>
      <c r="IO115" s="113"/>
      <c r="IP115" s="113"/>
      <c r="IQ115" s="113"/>
      <c r="IR115" s="113"/>
      <c r="IS115" s="113"/>
      <c r="IT115" s="113"/>
      <c r="IU115" s="113"/>
      <c r="IV115" s="113"/>
      <c r="IW115" s="113"/>
      <c r="IX115" s="113"/>
      <c r="IY115" s="113"/>
      <c r="IZ115" s="113"/>
    </row>
    <row r="116" spans="1:260" ht="25.5" x14ac:dyDescent="0.2">
      <c r="A116" s="122">
        <v>43103</v>
      </c>
      <c r="B116" s="101" t="s">
        <v>2575</v>
      </c>
      <c r="C116" s="101" t="s">
        <v>1894</v>
      </c>
      <c r="D116" s="101" t="s">
        <v>141</v>
      </c>
      <c r="E116" s="101" t="s">
        <v>398</v>
      </c>
      <c r="F116" s="82"/>
      <c r="G116" s="124">
        <v>2019</v>
      </c>
      <c r="H116" s="123" t="s">
        <v>1585</v>
      </c>
      <c r="I116" s="123" t="str">
        <f t="shared" si="9"/>
        <v>ME</v>
      </c>
      <c r="J116" s="123" t="str">
        <f t="shared" si="10"/>
        <v>MA</v>
      </c>
      <c r="K116" s="202" t="str">
        <f t="shared" si="11"/>
        <v>Northeast</v>
      </c>
      <c r="L116" s="123" t="str">
        <f>INDEX('State '!$A$1:$C$62,MATCH($I116,'State '!$B:$B,0),3)</f>
        <v>Northeast</v>
      </c>
      <c r="M116" s="123" t="str">
        <f>INDEX('State '!$A$1:$C$62,MATCH($J116,'State '!$B:$B,0),3)</f>
        <v>Northeast</v>
      </c>
      <c r="N116" s="123"/>
      <c r="O116" s="217"/>
      <c r="P116" s="85"/>
      <c r="Q116" s="219">
        <v>11.321</v>
      </c>
      <c r="R116" s="124"/>
      <c r="S116" s="123" t="s">
        <v>135</v>
      </c>
      <c r="T116" s="123" t="s">
        <v>390</v>
      </c>
      <c r="U116" s="123" t="s">
        <v>2577</v>
      </c>
      <c r="V116" s="123" t="s">
        <v>2250</v>
      </c>
      <c r="W116" s="101" t="s">
        <v>2669</v>
      </c>
      <c r="X116" s="206" t="s">
        <v>2612</v>
      </c>
    </row>
    <row r="117" spans="1:260" s="20" customFormat="1" ht="25.5" x14ac:dyDescent="0.2">
      <c r="A117" s="122">
        <v>43517</v>
      </c>
      <c r="B117" s="101" t="s">
        <v>2576</v>
      </c>
      <c r="C117" s="101" t="s">
        <v>1894</v>
      </c>
      <c r="D117" s="101" t="s">
        <v>141</v>
      </c>
      <c r="E117" s="101" t="s">
        <v>398</v>
      </c>
      <c r="F117" s="82"/>
      <c r="G117" s="124">
        <v>2020</v>
      </c>
      <c r="H117" s="123" t="s">
        <v>2574</v>
      </c>
      <c r="I117" s="123" t="str">
        <f t="shared" si="9"/>
        <v>QU</v>
      </c>
      <c r="J117" s="123" t="str">
        <f t="shared" si="10"/>
        <v>ME</v>
      </c>
      <c r="K117" s="202" t="str">
        <f t="shared" si="11"/>
        <v>Canada, Northeast</v>
      </c>
      <c r="L117" s="123" t="str">
        <f>INDEX('State '!$A$1:$C$62,MATCH($I117,'State '!$B:$B,0),3)</f>
        <v>Canada</v>
      </c>
      <c r="M117" s="123" t="str">
        <f>INDEX('State '!$A$1:$C$62,MATCH($J117,'State '!$B:$B,0),3)</f>
        <v>Northeast</v>
      </c>
      <c r="N117" s="123"/>
      <c r="O117" s="217"/>
      <c r="P117" s="85"/>
      <c r="Q117" s="219">
        <v>24.375</v>
      </c>
      <c r="R117" s="124"/>
      <c r="S117" s="123" t="s">
        <v>135</v>
      </c>
      <c r="T117" s="123" t="s">
        <v>390</v>
      </c>
      <c r="U117" s="123" t="s">
        <v>2740</v>
      </c>
      <c r="V117" s="123" t="s">
        <v>2250</v>
      </c>
      <c r="W117" s="101" t="s">
        <v>2741</v>
      </c>
      <c r="X117" s="206" t="s">
        <v>2612</v>
      </c>
    </row>
    <row r="118" spans="1:260" s="20" customFormat="1" x14ac:dyDescent="0.2">
      <c r="A118" s="122">
        <v>43124</v>
      </c>
      <c r="B118" s="102" t="s">
        <v>1992</v>
      </c>
      <c r="C118" s="102" t="s">
        <v>1992</v>
      </c>
      <c r="D118" s="102" t="s">
        <v>137</v>
      </c>
      <c r="E118" s="144" t="s">
        <v>2466</v>
      </c>
      <c r="F118" s="84"/>
      <c r="G118" s="169"/>
      <c r="H118" s="123" t="s">
        <v>28</v>
      </c>
      <c r="I118" s="123" t="str">
        <f t="shared" si="9"/>
        <v>IL</v>
      </c>
      <c r="J118" s="123" t="str">
        <f t="shared" si="10"/>
        <v>IL</v>
      </c>
      <c r="K118" s="202" t="str">
        <f t="shared" si="11"/>
        <v>Midwest</v>
      </c>
      <c r="L118" s="123" t="str">
        <f>INDEX('State '!$A$1:$C$62,MATCH($I118,'State '!$B:$B,0),3)</f>
        <v>Midwest</v>
      </c>
      <c r="M118" s="123" t="str">
        <f>INDEX('State '!$A$1:$C$62,MATCH($J118,'State '!$B:$B,0),3)</f>
        <v>Midwest</v>
      </c>
      <c r="N118" s="123"/>
      <c r="O118" s="217">
        <v>1000</v>
      </c>
      <c r="P118" s="146">
        <v>140</v>
      </c>
      <c r="Q118" s="162">
        <v>1500</v>
      </c>
      <c r="R118" s="85">
        <v>42</v>
      </c>
      <c r="S118" s="147" t="s">
        <v>135</v>
      </c>
      <c r="T118" s="148" t="s">
        <v>390</v>
      </c>
      <c r="U118" s="149" t="s">
        <v>391</v>
      </c>
      <c r="V118" s="123" t="s">
        <v>2247</v>
      </c>
      <c r="W118" s="101"/>
      <c r="X118" s="125"/>
      <c r="Y118" s="126"/>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c r="AV118" s="113"/>
      <c r="AW118" s="113"/>
      <c r="AX118" s="113"/>
      <c r="AY118" s="113"/>
      <c r="AZ118" s="113"/>
      <c r="BA118" s="113"/>
      <c r="BB118" s="113"/>
      <c r="BC118" s="113"/>
      <c r="BD118" s="113"/>
      <c r="BE118" s="113"/>
      <c r="BF118" s="113"/>
      <c r="BG118" s="113"/>
      <c r="BH118" s="113"/>
      <c r="BI118" s="113"/>
      <c r="BJ118" s="113"/>
      <c r="BK118" s="113"/>
      <c r="BL118" s="113"/>
      <c r="BM118" s="113"/>
      <c r="BN118" s="113"/>
      <c r="BO118" s="113"/>
      <c r="BP118" s="113"/>
      <c r="BQ118" s="113"/>
      <c r="BR118" s="113"/>
      <c r="BS118" s="113"/>
      <c r="BT118" s="113"/>
      <c r="BU118" s="113"/>
      <c r="BV118" s="113"/>
      <c r="BW118" s="113"/>
      <c r="BX118" s="113"/>
      <c r="BY118" s="113"/>
      <c r="BZ118" s="113"/>
      <c r="CA118" s="113"/>
      <c r="CB118" s="113"/>
      <c r="CC118" s="113"/>
      <c r="CD118" s="113"/>
      <c r="CE118" s="113"/>
      <c r="CF118" s="113"/>
      <c r="CG118" s="113"/>
      <c r="CH118" s="113"/>
      <c r="CI118" s="113"/>
      <c r="CJ118" s="113"/>
      <c r="CK118" s="113"/>
      <c r="CL118" s="113"/>
      <c r="CM118" s="113"/>
      <c r="CN118" s="113"/>
      <c r="CO118" s="113"/>
      <c r="CP118" s="113"/>
      <c r="CQ118" s="113"/>
      <c r="CR118" s="113"/>
      <c r="CS118" s="113"/>
      <c r="CT118" s="113"/>
      <c r="CU118" s="113"/>
      <c r="CV118" s="113"/>
      <c r="CW118" s="113"/>
      <c r="CX118" s="113"/>
      <c r="CY118" s="113"/>
      <c r="CZ118" s="113"/>
      <c r="DA118" s="113"/>
      <c r="DB118" s="113"/>
      <c r="DC118" s="113"/>
      <c r="DD118" s="113"/>
      <c r="DE118" s="113"/>
      <c r="DF118" s="113"/>
      <c r="DG118" s="113"/>
      <c r="DH118" s="113"/>
      <c r="DI118" s="113"/>
      <c r="DJ118" s="113"/>
      <c r="DK118" s="113"/>
      <c r="DL118" s="113"/>
      <c r="DM118" s="113"/>
      <c r="DN118" s="113"/>
      <c r="DO118" s="113"/>
      <c r="DP118" s="113"/>
      <c r="DQ118" s="113"/>
      <c r="DR118" s="113"/>
      <c r="DS118" s="113"/>
      <c r="DT118" s="113"/>
      <c r="DU118" s="113"/>
      <c r="DV118" s="113"/>
      <c r="DW118" s="113"/>
      <c r="DX118" s="113"/>
      <c r="DY118" s="113"/>
      <c r="DZ118" s="113"/>
      <c r="EA118" s="113"/>
      <c r="EB118" s="113"/>
      <c r="EC118" s="113"/>
      <c r="ED118" s="113"/>
      <c r="EE118" s="113"/>
      <c r="EF118" s="113"/>
      <c r="EG118" s="113"/>
      <c r="EH118" s="113"/>
      <c r="EI118" s="113"/>
      <c r="EJ118" s="113"/>
      <c r="EK118" s="113"/>
      <c r="EL118" s="113"/>
      <c r="EM118" s="113"/>
      <c r="EN118" s="113"/>
      <c r="EO118" s="113"/>
      <c r="EP118" s="113"/>
      <c r="EQ118" s="113"/>
      <c r="ER118" s="113"/>
      <c r="ES118" s="113"/>
      <c r="ET118" s="113"/>
      <c r="EU118" s="113"/>
      <c r="EV118" s="113"/>
      <c r="EW118" s="113"/>
      <c r="EX118" s="113"/>
      <c r="EY118" s="113"/>
      <c r="EZ118" s="113"/>
      <c r="FA118" s="113"/>
      <c r="FB118" s="113"/>
      <c r="FC118" s="113"/>
      <c r="FD118" s="113"/>
      <c r="FE118" s="113"/>
      <c r="FF118" s="113"/>
      <c r="FG118" s="113"/>
      <c r="FH118" s="113"/>
      <c r="FI118" s="113"/>
      <c r="FJ118" s="113"/>
      <c r="FK118" s="113"/>
      <c r="FL118" s="113"/>
      <c r="FM118" s="113"/>
      <c r="FN118" s="113"/>
      <c r="FO118" s="113"/>
      <c r="FP118" s="113"/>
      <c r="FQ118" s="113"/>
      <c r="FR118" s="113"/>
      <c r="FS118" s="113"/>
      <c r="FT118" s="113"/>
      <c r="FU118" s="113"/>
      <c r="FV118" s="113"/>
      <c r="FW118" s="113"/>
      <c r="FX118" s="113"/>
      <c r="FY118" s="113"/>
      <c r="FZ118" s="113"/>
      <c r="GA118" s="113"/>
      <c r="GB118" s="113"/>
      <c r="GC118" s="113"/>
      <c r="GD118" s="113"/>
      <c r="GE118" s="113"/>
      <c r="GF118" s="113"/>
      <c r="GG118" s="113"/>
      <c r="GH118" s="113"/>
      <c r="GI118" s="113"/>
      <c r="GJ118" s="113"/>
      <c r="GK118" s="113"/>
      <c r="GL118" s="113"/>
      <c r="GM118" s="113"/>
      <c r="GN118" s="113"/>
      <c r="GO118" s="113"/>
      <c r="GP118" s="113"/>
      <c r="GQ118" s="113"/>
      <c r="GR118" s="113"/>
      <c r="GS118" s="113"/>
      <c r="GT118" s="113"/>
      <c r="GU118" s="113"/>
      <c r="GV118" s="113"/>
      <c r="GW118" s="113"/>
      <c r="GX118" s="113"/>
      <c r="GY118" s="113"/>
      <c r="GZ118" s="113"/>
      <c r="HA118" s="113"/>
      <c r="HB118" s="113"/>
      <c r="HC118" s="113"/>
      <c r="HD118" s="113"/>
      <c r="HE118" s="113"/>
      <c r="HF118" s="113"/>
      <c r="HG118" s="113"/>
      <c r="HH118" s="113"/>
      <c r="HI118" s="113"/>
      <c r="HJ118" s="113"/>
      <c r="HK118" s="113"/>
      <c r="HL118" s="113"/>
      <c r="HM118" s="113"/>
      <c r="HN118" s="113"/>
      <c r="HO118" s="113"/>
      <c r="HP118" s="113"/>
      <c r="HQ118" s="113"/>
      <c r="HR118" s="113"/>
      <c r="HS118" s="113"/>
      <c r="HT118" s="113"/>
      <c r="HU118" s="113"/>
      <c r="HV118" s="113"/>
      <c r="HW118" s="113"/>
      <c r="HX118" s="113"/>
      <c r="HY118" s="113"/>
      <c r="HZ118" s="113"/>
      <c r="IA118" s="113"/>
      <c r="IB118" s="113"/>
      <c r="IC118" s="113"/>
      <c r="ID118" s="113"/>
      <c r="IE118" s="113"/>
      <c r="IF118" s="113"/>
      <c r="IG118" s="113"/>
      <c r="IH118" s="113"/>
      <c r="II118" s="113"/>
      <c r="IJ118" s="113"/>
      <c r="IK118" s="113"/>
      <c r="IL118" s="113"/>
      <c r="IM118" s="113"/>
      <c r="IN118" s="113"/>
      <c r="IO118" s="113"/>
      <c r="IP118" s="113"/>
      <c r="IQ118" s="113"/>
      <c r="IR118" s="113"/>
      <c r="IS118" s="113"/>
      <c r="IT118" s="113"/>
      <c r="IU118" s="113"/>
      <c r="IV118" s="113"/>
      <c r="IW118" s="113"/>
      <c r="IX118" s="113"/>
      <c r="IY118" s="113"/>
      <c r="IZ118" s="113"/>
    </row>
    <row r="119" spans="1:260" s="20" customFormat="1" ht="25.5" x14ac:dyDescent="0.2">
      <c r="A119" s="122">
        <v>43675</v>
      </c>
      <c r="B119" s="102" t="s">
        <v>2969</v>
      </c>
      <c r="C119" s="102" t="s">
        <v>237</v>
      </c>
      <c r="D119" s="102" t="s">
        <v>141</v>
      </c>
      <c r="E119" s="144" t="s">
        <v>138</v>
      </c>
      <c r="F119" s="84"/>
      <c r="G119" s="169">
        <v>2022</v>
      </c>
      <c r="H119" s="123" t="s">
        <v>18</v>
      </c>
      <c r="I119" s="123" t="str">
        <f t="shared" si="9"/>
        <v>FL</v>
      </c>
      <c r="J119" s="123" t="str">
        <f t="shared" si="10"/>
        <v>FL</v>
      </c>
      <c r="K119" s="202" t="str">
        <f t="shared" si="11"/>
        <v>Southeast</v>
      </c>
      <c r="L119" s="123" t="str">
        <f>INDEX('State '!$A$1:$C$62,MATCH($I119,'State '!$B:$B,0),3)</f>
        <v>Southeast</v>
      </c>
      <c r="M119" s="123" t="str">
        <f>INDEX('State '!$A$1:$C$62,MATCH($J119,'State '!$B:$B,0),3)</f>
        <v>Southeast</v>
      </c>
      <c r="N119" s="123"/>
      <c r="O119" s="217">
        <v>102.6</v>
      </c>
      <c r="P119" s="146">
        <f>13.7+7</f>
        <v>20.7</v>
      </c>
      <c r="Q119" s="162">
        <v>169</v>
      </c>
      <c r="R119" s="85">
        <v>30</v>
      </c>
      <c r="S119" s="147" t="s">
        <v>135</v>
      </c>
      <c r="T119" s="148" t="s">
        <v>390</v>
      </c>
      <c r="U119" s="149" t="s">
        <v>2970</v>
      </c>
      <c r="V119" s="123" t="s">
        <v>2247</v>
      </c>
      <c r="W119" s="101" t="s">
        <v>2971</v>
      </c>
      <c r="X119" s="125"/>
      <c r="Y119" s="126"/>
      <c r="Z119" s="113"/>
      <c r="AA119" s="113"/>
      <c r="AB119" s="113"/>
      <c r="AC119" s="113"/>
      <c r="AD119" s="113"/>
      <c r="AE119" s="113"/>
      <c r="AF119" s="113"/>
      <c r="AG119" s="113"/>
      <c r="AH119" s="113"/>
      <c r="AI119" s="113"/>
      <c r="AJ119" s="113"/>
      <c r="AK119" s="113"/>
      <c r="AL119" s="113"/>
      <c r="AM119" s="113"/>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3"/>
      <c r="BR119" s="113"/>
      <c r="BS119" s="113"/>
      <c r="BT119" s="113"/>
      <c r="BU119" s="113"/>
      <c r="BV119" s="113"/>
      <c r="BW119" s="113"/>
      <c r="BX119" s="113"/>
      <c r="BY119" s="113"/>
      <c r="BZ119" s="113"/>
      <c r="CA119" s="113"/>
      <c r="CB119" s="113"/>
      <c r="CC119" s="113"/>
      <c r="CD119" s="113"/>
      <c r="CE119" s="113"/>
      <c r="CF119" s="113"/>
      <c r="CG119" s="113"/>
      <c r="CH119" s="113"/>
      <c r="CI119" s="113"/>
      <c r="CJ119" s="113"/>
      <c r="CK119" s="113"/>
      <c r="CL119" s="113"/>
      <c r="CM119" s="113"/>
      <c r="CN119" s="113"/>
      <c r="CO119" s="113"/>
      <c r="CP119" s="113"/>
      <c r="CQ119" s="113"/>
      <c r="CR119" s="113"/>
      <c r="CS119" s="113"/>
      <c r="CT119" s="113"/>
      <c r="CU119" s="113"/>
      <c r="CV119" s="113"/>
      <c r="CW119" s="113"/>
      <c r="CX119" s="113"/>
      <c r="CY119" s="113"/>
      <c r="CZ119" s="113"/>
      <c r="DA119" s="113"/>
      <c r="DB119" s="113"/>
      <c r="DC119" s="113"/>
      <c r="DD119" s="113"/>
      <c r="DE119" s="113"/>
      <c r="DF119" s="113"/>
      <c r="DG119" s="113"/>
      <c r="DH119" s="113"/>
      <c r="DI119" s="113"/>
      <c r="DJ119" s="113"/>
      <c r="DK119" s="113"/>
      <c r="DL119" s="113"/>
      <c r="DM119" s="113"/>
      <c r="DN119" s="113"/>
      <c r="DO119" s="113"/>
      <c r="DP119" s="113"/>
      <c r="DQ119" s="113"/>
      <c r="DR119" s="113"/>
      <c r="DS119" s="113"/>
      <c r="DT119" s="113"/>
      <c r="DU119" s="113"/>
      <c r="DV119" s="113"/>
      <c r="DW119" s="113"/>
      <c r="DX119" s="113"/>
      <c r="DY119" s="113"/>
      <c r="DZ119" s="113"/>
      <c r="EA119" s="113"/>
      <c r="EB119" s="113"/>
      <c r="EC119" s="113"/>
      <c r="ED119" s="113"/>
      <c r="EE119" s="113"/>
      <c r="EF119" s="113"/>
      <c r="EG119" s="113"/>
      <c r="EH119" s="113"/>
      <c r="EI119" s="113"/>
      <c r="EJ119" s="113"/>
      <c r="EK119" s="113"/>
      <c r="EL119" s="113"/>
      <c r="EM119" s="113"/>
      <c r="EN119" s="113"/>
      <c r="EO119" s="113"/>
      <c r="EP119" s="113"/>
      <c r="EQ119" s="113"/>
      <c r="ER119" s="113"/>
      <c r="ES119" s="113"/>
      <c r="ET119" s="113"/>
      <c r="EU119" s="113"/>
      <c r="EV119" s="113"/>
      <c r="EW119" s="113"/>
      <c r="EX119" s="113"/>
      <c r="EY119" s="113"/>
      <c r="EZ119" s="113"/>
      <c r="FA119" s="113"/>
      <c r="FB119" s="113"/>
      <c r="FC119" s="113"/>
      <c r="FD119" s="113"/>
      <c r="FE119" s="113"/>
      <c r="FF119" s="113"/>
      <c r="FG119" s="113"/>
      <c r="FH119" s="113"/>
      <c r="FI119" s="113"/>
      <c r="FJ119" s="113"/>
      <c r="FK119" s="113"/>
      <c r="FL119" s="113"/>
      <c r="FM119" s="113"/>
      <c r="FN119" s="113"/>
      <c r="FO119" s="113"/>
      <c r="FP119" s="113"/>
      <c r="FQ119" s="113"/>
      <c r="FR119" s="113"/>
      <c r="FS119" s="113"/>
      <c r="FT119" s="113"/>
      <c r="FU119" s="113"/>
      <c r="FV119" s="113"/>
      <c r="FW119" s="113"/>
      <c r="FX119" s="113"/>
      <c r="FY119" s="113"/>
      <c r="FZ119" s="113"/>
      <c r="GA119" s="113"/>
      <c r="GB119" s="113"/>
      <c r="GC119" s="113"/>
      <c r="GD119" s="113"/>
      <c r="GE119" s="113"/>
      <c r="GF119" s="113"/>
      <c r="GG119" s="113"/>
      <c r="GH119" s="113"/>
      <c r="GI119" s="113"/>
      <c r="GJ119" s="113"/>
      <c r="GK119" s="113"/>
      <c r="GL119" s="113"/>
      <c r="GM119" s="113"/>
      <c r="GN119" s="113"/>
      <c r="GO119" s="113"/>
      <c r="GP119" s="113"/>
      <c r="GQ119" s="113"/>
      <c r="GR119" s="113"/>
      <c r="GS119" s="113"/>
      <c r="GT119" s="113"/>
      <c r="GU119" s="113"/>
      <c r="GV119" s="113"/>
      <c r="GW119" s="113"/>
      <c r="GX119" s="113"/>
      <c r="GY119" s="113"/>
      <c r="GZ119" s="113"/>
      <c r="HA119" s="113"/>
      <c r="HB119" s="113"/>
      <c r="HC119" s="113"/>
      <c r="HD119" s="113"/>
      <c r="HE119" s="113"/>
      <c r="HF119" s="113"/>
      <c r="HG119" s="113"/>
      <c r="HH119" s="113"/>
      <c r="HI119" s="113"/>
      <c r="HJ119" s="113"/>
      <c r="HK119" s="113"/>
      <c r="HL119" s="113"/>
      <c r="HM119" s="113"/>
      <c r="HN119" s="113"/>
      <c r="HO119" s="113"/>
      <c r="HP119" s="113"/>
      <c r="HQ119" s="113"/>
      <c r="HR119" s="113"/>
      <c r="HS119" s="113"/>
      <c r="HT119" s="113"/>
      <c r="HU119" s="113"/>
      <c r="HV119" s="113"/>
      <c r="HW119" s="113"/>
      <c r="HX119" s="113"/>
      <c r="HY119" s="113"/>
      <c r="HZ119" s="113"/>
      <c r="IA119" s="113"/>
      <c r="IB119" s="113"/>
      <c r="IC119" s="113"/>
      <c r="ID119" s="113"/>
      <c r="IE119" s="113"/>
      <c r="IF119" s="113"/>
      <c r="IG119" s="113"/>
      <c r="IH119" s="113"/>
      <c r="II119" s="113"/>
      <c r="IJ119" s="113"/>
      <c r="IK119" s="113"/>
      <c r="IL119" s="113"/>
      <c r="IM119" s="113"/>
      <c r="IN119" s="113"/>
      <c r="IO119" s="113"/>
      <c r="IP119" s="113"/>
      <c r="IQ119" s="113"/>
      <c r="IR119" s="113"/>
      <c r="IS119" s="113"/>
      <c r="IT119" s="113"/>
      <c r="IU119" s="113"/>
      <c r="IV119" s="113"/>
      <c r="IW119" s="113"/>
      <c r="IX119" s="113"/>
      <c r="IY119" s="113"/>
      <c r="IZ119" s="113"/>
    </row>
    <row r="120" spans="1:260" s="20" customFormat="1" ht="25.5" x14ac:dyDescent="0.2">
      <c r="A120" s="122">
        <v>43326</v>
      </c>
      <c r="B120" s="102" t="s">
        <v>2753</v>
      </c>
      <c r="C120" s="102" t="s">
        <v>2527</v>
      </c>
      <c r="D120" s="102" t="s">
        <v>141</v>
      </c>
      <c r="E120" s="144" t="s">
        <v>432</v>
      </c>
      <c r="F120" s="84"/>
      <c r="G120" s="169">
        <v>2019</v>
      </c>
      <c r="H120" s="123" t="s">
        <v>6</v>
      </c>
      <c r="I120" s="123" t="str">
        <f t="shared" si="9"/>
        <v>TX</v>
      </c>
      <c r="J120" s="123" t="str">
        <f t="shared" si="10"/>
        <v>TX</v>
      </c>
      <c r="K120" s="202" t="str">
        <f t="shared" si="11"/>
        <v>South Central</v>
      </c>
      <c r="L120" s="123" t="str">
        <f>INDEX('State '!$A$1:$C$62,MATCH($I120,'State '!$B:$B,0),3)</f>
        <v>South Central</v>
      </c>
      <c r="M120" s="123" t="str">
        <f>INDEX('State '!$A$1:$C$62,MATCH($J120,'State '!$B:$B,0),3)</f>
        <v>South Central</v>
      </c>
      <c r="N120" s="123"/>
      <c r="O120" s="217"/>
      <c r="P120" s="146">
        <v>25</v>
      </c>
      <c r="Q120" s="162"/>
      <c r="R120" s="85">
        <v>30</v>
      </c>
      <c r="S120" s="147" t="s">
        <v>139</v>
      </c>
      <c r="T120" s="154" t="s">
        <v>2714</v>
      </c>
      <c r="U120" s="149"/>
      <c r="V120" s="123" t="s">
        <v>2247</v>
      </c>
      <c r="W120" s="101" t="s">
        <v>2750</v>
      </c>
      <c r="X120" s="125" t="s">
        <v>2751</v>
      </c>
      <c r="Y120" s="126"/>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3"/>
      <c r="BR120" s="113"/>
      <c r="BS120" s="113"/>
      <c r="BT120" s="113"/>
      <c r="BU120" s="113"/>
      <c r="BV120" s="113"/>
      <c r="BW120" s="113"/>
      <c r="BX120" s="113"/>
      <c r="BY120" s="113"/>
      <c r="BZ120" s="113"/>
      <c r="CA120" s="113"/>
      <c r="CB120" s="113"/>
      <c r="CC120" s="113"/>
      <c r="CD120" s="113"/>
      <c r="CE120" s="113"/>
      <c r="CF120" s="113"/>
      <c r="CG120" s="113"/>
      <c r="CH120" s="113"/>
      <c r="CI120" s="113"/>
      <c r="CJ120" s="113"/>
      <c r="CK120" s="113"/>
      <c r="CL120" s="113"/>
      <c r="CM120" s="113"/>
      <c r="CN120" s="113"/>
      <c r="CO120" s="113"/>
      <c r="CP120" s="113"/>
      <c r="CQ120" s="113"/>
      <c r="CR120" s="113"/>
      <c r="CS120" s="113"/>
      <c r="CT120" s="113"/>
      <c r="CU120" s="113"/>
      <c r="CV120" s="113"/>
      <c r="CW120" s="113"/>
      <c r="CX120" s="113"/>
      <c r="CY120" s="113"/>
      <c r="CZ120" s="113"/>
      <c r="DA120" s="113"/>
      <c r="DB120" s="113"/>
      <c r="DC120" s="113"/>
      <c r="DD120" s="113"/>
      <c r="DE120" s="113"/>
      <c r="DF120" s="113"/>
      <c r="DG120" s="113"/>
      <c r="DH120" s="113"/>
      <c r="DI120" s="113"/>
      <c r="DJ120" s="113"/>
      <c r="DK120" s="113"/>
      <c r="DL120" s="113"/>
      <c r="DM120" s="113"/>
      <c r="DN120" s="113"/>
      <c r="DO120" s="113"/>
      <c r="DP120" s="113"/>
      <c r="DQ120" s="113"/>
      <c r="DR120" s="113"/>
      <c r="DS120" s="113"/>
      <c r="DT120" s="113"/>
      <c r="DU120" s="113"/>
      <c r="DV120" s="113"/>
      <c r="DW120" s="113"/>
      <c r="DX120" s="113"/>
      <c r="DY120" s="113"/>
      <c r="DZ120" s="113"/>
      <c r="EA120" s="113"/>
      <c r="EB120" s="113"/>
      <c r="EC120" s="113"/>
      <c r="ED120" s="113"/>
      <c r="EE120" s="113"/>
      <c r="EF120" s="113"/>
      <c r="EG120" s="113"/>
      <c r="EH120" s="113"/>
      <c r="EI120" s="113"/>
      <c r="EJ120" s="113"/>
      <c r="EK120" s="113"/>
      <c r="EL120" s="113"/>
      <c r="EM120" s="113"/>
      <c r="EN120" s="113"/>
      <c r="EO120" s="113"/>
      <c r="EP120" s="113"/>
      <c r="EQ120" s="113"/>
      <c r="ER120" s="113"/>
      <c r="ES120" s="113"/>
      <c r="ET120" s="113"/>
      <c r="EU120" s="113"/>
      <c r="EV120" s="113"/>
      <c r="EW120" s="113"/>
      <c r="EX120" s="113"/>
      <c r="EY120" s="113"/>
      <c r="EZ120" s="113"/>
      <c r="FA120" s="113"/>
      <c r="FB120" s="113"/>
      <c r="FC120" s="113"/>
      <c r="FD120" s="113"/>
      <c r="FE120" s="113"/>
      <c r="FF120" s="113"/>
      <c r="FG120" s="113"/>
      <c r="FH120" s="113"/>
      <c r="FI120" s="113"/>
      <c r="FJ120" s="113"/>
      <c r="FK120" s="113"/>
      <c r="FL120" s="113"/>
      <c r="FM120" s="113"/>
      <c r="FN120" s="113"/>
      <c r="FO120" s="113"/>
      <c r="FP120" s="113"/>
      <c r="FQ120" s="113"/>
      <c r="FR120" s="113"/>
      <c r="FS120" s="113"/>
      <c r="FT120" s="113"/>
      <c r="FU120" s="113"/>
      <c r="FV120" s="113"/>
      <c r="FW120" s="113"/>
      <c r="FX120" s="113"/>
      <c r="FY120" s="113"/>
      <c r="FZ120" s="113"/>
      <c r="GA120" s="113"/>
      <c r="GB120" s="113"/>
      <c r="GC120" s="113"/>
      <c r="GD120" s="113"/>
      <c r="GE120" s="113"/>
      <c r="GF120" s="113"/>
      <c r="GG120" s="113"/>
      <c r="GH120" s="113"/>
      <c r="GI120" s="113"/>
      <c r="GJ120" s="113"/>
      <c r="GK120" s="113"/>
      <c r="GL120" s="113"/>
      <c r="GM120" s="113"/>
      <c r="GN120" s="113"/>
      <c r="GO120" s="113"/>
      <c r="GP120" s="113"/>
      <c r="GQ120" s="113"/>
      <c r="GR120" s="113"/>
      <c r="GS120" s="113"/>
      <c r="GT120" s="113"/>
      <c r="GU120" s="113"/>
      <c r="GV120" s="113"/>
      <c r="GW120" s="113"/>
      <c r="GX120" s="113"/>
      <c r="GY120" s="113"/>
      <c r="GZ120" s="113"/>
      <c r="HA120" s="113"/>
      <c r="HB120" s="113"/>
      <c r="HC120" s="113"/>
      <c r="HD120" s="113"/>
      <c r="HE120" s="113"/>
      <c r="HF120" s="113"/>
      <c r="HG120" s="113"/>
      <c r="HH120" s="113"/>
      <c r="HI120" s="113"/>
      <c r="HJ120" s="113"/>
      <c r="HK120" s="113"/>
      <c r="HL120" s="113"/>
      <c r="HM120" s="113"/>
      <c r="HN120" s="113"/>
      <c r="HO120" s="113"/>
      <c r="HP120" s="113"/>
      <c r="HQ120" s="113"/>
      <c r="HR120" s="113"/>
      <c r="HS120" s="113"/>
      <c r="HT120" s="113"/>
      <c r="HU120" s="113"/>
      <c r="HV120" s="113"/>
      <c r="HW120" s="113"/>
      <c r="HX120" s="113"/>
      <c r="HY120" s="113"/>
      <c r="HZ120" s="113"/>
      <c r="IA120" s="113"/>
      <c r="IB120" s="113"/>
      <c r="IC120" s="113"/>
      <c r="ID120" s="113"/>
      <c r="IE120" s="113"/>
      <c r="IF120" s="113"/>
      <c r="IG120" s="113"/>
      <c r="IH120" s="113"/>
      <c r="II120" s="113"/>
      <c r="IJ120" s="113"/>
      <c r="IK120" s="113"/>
      <c r="IL120" s="113"/>
      <c r="IM120" s="113"/>
      <c r="IN120" s="113"/>
      <c r="IO120" s="113"/>
      <c r="IP120" s="113"/>
      <c r="IQ120" s="113"/>
      <c r="IR120" s="113"/>
      <c r="IS120" s="113"/>
      <c r="IT120" s="113"/>
      <c r="IU120" s="113"/>
      <c r="IV120" s="113"/>
      <c r="IW120" s="113"/>
      <c r="IX120" s="113"/>
      <c r="IY120" s="113"/>
      <c r="IZ120" s="113"/>
    </row>
    <row r="121" spans="1:260" s="127" customFormat="1" ht="63.75" x14ac:dyDescent="0.2">
      <c r="A121" s="122">
        <v>43584</v>
      </c>
      <c r="B121" s="101" t="s">
        <v>2907</v>
      </c>
      <c r="C121" s="101" t="s">
        <v>1941</v>
      </c>
      <c r="D121" s="101" t="s">
        <v>141</v>
      </c>
      <c r="E121" s="101" t="s">
        <v>140</v>
      </c>
      <c r="F121" s="82"/>
      <c r="G121" s="124">
        <v>2022</v>
      </c>
      <c r="H121" s="123" t="s">
        <v>409</v>
      </c>
      <c r="I121" s="123" t="str">
        <f t="shared" si="9"/>
        <v>PA</v>
      </c>
      <c r="J121" s="123" t="str">
        <f t="shared" si="10"/>
        <v>NJ</v>
      </c>
      <c r="K121" s="202" t="str">
        <f t="shared" si="11"/>
        <v>Northeast</v>
      </c>
      <c r="L121" s="123" t="str">
        <f>INDEX('State '!$A$1:$C$62,MATCH($I121,'State '!$B:$B,0),3)</f>
        <v>Northeast</v>
      </c>
      <c r="M121" s="123" t="str">
        <f>INDEX('State '!$A$1:$C$62,MATCH($J121,'State '!$B:$B,0),3)</f>
        <v>Northeast</v>
      </c>
      <c r="N121" s="123"/>
      <c r="O121" s="217"/>
      <c r="P121" s="85">
        <v>34</v>
      </c>
      <c r="Q121" s="219">
        <v>1050</v>
      </c>
      <c r="R121" s="124"/>
      <c r="S121" s="123" t="s">
        <v>135</v>
      </c>
      <c r="T121" s="123" t="s">
        <v>390</v>
      </c>
      <c r="U121" s="123"/>
      <c r="V121" s="123" t="s">
        <v>2250</v>
      </c>
      <c r="W121" s="101" t="s">
        <v>2908</v>
      </c>
      <c r="X121" s="206"/>
      <c r="Y121" s="143"/>
    </row>
    <row r="122" spans="1:260" ht="25.5" x14ac:dyDescent="0.2">
      <c r="A122" s="122">
        <v>43417</v>
      </c>
      <c r="B122" s="101" t="s">
        <v>2795</v>
      </c>
      <c r="C122" s="101" t="s">
        <v>2796</v>
      </c>
      <c r="D122" s="101" t="s">
        <v>137</v>
      </c>
      <c r="E122" s="101" t="s">
        <v>138</v>
      </c>
      <c r="F122" s="82"/>
      <c r="G122" s="124">
        <v>2020</v>
      </c>
      <c r="H122" s="123" t="s">
        <v>6</v>
      </c>
      <c r="I122" s="123" t="str">
        <f t="shared" si="9"/>
        <v>TX</v>
      </c>
      <c r="J122" s="123" t="str">
        <f t="shared" si="10"/>
        <v>TX</v>
      </c>
      <c r="K122" s="202" t="str">
        <f t="shared" si="11"/>
        <v>South Central</v>
      </c>
      <c r="L122" s="123" t="str">
        <f>INDEX('State '!$A$1:$C$62,MATCH($I122,'State '!$B:$B,0),3)</f>
        <v>South Central</v>
      </c>
      <c r="M122" s="123" t="str">
        <f>INDEX('State '!$A$1:$C$62,MATCH($J122,'State '!$B:$B,0),3)</f>
        <v>South Central</v>
      </c>
      <c r="N122" s="123"/>
      <c r="O122" s="217">
        <v>2173</v>
      </c>
      <c r="P122" s="85">
        <f>2.4+135.5</f>
        <v>137.9</v>
      </c>
      <c r="Q122" s="219">
        <v>4500</v>
      </c>
      <c r="R122" s="124">
        <v>42</v>
      </c>
      <c r="S122" s="123" t="s">
        <v>135</v>
      </c>
      <c r="T122" s="123" t="s">
        <v>390</v>
      </c>
      <c r="U122" s="123" t="s">
        <v>2797</v>
      </c>
      <c r="V122" s="123" t="s">
        <v>2247</v>
      </c>
      <c r="W122" s="101" t="s">
        <v>2798</v>
      </c>
      <c r="X122" s="206"/>
    </row>
    <row r="123" spans="1:260" s="127" customFormat="1" ht="25.5" x14ac:dyDescent="0.2">
      <c r="A123" s="122">
        <v>43129</v>
      </c>
      <c r="B123" s="101" t="s">
        <v>2644</v>
      </c>
      <c r="C123" s="101" t="s">
        <v>2645</v>
      </c>
      <c r="D123" s="101" t="s">
        <v>137</v>
      </c>
      <c r="E123" s="101" t="s">
        <v>432</v>
      </c>
      <c r="F123" s="82"/>
      <c r="G123" s="124">
        <v>2019</v>
      </c>
      <c r="H123" s="123" t="s">
        <v>1997</v>
      </c>
      <c r="I123" s="123" t="str">
        <f t="shared" si="9"/>
        <v>PA</v>
      </c>
      <c r="J123" s="123" t="str">
        <f t="shared" si="10"/>
        <v>OH</v>
      </c>
      <c r="K123" s="202" t="str">
        <f t="shared" si="11"/>
        <v>Northeast</v>
      </c>
      <c r="L123" s="123" t="str">
        <f>INDEX('State '!$A$1:$C$62,MATCH($I123,'State '!$B:$B,0),3)</f>
        <v>Northeast</v>
      </c>
      <c r="M123" s="123" t="str">
        <f>INDEX('State '!$A$1:$C$62,MATCH($J123,'State '!$B:$B,0),3)</f>
        <v>Northeast</v>
      </c>
      <c r="N123" s="123"/>
      <c r="O123" s="217">
        <v>88</v>
      </c>
      <c r="P123" s="85">
        <v>28</v>
      </c>
      <c r="Q123" s="219">
        <v>55</v>
      </c>
      <c r="R123" s="124">
        <v>12</v>
      </c>
      <c r="S123" s="123" t="s">
        <v>139</v>
      </c>
      <c r="T123" s="123" t="s">
        <v>390</v>
      </c>
      <c r="U123" s="123" t="s">
        <v>2647</v>
      </c>
      <c r="V123" s="123" t="s">
        <v>2250</v>
      </c>
      <c r="W123" s="101" t="s">
        <v>2646</v>
      </c>
      <c r="X123" s="206"/>
      <c r="Y123" s="143"/>
    </row>
    <row r="124" spans="1:260" ht="25.5" x14ac:dyDescent="0.2">
      <c r="A124" s="122">
        <v>43655</v>
      </c>
      <c r="B124" s="101" t="s">
        <v>2651</v>
      </c>
      <c r="C124" s="101" t="s">
        <v>1941</v>
      </c>
      <c r="D124" s="101" t="s">
        <v>141</v>
      </c>
      <c r="E124" s="101" t="s">
        <v>2757</v>
      </c>
      <c r="F124" s="82">
        <v>43649</v>
      </c>
      <c r="G124" s="124">
        <v>2019</v>
      </c>
      <c r="H124" s="123" t="s">
        <v>20</v>
      </c>
      <c r="I124" s="123" t="str">
        <f t="shared" si="9"/>
        <v>NJ</v>
      </c>
      <c r="J124" s="123" t="str">
        <f t="shared" si="10"/>
        <v>NJ</v>
      </c>
      <c r="K124" s="202" t="str">
        <f t="shared" si="11"/>
        <v>Northeast</v>
      </c>
      <c r="L124" s="123" t="str">
        <f>INDEX('State '!$A$1:$C$62,MATCH($I124,'State '!$B:$B,0),3)</f>
        <v>Northeast</v>
      </c>
      <c r="M124" s="123" t="str">
        <f>INDEX('State '!$A$1:$C$62,MATCH($J124,'State '!$B:$B,0),3)</f>
        <v>Northeast</v>
      </c>
      <c r="N124" s="123"/>
      <c r="O124" s="217">
        <v>127.6</v>
      </c>
      <c r="P124" s="85">
        <v>0.61</v>
      </c>
      <c r="Q124" s="219">
        <v>190</v>
      </c>
      <c r="R124" s="124">
        <v>42</v>
      </c>
      <c r="S124" s="123" t="s">
        <v>135</v>
      </c>
      <c r="T124" s="123" t="s">
        <v>390</v>
      </c>
      <c r="U124" s="123" t="s">
        <v>2653</v>
      </c>
      <c r="V124" s="123" t="s">
        <v>2247</v>
      </c>
      <c r="W124" s="101" t="s">
        <v>2652</v>
      </c>
      <c r="X124" s="206"/>
      <c r="Y124" s="113"/>
    </row>
    <row r="125" spans="1:260" hidden="1" x14ac:dyDescent="0.2">
      <c r="A125" s="122">
        <v>43584</v>
      </c>
      <c r="B125" s="101" t="s">
        <v>2722</v>
      </c>
      <c r="C125" s="101" t="s">
        <v>2717</v>
      </c>
      <c r="D125" s="101" t="s">
        <v>1944</v>
      </c>
      <c r="E125" s="101" t="s">
        <v>144</v>
      </c>
      <c r="F125" s="82">
        <v>43497</v>
      </c>
      <c r="G125" s="124">
        <v>2019</v>
      </c>
      <c r="H125" s="123" t="s">
        <v>6</v>
      </c>
      <c r="I125" s="123" t="str">
        <f t="shared" si="9"/>
        <v>TX</v>
      </c>
      <c r="J125" s="123" t="str">
        <f t="shared" si="10"/>
        <v>TX</v>
      </c>
      <c r="K125" s="202" t="str">
        <f t="shared" si="11"/>
        <v>South Central</v>
      </c>
      <c r="L125" s="123" t="str">
        <f>INDEX('State '!$A$1:$C$62,MATCH($I125,'State '!$B:$B,0),3)</f>
        <v>South Central</v>
      </c>
      <c r="M125" s="123" t="str">
        <f>INDEX('State '!$A$1:$C$62,MATCH($J125,'State '!$B:$B,0),3)</f>
        <v>South Central</v>
      </c>
      <c r="N125" s="123"/>
      <c r="O125" s="217"/>
      <c r="P125" s="85"/>
      <c r="Q125" s="219">
        <v>1000</v>
      </c>
      <c r="R125" s="124"/>
      <c r="S125" s="123" t="s">
        <v>139</v>
      </c>
      <c r="T125" s="154" t="s">
        <v>2714</v>
      </c>
      <c r="U125" s="123"/>
      <c r="V125" s="123" t="s">
        <v>2247</v>
      </c>
      <c r="W125" s="101" t="s">
        <v>2723</v>
      </c>
      <c r="X125" s="206" t="s">
        <v>2921</v>
      </c>
      <c r="Y125" s="113"/>
    </row>
    <row r="126" spans="1:260" x14ac:dyDescent="0.2">
      <c r="A126" s="122">
        <v>43192</v>
      </c>
      <c r="B126" s="101" t="s">
        <v>2463</v>
      </c>
      <c r="C126" s="101" t="s">
        <v>2263</v>
      </c>
      <c r="D126" s="101" t="s">
        <v>141</v>
      </c>
      <c r="E126" s="101" t="s">
        <v>140</v>
      </c>
      <c r="F126" s="82"/>
      <c r="G126" s="124">
        <v>2019</v>
      </c>
      <c r="H126" s="123" t="s">
        <v>419</v>
      </c>
      <c r="I126" s="123" t="str">
        <f t="shared" si="9"/>
        <v>TX</v>
      </c>
      <c r="J126" s="123" t="str">
        <f t="shared" si="10"/>
        <v>MX</v>
      </c>
      <c r="K126" s="202" t="str">
        <f t="shared" si="11"/>
        <v>South Central, Mexico</v>
      </c>
      <c r="L126" s="123" t="str">
        <f>INDEX('State '!$A$1:$C$62,MATCH($I126,'State '!$B:$B,0),3)</f>
        <v>South Central</v>
      </c>
      <c r="M126" s="123" t="str">
        <f>INDEX('State '!$A$1:$C$62,MATCH($J126,'State '!$B:$B,0),3)</f>
        <v>Mexico</v>
      </c>
      <c r="N126" s="123"/>
      <c r="O126" s="217">
        <v>55</v>
      </c>
      <c r="P126" s="85"/>
      <c r="Q126" s="219">
        <v>70</v>
      </c>
      <c r="R126" s="124">
        <v>30</v>
      </c>
      <c r="S126" s="123" t="s">
        <v>135</v>
      </c>
      <c r="T126" s="123" t="s">
        <v>390</v>
      </c>
      <c r="U126" s="123" t="s">
        <v>391</v>
      </c>
      <c r="V126" s="123" t="s">
        <v>2250</v>
      </c>
      <c r="W126" s="101"/>
      <c r="X126" s="125"/>
    </row>
    <row r="127" spans="1:260" s="20" customFormat="1" ht="25.5" x14ac:dyDescent="0.2">
      <c r="A127" s="122">
        <v>43580</v>
      </c>
      <c r="B127" s="101" t="s">
        <v>2800</v>
      </c>
      <c r="C127" s="101" t="s">
        <v>338</v>
      </c>
      <c r="D127" s="101" t="s">
        <v>134</v>
      </c>
      <c r="E127" s="101" t="s">
        <v>432</v>
      </c>
      <c r="F127" s="82"/>
      <c r="G127" s="124">
        <v>2019</v>
      </c>
      <c r="H127" s="123" t="s">
        <v>30</v>
      </c>
      <c r="I127" s="123" t="str">
        <f t="shared" si="9"/>
        <v>MN</v>
      </c>
      <c r="J127" s="123" t="str">
        <f t="shared" si="10"/>
        <v>MN</v>
      </c>
      <c r="K127" s="202" t="str">
        <f t="shared" si="11"/>
        <v>Midwest</v>
      </c>
      <c r="L127" s="123" t="str">
        <f>INDEX('State '!$A$1:$C$62,MATCH($I127,'State '!$B:$B,0),3)</f>
        <v>Midwest</v>
      </c>
      <c r="M127" s="123" t="str">
        <f>INDEX('State '!$A$1:$C$62,MATCH($J127,'State '!$B:$B,0),3)</f>
        <v>Midwest</v>
      </c>
      <c r="N127" s="123"/>
      <c r="O127" s="217">
        <v>31.416</v>
      </c>
      <c r="P127" s="85">
        <v>12.3</v>
      </c>
      <c r="Q127" s="219">
        <v>37.093000000000004</v>
      </c>
      <c r="R127" s="124">
        <v>16</v>
      </c>
      <c r="S127" s="123"/>
      <c r="T127" s="123" t="s">
        <v>390</v>
      </c>
      <c r="U127" s="123" t="s">
        <v>2807</v>
      </c>
      <c r="V127" s="123" t="s">
        <v>2247</v>
      </c>
      <c r="W127" s="101"/>
      <c r="X127" s="206" t="s">
        <v>2924</v>
      </c>
    </row>
    <row r="128" spans="1:260" s="20" customFormat="1" ht="25.5" x14ac:dyDescent="0.2">
      <c r="A128" s="122">
        <v>43507</v>
      </c>
      <c r="B128" s="101" t="s">
        <v>2209</v>
      </c>
      <c r="C128" s="101" t="s">
        <v>2207</v>
      </c>
      <c r="D128" s="101" t="s">
        <v>141</v>
      </c>
      <c r="E128" s="101" t="s">
        <v>432</v>
      </c>
      <c r="F128" s="82"/>
      <c r="G128" s="124">
        <v>2020</v>
      </c>
      <c r="H128" s="123" t="s">
        <v>2048</v>
      </c>
      <c r="I128" s="123" t="str">
        <f t="shared" si="9"/>
        <v>AL</v>
      </c>
      <c r="J128" s="123" t="str">
        <f t="shared" si="10"/>
        <v>FL</v>
      </c>
      <c r="K128" s="202" t="str">
        <f t="shared" si="11"/>
        <v>South Central, Southeast</v>
      </c>
      <c r="L128" s="123" t="str">
        <f>INDEX('State '!$A$1:$C$62,MATCH($I128,'State '!$B:$B,0),3)</f>
        <v>South Central</v>
      </c>
      <c r="M128" s="123" t="str">
        <f>INDEX('State '!$A$1:$C$62,MATCH($J128,'State '!$B:$B,0),3)</f>
        <v>Southeast</v>
      </c>
      <c r="N128" s="123"/>
      <c r="O128" s="217"/>
      <c r="P128" s="85"/>
      <c r="Q128" s="219">
        <v>170</v>
      </c>
      <c r="R128" s="124"/>
      <c r="S128" s="129" t="s">
        <v>135</v>
      </c>
      <c r="T128" s="123" t="s">
        <v>390</v>
      </c>
      <c r="U128" s="123" t="s">
        <v>2182</v>
      </c>
      <c r="V128" s="123" t="s">
        <v>2250</v>
      </c>
      <c r="W128" s="101"/>
      <c r="X128" s="125"/>
    </row>
    <row r="129" spans="1:260" s="20" customFormat="1" ht="25.5" x14ac:dyDescent="0.2">
      <c r="A129" s="122">
        <v>42598</v>
      </c>
      <c r="B129" s="101" t="s">
        <v>2210</v>
      </c>
      <c r="C129" s="101" t="s">
        <v>2207</v>
      </c>
      <c r="D129" s="101" t="s">
        <v>141</v>
      </c>
      <c r="E129" s="101" t="s">
        <v>398</v>
      </c>
      <c r="F129" s="82"/>
      <c r="G129" s="124">
        <v>2021</v>
      </c>
      <c r="H129" s="123" t="s">
        <v>2048</v>
      </c>
      <c r="I129" s="123" t="str">
        <f t="shared" si="9"/>
        <v>AL</v>
      </c>
      <c r="J129" s="123" t="str">
        <f t="shared" si="10"/>
        <v>FL</v>
      </c>
      <c r="K129" s="202" t="str">
        <f t="shared" si="11"/>
        <v>South Central, Southeast</v>
      </c>
      <c r="L129" s="123" t="str">
        <f>INDEX('State '!$A$1:$C$62,MATCH($I129,'State '!$B:$B,0),3)</f>
        <v>South Central</v>
      </c>
      <c r="M129" s="123" t="str">
        <f>INDEX('State '!$A$1:$C$62,MATCH($J129,'State '!$B:$B,0),3)</f>
        <v>Southeast</v>
      </c>
      <c r="N129" s="123"/>
      <c r="O129" s="217"/>
      <c r="P129" s="85"/>
      <c r="Q129" s="219">
        <v>75</v>
      </c>
      <c r="R129" s="124"/>
      <c r="S129" s="129" t="s">
        <v>135</v>
      </c>
      <c r="T129" s="123" t="s">
        <v>390</v>
      </c>
      <c r="U129" s="123" t="s">
        <v>2182</v>
      </c>
      <c r="V129" s="123" t="s">
        <v>2250</v>
      </c>
      <c r="W129" s="101"/>
      <c r="X129" s="125"/>
    </row>
    <row r="130" spans="1:260" s="20" customFormat="1" ht="25.5" x14ac:dyDescent="0.2">
      <c r="A130" s="122">
        <v>43584</v>
      </c>
      <c r="B130" s="101" t="s">
        <v>2909</v>
      </c>
      <c r="C130" s="101" t="s">
        <v>2910</v>
      </c>
      <c r="D130" s="101" t="s">
        <v>141</v>
      </c>
      <c r="E130" s="101" t="s">
        <v>138</v>
      </c>
      <c r="F130" s="82"/>
      <c r="G130" s="124">
        <v>2020</v>
      </c>
      <c r="H130" s="123" t="s">
        <v>0</v>
      </c>
      <c r="I130" s="123" t="str">
        <f t="shared" si="9"/>
        <v>LA</v>
      </c>
      <c r="J130" s="123" t="str">
        <f t="shared" si="10"/>
        <v>LA</v>
      </c>
      <c r="K130" s="202" t="str">
        <f t="shared" si="11"/>
        <v>South Central</v>
      </c>
      <c r="L130" s="123" t="str">
        <f>INDEX('State '!$A$1:$C$62,MATCH($I130,'State '!$B:$B,0),3)</f>
        <v>South Central</v>
      </c>
      <c r="M130" s="123" t="str">
        <f>INDEX('State '!$A$1:$C$62,MATCH($J130,'State '!$B:$B,0),3)</f>
        <v>South Central</v>
      </c>
      <c r="N130" s="123"/>
      <c r="O130" s="217">
        <v>61</v>
      </c>
      <c r="P130" s="85"/>
      <c r="Q130" s="219">
        <v>400</v>
      </c>
      <c r="R130" s="124">
        <v>36</v>
      </c>
      <c r="S130" s="129" t="s">
        <v>135</v>
      </c>
      <c r="T130" s="123" t="s">
        <v>390</v>
      </c>
      <c r="U130" s="123" t="s">
        <v>2911</v>
      </c>
      <c r="V130" s="123" t="s">
        <v>2247</v>
      </c>
      <c r="W130" s="101" t="s">
        <v>2912</v>
      </c>
      <c r="X130" s="125"/>
    </row>
    <row r="131" spans="1:260" s="20" customFormat="1" ht="25.5" x14ac:dyDescent="0.2">
      <c r="A131" s="122">
        <v>43580</v>
      </c>
      <c r="B131" s="101" t="s">
        <v>2887</v>
      </c>
      <c r="C131" s="101" t="s">
        <v>237</v>
      </c>
      <c r="D131" s="101" t="s">
        <v>141</v>
      </c>
      <c r="E131" s="101" t="s">
        <v>138</v>
      </c>
      <c r="F131" s="82"/>
      <c r="G131" s="124">
        <v>2020</v>
      </c>
      <c r="H131" s="123" t="s">
        <v>18</v>
      </c>
      <c r="I131" s="123" t="str">
        <f t="shared" ref="I131:I165" si="12">LEFT($H131,2)</f>
        <v>FL</v>
      </c>
      <c r="J131" s="123" t="s">
        <v>18</v>
      </c>
      <c r="K131" s="202" t="str">
        <f t="shared" ref="K131:K162" si="13">IF($L131=$M131,L131,CONCATENATE($L131,", ",IF(ISBLANK(N131),"",CONCATENATE(N131,", ")),$M131))</f>
        <v>Southeast</v>
      </c>
      <c r="L131" s="123" t="str">
        <f>INDEX('State '!$A$1:$C$62,MATCH($I131,'State '!$B:$B,0),3)</f>
        <v>Southeast</v>
      </c>
      <c r="M131" s="123" t="str">
        <f>INDEX('State '!$A$1:$C$62,MATCH($J131,'State '!$B:$B,0),3)</f>
        <v>Southeast</v>
      </c>
      <c r="N131" s="123"/>
      <c r="O131" s="217">
        <v>4.2</v>
      </c>
      <c r="P131" s="85">
        <v>0.4</v>
      </c>
      <c r="Q131" s="219">
        <v>36</v>
      </c>
      <c r="R131" s="124">
        <v>20</v>
      </c>
      <c r="S131" s="129" t="s">
        <v>135</v>
      </c>
      <c r="T131" s="123" t="s">
        <v>390</v>
      </c>
      <c r="U131" s="123" t="s">
        <v>2888</v>
      </c>
      <c r="V131" s="123" t="s">
        <v>2247</v>
      </c>
      <c r="W131" s="101" t="s">
        <v>2889</v>
      </c>
      <c r="X131" s="125"/>
    </row>
    <row r="132" spans="1:260" s="20" customFormat="1" ht="25.5" x14ac:dyDescent="0.2">
      <c r="A132" s="122">
        <v>43349</v>
      </c>
      <c r="B132" s="101" t="s">
        <v>2769</v>
      </c>
      <c r="C132" s="101" t="s">
        <v>2772</v>
      </c>
      <c r="D132" s="101" t="s">
        <v>137</v>
      </c>
      <c r="E132" s="101" t="s">
        <v>138</v>
      </c>
      <c r="F132" s="82"/>
      <c r="G132" s="124">
        <v>2019</v>
      </c>
      <c r="H132" s="123" t="s">
        <v>1192</v>
      </c>
      <c r="I132" s="123" t="str">
        <f t="shared" si="12"/>
        <v>NM</v>
      </c>
      <c r="J132" s="123" t="str">
        <f t="shared" ref="J132:J165" si="14">RIGHT($H132,2)</f>
        <v>TX</v>
      </c>
      <c r="K132" s="202" t="str">
        <f t="shared" si="13"/>
        <v>Mountain, South Central</v>
      </c>
      <c r="L132" s="123" t="str">
        <f>INDEX('State '!$A$1:$C$62,MATCH($I132,'State '!$B:$B,0),3)</f>
        <v>Mountain</v>
      </c>
      <c r="M132" s="123" t="str">
        <f>INDEX('State '!$A$1:$C$62,MATCH($J132,'State '!$B:$B,0),3)</f>
        <v>South Central</v>
      </c>
      <c r="N132" s="123"/>
      <c r="O132" s="217">
        <v>45</v>
      </c>
      <c r="P132" s="85">
        <v>23</v>
      </c>
      <c r="Q132" s="219">
        <v>400</v>
      </c>
      <c r="R132" s="124">
        <v>24</v>
      </c>
      <c r="S132" s="129" t="s">
        <v>135</v>
      </c>
      <c r="T132" s="123" t="s">
        <v>390</v>
      </c>
      <c r="U132" s="123" t="s">
        <v>2770</v>
      </c>
      <c r="V132" s="123" t="s">
        <v>2250</v>
      </c>
      <c r="W132" s="101" t="s">
        <v>2771</v>
      </c>
      <c r="X132" s="125"/>
      <c r="Y132" s="113"/>
      <c r="Z132" s="113"/>
      <c r="AA132" s="113"/>
      <c r="AB132" s="113"/>
      <c r="AC132" s="113"/>
      <c r="AD132" s="113"/>
      <c r="AE132" s="113"/>
      <c r="AF132" s="113"/>
      <c r="AG132" s="113"/>
      <c r="AH132" s="113"/>
      <c r="AI132" s="113"/>
      <c r="AJ132" s="113"/>
      <c r="AK132" s="113"/>
      <c r="AL132" s="113"/>
      <c r="AM132" s="113"/>
      <c r="AN132" s="113"/>
      <c r="AO132" s="113"/>
      <c r="AP132" s="113"/>
      <c r="AQ132" s="113"/>
      <c r="AR132" s="113"/>
      <c r="AS132" s="113"/>
      <c r="AT132" s="113"/>
      <c r="AU132" s="113"/>
      <c r="AV132" s="113"/>
      <c r="AW132" s="113"/>
      <c r="AX132" s="113"/>
      <c r="AY132" s="113"/>
      <c r="AZ132" s="113"/>
      <c r="BA132" s="113"/>
      <c r="BB132" s="113"/>
      <c r="BC132" s="113"/>
      <c r="BD132" s="113"/>
      <c r="BE132" s="113"/>
      <c r="BF132" s="113"/>
      <c r="BG132" s="113"/>
      <c r="BH132" s="113"/>
      <c r="BI132" s="113"/>
      <c r="BJ132" s="113"/>
      <c r="BK132" s="113"/>
      <c r="BL132" s="113"/>
      <c r="BM132" s="113"/>
      <c r="BN132" s="113"/>
      <c r="BO132" s="113"/>
      <c r="BP132" s="113"/>
      <c r="BQ132" s="113"/>
      <c r="BR132" s="113"/>
      <c r="BS132" s="113"/>
      <c r="BT132" s="113"/>
      <c r="BU132" s="113"/>
      <c r="BV132" s="113"/>
      <c r="BW132" s="113"/>
      <c r="BX132" s="113"/>
      <c r="BY132" s="113"/>
      <c r="BZ132" s="113"/>
      <c r="CA132" s="113"/>
      <c r="CB132" s="113"/>
      <c r="CC132" s="113"/>
      <c r="CD132" s="113"/>
      <c r="CE132" s="113"/>
      <c r="CF132" s="113"/>
      <c r="CG132" s="113"/>
      <c r="CH132" s="113"/>
      <c r="CI132" s="113"/>
      <c r="CJ132" s="113"/>
      <c r="CK132" s="113"/>
      <c r="CL132" s="113"/>
      <c r="CM132" s="113"/>
      <c r="CN132" s="113"/>
      <c r="CO132" s="113"/>
      <c r="CP132" s="113"/>
      <c r="CQ132" s="113"/>
      <c r="CR132" s="113"/>
      <c r="CS132" s="113"/>
      <c r="CT132" s="113"/>
      <c r="CU132" s="113"/>
      <c r="CV132" s="113"/>
      <c r="CW132" s="113"/>
      <c r="CX132" s="113"/>
      <c r="CY132" s="113"/>
      <c r="CZ132" s="113"/>
      <c r="DA132" s="113"/>
      <c r="DB132" s="113"/>
      <c r="DC132" s="113"/>
      <c r="DD132" s="113"/>
      <c r="DE132" s="113"/>
      <c r="DF132" s="113"/>
      <c r="DG132" s="113"/>
      <c r="DH132" s="113"/>
      <c r="DI132" s="113"/>
      <c r="DJ132" s="113"/>
      <c r="DK132" s="113"/>
      <c r="DL132" s="113"/>
      <c r="DM132" s="113"/>
      <c r="DN132" s="113"/>
      <c r="DO132" s="113"/>
      <c r="DP132" s="113"/>
      <c r="DQ132" s="113"/>
      <c r="DR132" s="113"/>
      <c r="DS132" s="113"/>
      <c r="DT132" s="113"/>
      <c r="DU132" s="113"/>
      <c r="DV132" s="113"/>
      <c r="DW132" s="113"/>
      <c r="DX132" s="113"/>
      <c r="DY132" s="113"/>
      <c r="DZ132" s="113"/>
      <c r="EA132" s="113"/>
      <c r="EB132" s="113"/>
      <c r="EC132" s="113"/>
      <c r="ED132" s="113"/>
      <c r="EE132" s="113"/>
      <c r="EF132" s="113"/>
      <c r="EG132" s="113"/>
      <c r="EH132" s="113"/>
      <c r="EI132" s="113"/>
      <c r="EJ132" s="113"/>
      <c r="EK132" s="113"/>
      <c r="EL132" s="113"/>
      <c r="EM132" s="113"/>
      <c r="EN132" s="113"/>
      <c r="EO132" s="113"/>
      <c r="EP132" s="113"/>
      <c r="EQ132" s="113"/>
      <c r="ER132" s="113"/>
      <c r="ES132" s="113"/>
      <c r="ET132" s="113"/>
      <c r="EU132" s="113"/>
      <c r="EV132" s="113"/>
      <c r="EW132" s="113"/>
      <c r="EX132" s="113"/>
      <c r="EY132" s="113"/>
      <c r="EZ132" s="113"/>
      <c r="FA132" s="113"/>
      <c r="FB132" s="113"/>
      <c r="FC132" s="113"/>
      <c r="FD132" s="113"/>
      <c r="FE132" s="113"/>
      <c r="FF132" s="113"/>
      <c r="FG132" s="113"/>
      <c r="FH132" s="113"/>
      <c r="FI132" s="113"/>
      <c r="FJ132" s="113"/>
      <c r="FK132" s="113"/>
      <c r="FL132" s="113"/>
      <c r="FM132" s="113"/>
      <c r="FN132" s="113"/>
      <c r="FO132" s="113"/>
      <c r="FP132" s="113"/>
      <c r="FQ132" s="113"/>
      <c r="FR132" s="113"/>
      <c r="FS132" s="113"/>
      <c r="FT132" s="113"/>
      <c r="FU132" s="113"/>
      <c r="FV132" s="113"/>
      <c r="FW132" s="113"/>
      <c r="FX132" s="113"/>
      <c r="FY132" s="113"/>
      <c r="FZ132" s="113"/>
      <c r="GA132" s="113"/>
      <c r="GB132" s="113"/>
      <c r="GC132" s="113"/>
      <c r="GD132" s="113"/>
      <c r="GE132" s="113"/>
      <c r="GF132" s="113"/>
      <c r="GG132" s="113"/>
      <c r="GH132" s="113"/>
      <c r="GI132" s="113"/>
      <c r="GJ132" s="113"/>
      <c r="GK132" s="113"/>
      <c r="GL132" s="113"/>
      <c r="GM132" s="113"/>
      <c r="GN132" s="113"/>
      <c r="GO132" s="113"/>
      <c r="GP132" s="113"/>
      <c r="GQ132" s="113"/>
      <c r="GR132" s="113"/>
      <c r="GS132" s="113"/>
      <c r="GT132" s="113"/>
      <c r="GU132" s="113"/>
      <c r="GV132" s="113"/>
      <c r="GW132" s="113"/>
      <c r="GX132" s="113"/>
      <c r="GY132" s="113"/>
      <c r="GZ132" s="113"/>
      <c r="HA132" s="113"/>
      <c r="HB132" s="113"/>
      <c r="HC132" s="113"/>
      <c r="HD132" s="113"/>
      <c r="HE132" s="113"/>
      <c r="HF132" s="113"/>
      <c r="HG132" s="113"/>
      <c r="HH132" s="113"/>
      <c r="HI132" s="113"/>
      <c r="HJ132" s="113"/>
      <c r="HK132" s="113"/>
      <c r="HL132" s="113"/>
      <c r="HM132" s="113"/>
      <c r="HN132" s="113"/>
      <c r="HO132" s="113"/>
      <c r="HP132" s="113"/>
      <c r="HQ132" s="113"/>
      <c r="HR132" s="113"/>
      <c r="HS132" s="113"/>
      <c r="HT132" s="113"/>
      <c r="HU132" s="113"/>
      <c r="HV132" s="113"/>
      <c r="HW132" s="113"/>
      <c r="HX132" s="113"/>
      <c r="HY132" s="113"/>
      <c r="HZ132" s="113"/>
      <c r="IA132" s="113"/>
      <c r="IB132" s="113"/>
      <c r="IC132" s="113"/>
      <c r="ID132" s="113"/>
      <c r="IE132" s="113"/>
      <c r="IF132" s="113"/>
      <c r="IG132" s="113"/>
      <c r="IH132" s="113"/>
      <c r="II132" s="113"/>
      <c r="IJ132" s="113"/>
      <c r="IK132" s="113"/>
      <c r="IL132" s="113"/>
      <c r="IM132" s="113"/>
      <c r="IN132" s="113"/>
      <c r="IO132" s="113"/>
      <c r="IP132" s="113"/>
      <c r="IQ132" s="113"/>
      <c r="IR132" s="113"/>
      <c r="IS132" s="113"/>
      <c r="IT132" s="113"/>
      <c r="IU132" s="113"/>
      <c r="IV132" s="113"/>
      <c r="IW132" s="113"/>
      <c r="IX132" s="113"/>
      <c r="IY132" s="113"/>
      <c r="IZ132" s="113"/>
    </row>
    <row r="133" spans="1:260" s="20" customFormat="1" x14ac:dyDescent="0.2">
      <c r="A133" s="122">
        <v>43580</v>
      </c>
      <c r="B133" s="101" t="s">
        <v>2479</v>
      </c>
      <c r="C133" s="101" t="s">
        <v>2496</v>
      </c>
      <c r="D133" s="101" t="s">
        <v>141</v>
      </c>
      <c r="E133" s="101" t="s">
        <v>432</v>
      </c>
      <c r="F133" s="82"/>
      <c r="G133" s="124">
        <v>2020</v>
      </c>
      <c r="H133" s="123" t="s">
        <v>1328</v>
      </c>
      <c r="I133" s="123" t="str">
        <f t="shared" si="12"/>
        <v>AZ</v>
      </c>
      <c r="J133" s="123" t="str">
        <f t="shared" si="14"/>
        <v>MX</v>
      </c>
      <c r="K133" s="202" t="str">
        <f t="shared" si="13"/>
        <v>Mountain, Mexico</v>
      </c>
      <c r="L133" s="123" t="str">
        <f>INDEX('State '!$A$1:$C$62,MATCH($I133,'State '!$B:$B,0),3)</f>
        <v>Mountain</v>
      </c>
      <c r="M133" s="123" t="str">
        <f>INDEX('State '!$A$1:$C$62,MATCH($J133,'State '!$B:$B,0),3)</f>
        <v>Mexico</v>
      </c>
      <c r="N133" s="123"/>
      <c r="O133" s="217">
        <v>56.4</v>
      </c>
      <c r="P133" s="85">
        <v>60.9</v>
      </c>
      <c r="Q133" s="219">
        <v>323</v>
      </c>
      <c r="R133" s="124"/>
      <c r="S133" s="123" t="s">
        <v>135</v>
      </c>
      <c r="T133" s="123" t="s">
        <v>390</v>
      </c>
      <c r="U133" s="123" t="s">
        <v>2497</v>
      </c>
      <c r="V133" s="123" t="s">
        <v>2250</v>
      </c>
      <c r="W133" s="101"/>
      <c r="X133" s="125"/>
      <c r="Y133" s="113"/>
      <c r="Z133" s="113"/>
      <c r="AA133" s="113"/>
      <c r="AB133" s="113"/>
      <c r="AC133" s="113"/>
      <c r="AD133" s="113"/>
      <c r="AE133" s="113"/>
      <c r="AF133" s="113"/>
      <c r="AG133" s="113"/>
      <c r="AH133" s="113"/>
      <c r="AI133" s="113"/>
      <c r="AJ133" s="113"/>
      <c r="AK133" s="113"/>
      <c r="AL133" s="113"/>
      <c r="AM133" s="113"/>
      <c r="AN133" s="113"/>
      <c r="AO133" s="113"/>
      <c r="AP133" s="113"/>
      <c r="AQ133" s="113"/>
      <c r="AR133" s="113"/>
      <c r="AS133" s="113"/>
      <c r="AT133" s="113"/>
      <c r="AU133" s="113"/>
      <c r="AV133" s="113"/>
      <c r="AW133" s="113"/>
      <c r="AX133" s="113"/>
      <c r="AY133" s="113"/>
      <c r="AZ133" s="113"/>
      <c r="BA133" s="113"/>
      <c r="BB133" s="113"/>
      <c r="BC133" s="113"/>
      <c r="BD133" s="113"/>
      <c r="BE133" s="113"/>
      <c r="BF133" s="113"/>
      <c r="BG133" s="113"/>
      <c r="BH133" s="113"/>
      <c r="BI133" s="113"/>
      <c r="BJ133" s="113"/>
      <c r="BK133" s="113"/>
      <c r="BL133" s="113"/>
      <c r="BM133" s="113"/>
      <c r="BN133" s="113"/>
      <c r="BO133" s="113"/>
      <c r="BP133" s="113"/>
      <c r="BQ133" s="113"/>
      <c r="BR133" s="113"/>
      <c r="BS133" s="113"/>
      <c r="BT133" s="113"/>
      <c r="BU133" s="113"/>
      <c r="BV133" s="113"/>
      <c r="BW133" s="113"/>
      <c r="BX133" s="113"/>
      <c r="BY133" s="113"/>
      <c r="BZ133" s="113"/>
      <c r="CA133" s="113"/>
      <c r="CB133" s="113"/>
      <c r="CC133" s="113"/>
      <c r="CD133" s="113"/>
      <c r="CE133" s="113"/>
      <c r="CF133" s="113"/>
      <c r="CG133" s="113"/>
      <c r="CH133" s="113"/>
      <c r="CI133" s="113"/>
      <c r="CJ133" s="113"/>
      <c r="CK133" s="113"/>
      <c r="CL133" s="113"/>
      <c r="CM133" s="113"/>
      <c r="CN133" s="113"/>
      <c r="CO133" s="113"/>
      <c r="CP133" s="113"/>
      <c r="CQ133" s="113"/>
      <c r="CR133" s="113"/>
      <c r="CS133" s="113"/>
      <c r="CT133" s="113"/>
      <c r="CU133" s="113"/>
      <c r="CV133" s="113"/>
      <c r="CW133" s="113"/>
      <c r="CX133" s="113"/>
      <c r="CY133" s="113"/>
      <c r="CZ133" s="113"/>
      <c r="DA133" s="113"/>
      <c r="DB133" s="113"/>
      <c r="DC133" s="113"/>
      <c r="DD133" s="113"/>
      <c r="DE133" s="113"/>
      <c r="DF133" s="113"/>
      <c r="DG133" s="113"/>
      <c r="DH133" s="113"/>
      <c r="DI133" s="113"/>
      <c r="DJ133" s="113"/>
      <c r="DK133" s="113"/>
      <c r="DL133" s="113"/>
      <c r="DM133" s="113"/>
      <c r="DN133" s="113"/>
      <c r="DO133" s="113"/>
      <c r="DP133" s="113"/>
      <c r="DQ133" s="113"/>
      <c r="DR133" s="113"/>
      <c r="DS133" s="113"/>
      <c r="DT133" s="113"/>
      <c r="DU133" s="113"/>
      <c r="DV133" s="113"/>
      <c r="DW133" s="113"/>
      <c r="DX133" s="113"/>
      <c r="DY133" s="113"/>
      <c r="DZ133" s="113"/>
      <c r="EA133" s="113"/>
      <c r="EB133" s="113"/>
      <c r="EC133" s="113"/>
      <c r="ED133" s="113"/>
      <c r="EE133" s="113"/>
      <c r="EF133" s="113"/>
      <c r="EG133" s="113"/>
      <c r="EH133" s="113"/>
      <c r="EI133" s="113"/>
      <c r="EJ133" s="113"/>
      <c r="EK133" s="113"/>
      <c r="EL133" s="113"/>
      <c r="EM133" s="113"/>
      <c r="EN133" s="113"/>
      <c r="EO133" s="113"/>
      <c r="EP133" s="113"/>
      <c r="EQ133" s="113"/>
      <c r="ER133" s="113"/>
      <c r="ES133" s="113"/>
      <c r="ET133" s="113"/>
      <c r="EU133" s="113"/>
      <c r="EV133" s="113"/>
      <c r="EW133" s="113"/>
      <c r="EX133" s="113"/>
      <c r="EY133" s="113"/>
      <c r="EZ133" s="113"/>
      <c r="FA133" s="113"/>
      <c r="FB133" s="113"/>
      <c r="FC133" s="113"/>
      <c r="FD133" s="113"/>
      <c r="FE133" s="113"/>
      <c r="FF133" s="113"/>
      <c r="FG133" s="113"/>
      <c r="FH133" s="113"/>
      <c r="FI133" s="113"/>
      <c r="FJ133" s="113"/>
      <c r="FK133" s="113"/>
      <c r="FL133" s="113"/>
      <c r="FM133" s="113"/>
      <c r="FN133" s="113"/>
      <c r="FO133" s="113"/>
      <c r="FP133" s="113"/>
      <c r="FQ133" s="113"/>
      <c r="FR133" s="113"/>
      <c r="FS133" s="113"/>
      <c r="FT133" s="113"/>
      <c r="FU133" s="113"/>
      <c r="FV133" s="113"/>
      <c r="FW133" s="113"/>
      <c r="FX133" s="113"/>
      <c r="FY133" s="113"/>
      <c r="FZ133" s="113"/>
      <c r="GA133" s="113"/>
      <c r="GB133" s="113"/>
      <c r="GC133" s="113"/>
      <c r="GD133" s="113"/>
      <c r="GE133" s="113"/>
      <c r="GF133" s="113"/>
      <c r="GG133" s="113"/>
      <c r="GH133" s="113"/>
      <c r="GI133" s="113"/>
      <c r="GJ133" s="113"/>
      <c r="GK133" s="113"/>
      <c r="GL133" s="113"/>
      <c r="GM133" s="113"/>
      <c r="GN133" s="113"/>
      <c r="GO133" s="113"/>
      <c r="GP133" s="113"/>
      <c r="GQ133" s="113"/>
      <c r="GR133" s="113"/>
      <c r="GS133" s="113"/>
      <c r="GT133" s="113"/>
      <c r="GU133" s="113"/>
      <c r="GV133" s="113"/>
      <c r="GW133" s="113"/>
      <c r="GX133" s="113"/>
      <c r="GY133" s="113"/>
      <c r="GZ133" s="113"/>
      <c r="HA133" s="113"/>
      <c r="HB133" s="113"/>
      <c r="HC133" s="113"/>
      <c r="HD133" s="113"/>
      <c r="HE133" s="113"/>
      <c r="HF133" s="113"/>
      <c r="HG133" s="113"/>
      <c r="HH133" s="113"/>
      <c r="HI133" s="113"/>
      <c r="HJ133" s="113"/>
      <c r="HK133" s="113"/>
      <c r="HL133" s="113"/>
      <c r="HM133" s="113"/>
      <c r="HN133" s="113"/>
      <c r="HO133" s="113"/>
      <c r="HP133" s="113"/>
      <c r="HQ133" s="113"/>
      <c r="HR133" s="113"/>
      <c r="HS133" s="113"/>
      <c r="HT133" s="113"/>
      <c r="HU133" s="113"/>
      <c r="HV133" s="113"/>
      <c r="HW133" s="113"/>
      <c r="HX133" s="113"/>
      <c r="HY133" s="113"/>
      <c r="HZ133" s="113"/>
      <c r="IA133" s="113"/>
      <c r="IB133" s="113"/>
      <c r="IC133" s="113"/>
      <c r="ID133" s="113"/>
      <c r="IE133" s="113"/>
      <c r="IF133" s="113"/>
      <c r="IG133" s="113"/>
      <c r="IH133" s="113"/>
      <c r="II133" s="113"/>
      <c r="IJ133" s="113"/>
      <c r="IK133" s="113"/>
      <c r="IL133" s="113"/>
      <c r="IM133" s="113"/>
      <c r="IN133" s="113"/>
      <c r="IO133" s="113"/>
      <c r="IP133" s="113"/>
      <c r="IQ133" s="113"/>
      <c r="IR133" s="113"/>
      <c r="IS133" s="113"/>
      <c r="IT133" s="113"/>
      <c r="IU133" s="113"/>
      <c r="IV133" s="113"/>
      <c r="IW133" s="113"/>
      <c r="IX133" s="113"/>
      <c r="IY133" s="113"/>
      <c r="IZ133" s="113"/>
    </row>
    <row r="134" spans="1:260" ht="25.5" x14ac:dyDescent="0.2">
      <c r="A134" s="122">
        <v>43124</v>
      </c>
      <c r="B134" s="101" t="s">
        <v>2123</v>
      </c>
      <c r="C134" s="101" t="s">
        <v>2062</v>
      </c>
      <c r="D134" s="101" t="s">
        <v>141</v>
      </c>
      <c r="E134" s="101" t="s">
        <v>2466</v>
      </c>
      <c r="F134" s="82"/>
      <c r="G134" s="124">
        <v>2018</v>
      </c>
      <c r="H134" s="123" t="s">
        <v>37</v>
      </c>
      <c r="I134" s="123" t="str">
        <f t="shared" si="12"/>
        <v>OK</v>
      </c>
      <c r="J134" s="123" t="str">
        <f t="shared" si="14"/>
        <v>OK</v>
      </c>
      <c r="K134" s="202" t="str">
        <f t="shared" si="13"/>
        <v>South Central</v>
      </c>
      <c r="L134" s="123" t="str">
        <f>INDEX('State '!$A$1:$C$62,MATCH($I134,'State '!$B:$B,0),3)</f>
        <v>South Central</v>
      </c>
      <c r="M134" s="123" t="str">
        <f>INDEX('State '!$A$1:$C$62,MATCH($J134,'State '!$B:$B,0),3)</f>
        <v>South Central</v>
      </c>
      <c r="N134" s="123"/>
      <c r="O134" s="217">
        <v>300</v>
      </c>
      <c r="P134" s="85">
        <v>247</v>
      </c>
      <c r="Q134" s="219">
        <v>1400</v>
      </c>
      <c r="R134" s="124">
        <v>36</v>
      </c>
      <c r="S134" s="123" t="s">
        <v>135</v>
      </c>
      <c r="T134" s="123" t="s">
        <v>390</v>
      </c>
      <c r="U134" s="123" t="s">
        <v>2259</v>
      </c>
      <c r="V134" s="123" t="s">
        <v>2247</v>
      </c>
      <c r="W134" s="101"/>
      <c r="X134" s="125"/>
      <c r="Y134" s="113"/>
    </row>
    <row r="135" spans="1:260" ht="25.5" x14ac:dyDescent="0.2">
      <c r="A135" s="122">
        <v>43580</v>
      </c>
      <c r="B135" s="101" t="s">
        <v>2883</v>
      </c>
      <c r="C135" s="101" t="s">
        <v>2884</v>
      </c>
      <c r="D135" s="101" t="s">
        <v>137</v>
      </c>
      <c r="E135" s="101" t="s">
        <v>2274</v>
      </c>
      <c r="F135" s="82"/>
      <c r="G135" s="124"/>
      <c r="H135" s="123" t="s">
        <v>20</v>
      </c>
      <c r="I135" s="123" t="str">
        <f t="shared" si="12"/>
        <v>NJ</v>
      </c>
      <c r="J135" s="123" t="str">
        <f t="shared" si="14"/>
        <v>NJ</v>
      </c>
      <c r="K135" s="202"/>
      <c r="L135" s="123"/>
      <c r="M135" s="123"/>
      <c r="N135" s="123"/>
      <c r="O135" s="217">
        <v>90</v>
      </c>
      <c r="P135" s="85">
        <v>22</v>
      </c>
      <c r="Q135" s="219">
        <v>53</v>
      </c>
      <c r="R135" s="124">
        <v>24</v>
      </c>
      <c r="S135" s="123" t="s">
        <v>139</v>
      </c>
      <c r="T135" s="123" t="s">
        <v>2886</v>
      </c>
      <c r="U135" s="123"/>
      <c r="V135" s="123" t="s">
        <v>2247</v>
      </c>
      <c r="W135" s="101" t="s">
        <v>2885</v>
      </c>
      <c r="X135" s="125"/>
      <c r="Y135" s="113"/>
    </row>
    <row r="136" spans="1:260" ht="25.5" x14ac:dyDescent="0.2">
      <c r="A136" s="122">
        <v>43262</v>
      </c>
      <c r="B136" s="101" t="s">
        <v>2668</v>
      </c>
      <c r="C136" s="101" t="s">
        <v>1784</v>
      </c>
      <c r="D136" s="101" t="s">
        <v>141</v>
      </c>
      <c r="E136" s="101" t="s">
        <v>138</v>
      </c>
      <c r="F136" s="82"/>
      <c r="G136" s="83">
        <v>2020</v>
      </c>
      <c r="H136" s="123" t="s">
        <v>2665</v>
      </c>
      <c r="I136" s="123" t="str">
        <f t="shared" si="12"/>
        <v>TX</v>
      </c>
      <c r="J136" s="123" t="str">
        <f t="shared" si="14"/>
        <v>MX</v>
      </c>
      <c r="K136" s="202" t="str">
        <f t="shared" ref="K136:K165" si="15">IF($L136=$M136,L136,CONCATENATE($L136,", ",IF(ISBLANK(N136),"",CONCATENATE(N136,", ")),$M136))</f>
        <v>South Central, Mountain, Pacific, Mexico</v>
      </c>
      <c r="L136" s="123" t="str">
        <f>INDEX('State '!$A$1:$C$62,MATCH($I136,'State '!$B:$B,0),3)</f>
        <v>South Central</v>
      </c>
      <c r="M136" s="123" t="str">
        <f>INDEX('State '!$A$1:$C$62,MATCH($J136,'State '!$B:$B,0),3)</f>
        <v>Mexico</v>
      </c>
      <c r="N136" s="123" t="s">
        <v>2667</v>
      </c>
      <c r="O136" s="217">
        <v>128</v>
      </c>
      <c r="P136" s="85">
        <v>17</v>
      </c>
      <c r="Q136" s="219">
        <v>321</v>
      </c>
      <c r="R136" s="124">
        <v>30</v>
      </c>
      <c r="S136" s="123" t="s">
        <v>135</v>
      </c>
      <c r="T136" s="123" t="s">
        <v>390</v>
      </c>
      <c r="U136" s="123" t="s">
        <v>2666</v>
      </c>
      <c r="V136" s="123" t="s">
        <v>2250</v>
      </c>
      <c r="W136" s="101"/>
      <c r="X136" s="125"/>
      <c r="Y136" s="113"/>
    </row>
    <row r="137" spans="1:260" s="20" customFormat="1" ht="25.5" x14ac:dyDescent="0.2">
      <c r="A137" s="122">
        <v>43199</v>
      </c>
      <c r="B137" s="101" t="s">
        <v>2047</v>
      </c>
      <c r="C137" s="102" t="s">
        <v>206</v>
      </c>
      <c r="D137" s="101" t="s">
        <v>1944</v>
      </c>
      <c r="E137" s="101" t="s">
        <v>2302</v>
      </c>
      <c r="F137" s="82"/>
      <c r="G137" s="124"/>
      <c r="H137" s="123" t="s">
        <v>2030</v>
      </c>
      <c r="I137" s="123" t="str">
        <f t="shared" si="12"/>
        <v>NY</v>
      </c>
      <c r="J137" s="123" t="str">
        <f t="shared" si="14"/>
        <v>CN</v>
      </c>
      <c r="K137" s="202" t="str">
        <f t="shared" si="15"/>
        <v>Northeast, Canada</v>
      </c>
      <c r="L137" s="123" t="str">
        <f>INDEX('State '!$A$1:$C$62,MATCH($I137,'State '!$B:$B,0),3)</f>
        <v>Northeast</v>
      </c>
      <c r="M137" s="123" t="s">
        <v>45</v>
      </c>
      <c r="N137" s="123"/>
      <c r="O137" s="217">
        <v>55</v>
      </c>
      <c r="P137" s="85">
        <v>0</v>
      </c>
      <c r="Q137" s="219">
        <v>650</v>
      </c>
      <c r="R137" s="124"/>
      <c r="S137" s="123" t="s">
        <v>135</v>
      </c>
      <c r="T137" s="123" t="s">
        <v>390</v>
      </c>
      <c r="U137" s="123"/>
      <c r="V137" s="123" t="s">
        <v>2250</v>
      </c>
      <c r="W137" s="101" t="s">
        <v>2537</v>
      </c>
      <c r="X137" s="206" t="s">
        <v>2614</v>
      </c>
      <c r="Y137" s="126"/>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3"/>
      <c r="AW137" s="113"/>
      <c r="AX137" s="113"/>
      <c r="AY137" s="113"/>
      <c r="AZ137" s="113"/>
      <c r="BA137" s="113"/>
      <c r="BB137" s="113"/>
      <c r="BC137" s="113"/>
      <c r="BD137" s="113"/>
      <c r="BE137" s="113"/>
      <c r="BF137" s="113"/>
      <c r="BG137" s="113"/>
      <c r="BH137" s="113"/>
      <c r="BI137" s="113"/>
      <c r="BJ137" s="113"/>
      <c r="BK137" s="113"/>
      <c r="BL137" s="113"/>
      <c r="BM137" s="113"/>
      <c r="BN137" s="113"/>
      <c r="BO137" s="113"/>
      <c r="BP137" s="113"/>
      <c r="BQ137" s="113"/>
      <c r="BR137" s="113"/>
      <c r="BS137" s="113"/>
      <c r="BT137" s="113"/>
      <c r="BU137" s="113"/>
      <c r="BV137" s="113"/>
      <c r="BW137" s="113"/>
      <c r="BX137" s="113"/>
      <c r="BY137" s="113"/>
      <c r="BZ137" s="113"/>
      <c r="CA137" s="113"/>
      <c r="CB137" s="113"/>
      <c r="CC137" s="113"/>
      <c r="CD137" s="113"/>
      <c r="CE137" s="113"/>
      <c r="CF137" s="113"/>
      <c r="CG137" s="113"/>
      <c r="CH137" s="113"/>
      <c r="CI137" s="113"/>
      <c r="CJ137" s="113"/>
      <c r="CK137" s="113"/>
      <c r="CL137" s="113"/>
      <c r="CM137" s="113"/>
      <c r="CN137" s="113"/>
      <c r="CO137" s="113"/>
      <c r="CP137" s="113"/>
      <c r="CQ137" s="113"/>
      <c r="CR137" s="113"/>
      <c r="CS137" s="113"/>
      <c r="CT137" s="113"/>
      <c r="CU137" s="113"/>
      <c r="CV137" s="113"/>
      <c r="CW137" s="113"/>
      <c r="CX137" s="113"/>
      <c r="CY137" s="113"/>
      <c r="CZ137" s="113"/>
      <c r="DA137" s="113"/>
      <c r="DB137" s="113"/>
      <c r="DC137" s="113"/>
      <c r="DD137" s="113"/>
      <c r="DE137" s="113"/>
      <c r="DF137" s="113"/>
      <c r="DG137" s="113"/>
      <c r="DH137" s="113"/>
      <c r="DI137" s="113"/>
      <c r="DJ137" s="113"/>
      <c r="DK137" s="113"/>
      <c r="DL137" s="113"/>
      <c r="DM137" s="113"/>
      <c r="DN137" s="113"/>
      <c r="DO137" s="113"/>
      <c r="DP137" s="113"/>
      <c r="DQ137" s="113"/>
      <c r="DR137" s="113"/>
      <c r="DS137" s="113"/>
      <c r="DT137" s="113"/>
      <c r="DU137" s="113"/>
      <c r="DV137" s="113"/>
      <c r="DW137" s="113"/>
      <c r="DX137" s="113"/>
      <c r="DY137" s="113"/>
      <c r="DZ137" s="113"/>
      <c r="EA137" s="113"/>
      <c r="EB137" s="113"/>
      <c r="EC137" s="113"/>
      <c r="ED137" s="113"/>
      <c r="EE137" s="113"/>
      <c r="EF137" s="113"/>
      <c r="EG137" s="113"/>
      <c r="EH137" s="113"/>
      <c r="EI137" s="113"/>
      <c r="EJ137" s="113"/>
      <c r="EK137" s="113"/>
      <c r="EL137" s="113"/>
      <c r="EM137" s="113"/>
      <c r="EN137" s="113"/>
      <c r="EO137" s="113"/>
      <c r="EP137" s="113"/>
      <c r="EQ137" s="113"/>
      <c r="ER137" s="113"/>
      <c r="ES137" s="113"/>
      <c r="ET137" s="113"/>
      <c r="EU137" s="113"/>
      <c r="EV137" s="113"/>
      <c r="EW137" s="113"/>
      <c r="EX137" s="113"/>
      <c r="EY137" s="113"/>
      <c r="EZ137" s="113"/>
      <c r="FA137" s="113"/>
      <c r="FB137" s="113"/>
      <c r="FC137" s="113"/>
      <c r="FD137" s="113"/>
      <c r="FE137" s="113"/>
      <c r="FF137" s="113"/>
      <c r="FG137" s="113"/>
      <c r="FH137" s="113"/>
      <c r="FI137" s="113"/>
      <c r="FJ137" s="113"/>
      <c r="FK137" s="113"/>
      <c r="FL137" s="113"/>
      <c r="FM137" s="113"/>
      <c r="FN137" s="113"/>
      <c r="FO137" s="113"/>
      <c r="FP137" s="113"/>
      <c r="FQ137" s="113"/>
      <c r="FR137" s="113"/>
      <c r="FS137" s="113"/>
      <c r="FT137" s="113"/>
      <c r="FU137" s="113"/>
      <c r="FV137" s="113"/>
      <c r="FW137" s="113"/>
      <c r="FX137" s="113"/>
      <c r="FY137" s="113"/>
      <c r="FZ137" s="113"/>
      <c r="GA137" s="113"/>
      <c r="GB137" s="113"/>
      <c r="GC137" s="113"/>
      <c r="GD137" s="113"/>
      <c r="GE137" s="113"/>
      <c r="GF137" s="113"/>
      <c r="GG137" s="113"/>
      <c r="GH137" s="113"/>
      <c r="GI137" s="113"/>
      <c r="GJ137" s="113"/>
      <c r="GK137" s="113"/>
      <c r="GL137" s="113"/>
      <c r="GM137" s="113"/>
      <c r="GN137" s="113"/>
      <c r="GO137" s="113"/>
      <c r="GP137" s="113"/>
      <c r="GQ137" s="113"/>
      <c r="GR137" s="113"/>
      <c r="GS137" s="113"/>
      <c r="GT137" s="113"/>
      <c r="GU137" s="113"/>
      <c r="GV137" s="113"/>
      <c r="GW137" s="113"/>
      <c r="GX137" s="113"/>
      <c r="GY137" s="113"/>
      <c r="GZ137" s="113"/>
      <c r="HA137" s="113"/>
      <c r="HB137" s="113"/>
      <c r="HC137" s="113"/>
      <c r="HD137" s="113"/>
      <c r="HE137" s="113"/>
      <c r="HF137" s="113"/>
      <c r="HG137" s="113"/>
      <c r="HH137" s="113"/>
      <c r="HI137" s="113"/>
      <c r="HJ137" s="113"/>
      <c r="HK137" s="113"/>
      <c r="HL137" s="113"/>
      <c r="HM137" s="113"/>
      <c r="HN137" s="113"/>
      <c r="HO137" s="113"/>
      <c r="HP137" s="113"/>
      <c r="HQ137" s="113"/>
      <c r="HR137" s="113"/>
      <c r="HS137" s="113"/>
      <c r="HT137" s="113"/>
      <c r="HU137" s="113"/>
      <c r="HV137" s="113"/>
      <c r="HW137" s="113"/>
      <c r="HX137" s="113"/>
      <c r="HY137" s="113"/>
      <c r="HZ137" s="113"/>
      <c r="IA137" s="113"/>
      <c r="IB137" s="113"/>
      <c r="IC137" s="113"/>
      <c r="ID137" s="113"/>
      <c r="IE137" s="113"/>
      <c r="IF137" s="113"/>
      <c r="IG137" s="113"/>
      <c r="IH137" s="113"/>
      <c r="II137" s="113"/>
      <c r="IJ137" s="113"/>
      <c r="IK137" s="113"/>
      <c r="IL137" s="113"/>
      <c r="IM137" s="113"/>
      <c r="IN137" s="113"/>
      <c r="IO137" s="113"/>
      <c r="IP137" s="113"/>
      <c r="IQ137" s="113"/>
      <c r="IR137" s="113"/>
      <c r="IS137" s="113"/>
      <c r="IT137" s="113"/>
      <c r="IU137" s="113"/>
      <c r="IV137" s="113"/>
      <c r="IW137" s="113"/>
      <c r="IX137" s="113"/>
      <c r="IY137" s="113"/>
      <c r="IZ137" s="113"/>
    </row>
    <row r="138" spans="1:260" s="20" customFormat="1" ht="25.5" x14ac:dyDescent="0.2">
      <c r="A138" s="157">
        <v>43206</v>
      </c>
      <c r="B138" s="103" t="s">
        <v>2381</v>
      </c>
      <c r="C138" s="103" t="s">
        <v>2382</v>
      </c>
      <c r="D138" s="103" t="s">
        <v>141</v>
      </c>
      <c r="E138" s="103" t="s">
        <v>138</v>
      </c>
      <c r="F138" s="152"/>
      <c r="G138" s="156">
        <v>2020</v>
      </c>
      <c r="H138" s="154" t="s">
        <v>2383</v>
      </c>
      <c r="I138" s="123" t="str">
        <f t="shared" si="12"/>
        <v>VA</v>
      </c>
      <c r="J138" s="123" t="str">
        <f t="shared" si="14"/>
        <v>LA</v>
      </c>
      <c r="K138" s="202" t="str">
        <f t="shared" si="15"/>
        <v>Northeast, Southeast, South Central</v>
      </c>
      <c r="L138" s="123" t="str">
        <f>INDEX('State '!$A$1:$C$62,MATCH($I138,'State '!$B:$B,0),3)</f>
        <v>Northeast</v>
      </c>
      <c r="M138" s="123" t="str">
        <f>INDEX('State '!$A$1:$C$62,MATCH($J138,'State '!$B:$B,0),3)</f>
        <v>South Central</v>
      </c>
      <c r="N138" s="123" t="s">
        <v>15</v>
      </c>
      <c r="O138" s="218"/>
      <c r="P138" s="155">
        <v>7.72</v>
      </c>
      <c r="Q138" s="220">
        <v>296</v>
      </c>
      <c r="R138" s="156"/>
      <c r="S138" s="154" t="s">
        <v>135</v>
      </c>
      <c r="T138" s="154" t="s">
        <v>390</v>
      </c>
      <c r="U138" s="154" t="s">
        <v>2587</v>
      </c>
      <c r="V138" s="123" t="s">
        <v>2250</v>
      </c>
      <c r="W138" s="101" t="s">
        <v>2588</v>
      </c>
      <c r="X138" s="125"/>
    </row>
    <row r="139" spans="1:260" ht="51" x14ac:dyDescent="0.2">
      <c r="A139" s="157">
        <v>43468</v>
      </c>
      <c r="B139" s="103" t="s">
        <v>2819</v>
      </c>
      <c r="C139" s="103" t="s">
        <v>2820</v>
      </c>
      <c r="D139" s="103" t="s">
        <v>137</v>
      </c>
      <c r="E139" s="103" t="s">
        <v>432</v>
      </c>
      <c r="F139" s="152"/>
      <c r="G139" s="156">
        <v>2019</v>
      </c>
      <c r="H139" s="154" t="s">
        <v>19</v>
      </c>
      <c r="I139" s="123" t="str">
        <f t="shared" si="12"/>
        <v>VA</v>
      </c>
      <c r="J139" s="123" t="str">
        <f t="shared" si="14"/>
        <v>VA</v>
      </c>
      <c r="K139" s="202" t="str">
        <f t="shared" si="15"/>
        <v>Northeast</v>
      </c>
      <c r="L139" s="123" t="str">
        <f>INDEX('State '!$A$1:$C$62,MATCH($I139,'State '!$B:$B,0),3)</f>
        <v>Northeast</v>
      </c>
      <c r="M139" s="123" t="str">
        <f>INDEX('State '!$A$1:$C$62,MATCH($J139,'State '!$B:$B,0),3)</f>
        <v>Northeast</v>
      </c>
      <c r="N139" s="123"/>
      <c r="O139" s="218"/>
      <c r="P139" s="155">
        <v>9</v>
      </c>
      <c r="Q139" s="220"/>
      <c r="R139" s="156">
        <v>24</v>
      </c>
      <c r="S139" s="154" t="s">
        <v>139</v>
      </c>
      <c r="T139" s="154"/>
      <c r="U139" s="154"/>
      <c r="V139" s="123" t="s">
        <v>2247</v>
      </c>
      <c r="W139" s="101" t="s">
        <v>2844</v>
      </c>
      <c r="X139" s="206" t="s">
        <v>2928</v>
      </c>
      <c r="Y139" s="113"/>
    </row>
    <row r="140" spans="1:260" s="20" customFormat="1" x14ac:dyDescent="0.2">
      <c r="A140" s="122">
        <v>43580</v>
      </c>
      <c r="B140" s="103" t="s">
        <v>2360</v>
      </c>
      <c r="C140" s="103" t="s">
        <v>2361</v>
      </c>
      <c r="D140" s="103" t="s">
        <v>134</v>
      </c>
      <c r="E140" s="103" t="s">
        <v>432</v>
      </c>
      <c r="F140" s="152"/>
      <c r="G140" s="156">
        <v>2019</v>
      </c>
      <c r="H140" s="154" t="s">
        <v>1299</v>
      </c>
      <c r="I140" s="154" t="str">
        <f t="shared" si="12"/>
        <v>IL</v>
      </c>
      <c r="J140" s="154" t="str">
        <f t="shared" si="14"/>
        <v>MO</v>
      </c>
      <c r="K140" s="202" t="str">
        <f t="shared" si="15"/>
        <v>Midwest</v>
      </c>
      <c r="L140" s="123" t="str">
        <f>INDEX('State '!$A$1:$C$62,MATCH($I140,'State '!$B:$B,0),3)</f>
        <v>Midwest</v>
      </c>
      <c r="M140" s="123" t="str">
        <f>INDEX('State '!$A$1:$C$62,MATCH($J140,'State '!$B:$B,0),3)</f>
        <v>Midwest</v>
      </c>
      <c r="N140" s="123"/>
      <c r="O140" s="218">
        <v>220.3</v>
      </c>
      <c r="P140" s="155">
        <v>65</v>
      </c>
      <c r="Q140" s="220">
        <v>400</v>
      </c>
      <c r="R140" s="156">
        <v>24</v>
      </c>
      <c r="S140" s="154" t="s">
        <v>135</v>
      </c>
      <c r="T140" s="154" t="s">
        <v>390</v>
      </c>
      <c r="U140" s="154" t="s">
        <v>2362</v>
      </c>
      <c r="V140" s="123" t="s">
        <v>2250</v>
      </c>
      <c r="W140" s="101"/>
      <c r="X140" s="125"/>
    </row>
    <row r="141" spans="1:260" s="20" customFormat="1" ht="38.25" x14ac:dyDescent="0.2">
      <c r="A141" s="122">
        <v>43640</v>
      </c>
      <c r="B141" s="103" t="s">
        <v>2937</v>
      </c>
      <c r="C141" s="103" t="s">
        <v>2938</v>
      </c>
      <c r="D141" s="103" t="s">
        <v>141</v>
      </c>
      <c r="E141" s="103" t="s">
        <v>138</v>
      </c>
      <c r="F141" s="152"/>
      <c r="G141" s="156">
        <v>2020</v>
      </c>
      <c r="H141" s="154" t="s">
        <v>31</v>
      </c>
      <c r="I141" s="154" t="str">
        <f t="shared" si="12"/>
        <v>NV</v>
      </c>
      <c r="J141" s="154" t="str">
        <f t="shared" si="14"/>
        <v>NV</v>
      </c>
      <c r="K141" s="202" t="str">
        <f t="shared" si="15"/>
        <v>Mountain</v>
      </c>
      <c r="L141" s="123" t="str">
        <f>INDEX('State '!$A$1:$C$62,MATCH($I141,'State '!$B:$B,0),3)</f>
        <v>Mountain</v>
      </c>
      <c r="M141" s="123" t="str">
        <f>INDEX('State '!$A$1:$C$62,MATCH($J141,'State '!$B:$B,0),3)</f>
        <v>Mountain</v>
      </c>
      <c r="N141" s="123"/>
      <c r="O141" s="218">
        <v>61.9</v>
      </c>
      <c r="P141" s="155">
        <f>22+168</f>
        <v>190</v>
      </c>
      <c r="Q141" s="220"/>
      <c r="R141" s="156"/>
      <c r="S141" s="154" t="s">
        <v>139</v>
      </c>
      <c r="T141" s="154" t="s">
        <v>2939</v>
      </c>
      <c r="U141" s="154"/>
      <c r="V141" s="123" t="s">
        <v>2247</v>
      </c>
      <c r="W141" s="101" t="s">
        <v>2940</v>
      </c>
      <c r="X141" s="216" t="s">
        <v>2941</v>
      </c>
    </row>
    <row r="142" spans="1:260" hidden="1" x14ac:dyDescent="0.2">
      <c r="A142" s="122">
        <v>43580</v>
      </c>
      <c r="B142" s="101" t="s">
        <v>2480</v>
      </c>
      <c r="C142" s="102" t="s">
        <v>1941</v>
      </c>
      <c r="D142" s="101" t="s">
        <v>134</v>
      </c>
      <c r="E142" s="144" t="s">
        <v>144</v>
      </c>
      <c r="F142" s="82">
        <v>43557</v>
      </c>
      <c r="G142" s="83">
        <v>2019</v>
      </c>
      <c r="H142" s="123" t="s">
        <v>0</v>
      </c>
      <c r="I142" s="123" t="str">
        <f t="shared" si="12"/>
        <v>LA</v>
      </c>
      <c r="J142" s="123" t="str">
        <f t="shared" si="14"/>
        <v>LA</v>
      </c>
      <c r="K142" s="202" t="str">
        <f t="shared" si="15"/>
        <v>South Central</v>
      </c>
      <c r="L142" s="123" t="str">
        <f>INDEX('State '!$A$1:$C$62,MATCH($I142,'State '!$B:$B,0),3)</f>
        <v>South Central</v>
      </c>
      <c r="M142" s="123" t="str">
        <f>INDEX('State '!$A$1:$C$62,MATCH($J142,'State '!$B:$B,0),3)</f>
        <v>South Central</v>
      </c>
      <c r="N142" s="123"/>
      <c r="O142" s="217">
        <v>33.5</v>
      </c>
      <c r="P142" s="85">
        <v>0.72</v>
      </c>
      <c r="Q142" s="219">
        <v>162</v>
      </c>
      <c r="R142" s="124">
        <v>20</v>
      </c>
      <c r="S142" s="123" t="s">
        <v>135</v>
      </c>
      <c r="T142" s="123" t="s">
        <v>390</v>
      </c>
      <c r="U142" s="123" t="s">
        <v>2498</v>
      </c>
      <c r="V142" s="123" t="s">
        <v>2247</v>
      </c>
      <c r="W142" s="101"/>
      <c r="X142" s="125"/>
    </row>
    <row r="143" spans="1:260" s="20" customFormat="1" hidden="1" x14ac:dyDescent="0.2">
      <c r="A143" s="122">
        <v>43580</v>
      </c>
      <c r="B143" s="101" t="s">
        <v>2513</v>
      </c>
      <c r="C143" s="102" t="s">
        <v>200</v>
      </c>
      <c r="D143" s="101" t="s">
        <v>2514</v>
      </c>
      <c r="E143" s="144" t="s">
        <v>144</v>
      </c>
      <c r="F143" s="82">
        <v>43546</v>
      </c>
      <c r="G143" s="83">
        <v>2019</v>
      </c>
      <c r="H143" s="123" t="s">
        <v>2283</v>
      </c>
      <c r="I143" s="123" t="str">
        <f t="shared" si="12"/>
        <v>LA</v>
      </c>
      <c r="J143" s="123" t="str">
        <f t="shared" si="14"/>
        <v>TX</v>
      </c>
      <c r="K143" s="202" t="str">
        <f t="shared" si="15"/>
        <v>South Central</v>
      </c>
      <c r="L143" s="123" t="str">
        <f>INDEX('State '!$A$1:$C$62,MATCH($I143,'State '!$B:$B,0),3)</f>
        <v>South Central</v>
      </c>
      <c r="M143" s="123" t="str">
        <f>INDEX('State '!$A$1:$C$62,MATCH($J143,'State '!$B:$B,0),3)</f>
        <v>South Central</v>
      </c>
      <c r="N143" s="123"/>
      <c r="O143" s="217">
        <v>200</v>
      </c>
      <c r="P143" s="85"/>
      <c r="Q143" s="219">
        <v>500</v>
      </c>
      <c r="R143" s="124"/>
      <c r="S143" s="123" t="s">
        <v>135</v>
      </c>
      <c r="T143" s="123" t="s">
        <v>390</v>
      </c>
      <c r="U143" s="123" t="s">
        <v>2906</v>
      </c>
      <c r="V143" s="123" t="s">
        <v>2250</v>
      </c>
      <c r="W143" s="101"/>
      <c r="X143" s="125"/>
    </row>
    <row r="144" spans="1:260" x14ac:dyDescent="0.2">
      <c r="A144" s="122">
        <v>43468</v>
      </c>
      <c r="B144" s="102" t="s">
        <v>1993</v>
      </c>
      <c r="C144" s="102" t="s">
        <v>225</v>
      </c>
      <c r="D144" s="102" t="s">
        <v>141</v>
      </c>
      <c r="E144" s="144" t="s">
        <v>432</v>
      </c>
      <c r="F144" s="84"/>
      <c r="G144" s="150">
        <v>2019</v>
      </c>
      <c r="H144" s="123" t="s">
        <v>487</v>
      </c>
      <c r="I144" s="123" t="str">
        <f t="shared" si="12"/>
        <v>PA</v>
      </c>
      <c r="J144" s="123" t="str">
        <f t="shared" si="14"/>
        <v>WV</v>
      </c>
      <c r="K144" s="202" t="str">
        <f t="shared" si="15"/>
        <v>Northeast</v>
      </c>
      <c r="L144" s="123" t="str">
        <f>INDEX('State '!$A$1:$C$62,MATCH($I144,'State '!$B:$B,0),3)</f>
        <v>Northeast</v>
      </c>
      <c r="M144" s="123" t="str">
        <f>INDEX('State '!$A$1:$C$62,MATCH($J144,'State '!$B:$B,0),3)</f>
        <v>Northeast</v>
      </c>
      <c r="N144" s="123"/>
      <c r="O144" s="217">
        <v>500</v>
      </c>
      <c r="P144" s="146">
        <v>38</v>
      </c>
      <c r="Q144" s="162">
        <v>1500</v>
      </c>
      <c r="R144" s="85" t="s">
        <v>555</v>
      </c>
      <c r="S144" s="147" t="s">
        <v>135</v>
      </c>
      <c r="T144" s="148" t="s">
        <v>390</v>
      </c>
      <c r="U144" s="149" t="s">
        <v>2128</v>
      </c>
      <c r="V144" s="123" t="s">
        <v>2250</v>
      </c>
      <c r="W144" s="101" t="s">
        <v>2578</v>
      </c>
      <c r="X144" s="125"/>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20"/>
      <c r="DY144" s="20"/>
      <c r="DZ144" s="20"/>
      <c r="EA144" s="20"/>
      <c r="EB144" s="20"/>
      <c r="EC144" s="20"/>
      <c r="ED144" s="20"/>
      <c r="EE144" s="20"/>
      <c r="EF144" s="20"/>
      <c r="EG144" s="20"/>
      <c r="EH144" s="20"/>
      <c r="EI144" s="20"/>
      <c r="EJ144" s="20"/>
      <c r="EK144" s="20"/>
      <c r="EL144" s="20"/>
      <c r="EM144" s="20"/>
      <c r="EN144" s="20"/>
      <c r="EO144" s="20"/>
      <c r="EP144" s="20"/>
      <c r="EQ144" s="20"/>
      <c r="ER144" s="20"/>
      <c r="ES144" s="20"/>
      <c r="ET144" s="20"/>
      <c r="EU144" s="20"/>
      <c r="EV144" s="20"/>
      <c r="EW144" s="20"/>
      <c r="EX144" s="20"/>
      <c r="EY144" s="20"/>
      <c r="EZ144" s="20"/>
      <c r="FA144" s="20"/>
      <c r="FB144" s="20"/>
      <c r="FC144" s="20"/>
      <c r="FD144" s="20"/>
      <c r="FE144" s="20"/>
      <c r="FF144" s="20"/>
      <c r="FG144" s="20"/>
      <c r="FH144" s="20"/>
      <c r="FI144" s="20"/>
      <c r="FJ144" s="20"/>
      <c r="FK144" s="20"/>
      <c r="FL144" s="20"/>
      <c r="FM144" s="20"/>
      <c r="FN144" s="20"/>
      <c r="FO144" s="20"/>
      <c r="FP144" s="20"/>
      <c r="FQ144" s="20"/>
      <c r="FR144" s="20"/>
      <c r="FS144" s="20"/>
      <c r="FT144" s="20"/>
      <c r="FU144" s="20"/>
      <c r="FV144" s="20"/>
      <c r="FW144" s="20"/>
      <c r="FX144" s="20"/>
      <c r="FY144" s="20"/>
      <c r="FZ144" s="20"/>
      <c r="GA144" s="20"/>
      <c r="GB144" s="20"/>
      <c r="GC144" s="20"/>
      <c r="GD144" s="20"/>
      <c r="GE144" s="20"/>
      <c r="GF144" s="20"/>
      <c r="GG144" s="20"/>
      <c r="GH144" s="20"/>
      <c r="GI144" s="20"/>
      <c r="GJ144" s="20"/>
      <c r="GK144" s="20"/>
      <c r="GL144" s="20"/>
      <c r="GM144" s="20"/>
      <c r="GN144" s="20"/>
      <c r="GO144" s="20"/>
      <c r="GP144" s="20"/>
      <c r="GQ144" s="20"/>
      <c r="GR144" s="20"/>
      <c r="GS144" s="20"/>
      <c r="GT144" s="20"/>
      <c r="GU144" s="20"/>
      <c r="GV144" s="20"/>
      <c r="GW144" s="20"/>
      <c r="GX144" s="20"/>
      <c r="GY144" s="20"/>
      <c r="GZ144" s="20"/>
      <c r="HA144" s="20"/>
      <c r="HB144" s="20"/>
      <c r="HC144" s="20"/>
      <c r="HD144" s="20"/>
      <c r="HE144" s="20"/>
      <c r="HF144" s="20"/>
      <c r="HG144" s="20"/>
      <c r="HH144" s="20"/>
      <c r="HI144" s="20"/>
      <c r="HJ144" s="20"/>
      <c r="HK144" s="20"/>
      <c r="HL144" s="20"/>
      <c r="HM144" s="20"/>
      <c r="HN144" s="20"/>
      <c r="HO144" s="20"/>
      <c r="HP144" s="20"/>
      <c r="HQ144" s="20"/>
      <c r="HR144" s="20"/>
      <c r="HS144" s="20"/>
      <c r="HT144" s="20"/>
      <c r="HU144" s="20"/>
      <c r="HV144" s="20"/>
      <c r="HW144" s="20"/>
      <c r="HX144" s="20"/>
      <c r="HY144" s="20"/>
      <c r="HZ144" s="20"/>
      <c r="IA144" s="20"/>
      <c r="IB144" s="20"/>
      <c r="IC144" s="20"/>
      <c r="ID144" s="20"/>
      <c r="IE144" s="20"/>
      <c r="IF144" s="20"/>
      <c r="IG144" s="20"/>
      <c r="IH144" s="20"/>
      <c r="II144" s="20"/>
      <c r="IJ144" s="20"/>
      <c r="IK144" s="20"/>
      <c r="IL144" s="20"/>
      <c r="IM144" s="20"/>
      <c r="IN144" s="20"/>
      <c r="IO144" s="20"/>
      <c r="IP144" s="20"/>
      <c r="IQ144" s="20"/>
      <c r="IR144" s="20"/>
      <c r="IS144" s="20"/>
      <c r="IT144" s="20"/>
      <c r="IU144" s="20"/>
      <c r="IV144" s="20"/>
      <c r="IW144" s="20"/>
      <c r="IX144" s="20"/>
      <c r="IY144" s="20"/>
      <c r="IZ144" s="20"/>
    </row>
    <row r="145" spans="1:260" s="20" customFormat="1" ht="25.5" x14ac:dyDescent="0.2">
      <c r="A145" s="122">
        <v>43252</v>
      </c>
      <c r="B145" s="101" t="s">
        <v>2633</v>
      </c>
      <c r="C145" s="102" t="s">
        <v>2634</v>
      </c>
      <c r="D145" s="101" t="s">
        <v>141</v>
      </c>
      <c r="E145" s="144" t="s">
        <v>138</v>
      </c>
      <c r="F145" s="82"/>
      <c r="G145" s="124">
        <v>2019</v>
      </c>
      <c r="H145" s="123" t="s">
        <v>1997</v>
      </c>
      <c r="I145" s="123" t="str">
        <f t="shared" si="12"/>
        <v>PA</v>
      </c>
      <c r="J145" s="123" t="str">
        <f t="shared" si="14"/>
        <v>OH</v>
      </c>
      <c r="K145" s="202" t="str">
        <f t="shared" si="15"/>
        <v>Northeast</v>
      </c>
      <c r="L145" s="123" t="str">
        <f>INDEX('State '!$A$1:$C$62,MATCH($I145,'State '!$B:$B,0),3)</f>
        <v>Northeast</v>
      </c>
      <c r="M145" s="123" t="str">
        <f>INDEX('State '!$A$1:$C$62,MATCH($J145,'State '!$B:$B,0),3)</f>
        <v>Northeast</v>
      </c>
      <c r="N145" s="123"/>
      <c r="O145" s="217">
        <v>49.877000000000002</v>
      </c>
      <c r="P145" s="85">
        <f>1.7+3.2</f>
        <v>4.9000000000000004</v>
      </c>
      <c r="Q145" s="219">
        <v>120</v>
      </c>
      <c r="R145" s="124" t="s">
        <v>1316</v>
      </c>
      <c r="S145" s="123" t="s">
        <v>135</v>
      </c>
      <c r="T145" s="123" t="s">
        <v>390</v>
      </c>
      <c r="U145" s="123" t="s">
        <v>2635</v>
      </c>
      <c r="V145" s="123" t="s">
        <v>2250</v>
      </c>
      <c r="W145" s="101" t="s">
        <v>2636</v>
      </c>
      <c r="X145" s="125"/>
    </row>
    <row r="146" spans="1:260" ht="25.5" x14ac:dyDescent="0.2">
      <c r="A146" s="122">
        <v>43423</v>
      </c>
      <c r="B146" s="104" t="s">
        <v>2543</v>
      </c>
      <c r="C146" s="102" t="s">
        <v>207</v>
      </c>
      <c r="D146" s="104" t="s">
        <v>142</v>
      </c>
      <c r="E146" s="144" t="s">
        <v>2466</v>
      </c>
      <c r="F146" s="82"/>
      <c r="G146" s="124"/>
      <c r="H146" s="123" t="s">
        <v>2269</v>
      </c>
      <c r="I146" s="123" t="str">
        <f t="shared" si="12"/>
        <v>OH</v>
      </c>
      <c r="J146" s="123" t="str">
        <f t="shared" si="14"/>
        <v>LA</v>
      </c>
      <c r="K146" s="202" t="str">
        <f t="shared" si="15"/>
        <v>Northeast, Midwest, South Central</v>
      </c>
      <c r="L146" s="123" t="str">
        <f>INDEX('State '!$A$1:$C$62,MATCH($I146,'State '!$B:$B,0),3)</f>
        <v>Northeast</v>
      </c>
      <c r="M146" s="123" t="str">
        <f>INDEX('State '!$A$1:$C$62,MATCH($J146,'State '!$B:$B,0),3)</f>
        <v>South Central</v>
      </c>
      <c r="N146" s="123" t="s">
        <v>9</v>
      </c>
      <c r="O146" s="217">
        <v>412</v>
      </c>
      <c r="P146" s="85">
        <f>-964+7.6</f>
        <v>-956.4</v>
      </c>
      <c r="Q146" s="162"/>
      <c r="R146" s="128"/>
      <c r="S146" s="129" t="s">
        <v>135</v>
      </c>
      <c r="T146" s="123" t="s">
        <v>390</v>
      </c>
      <c r="U146" s="123" t="s">
        <v>2071</v>
      </c>
      <c r="V146" s="123" t="s">
        <v>2250</v>
      </c>
      <c r="W146" s="101"/>
      <c r="X146" s="125"/>
    </row>
    <row r="147" spans="1:260" hidden="1" x14ac:dyDescent="0.2">
      <c r="A147" s="122">
        <v>43620</v>
      </c>
      <c r="B147" s="104" t="s">
        <v>2641</v>
      </c>
      <c r="C147" s="102" t="s">
        <v>200</v>
      </c>
      <c r="D147" s="104" t="s">
        <v>141</v>
      </c>
      <c r="E147" s="144" t="s">
        <v>144</v>
      </c>
      <c r="F147" s="82">
        <v>43616</v>
      </c>
      <c r="G147" s="124">
        <v>2019</v>
      </c>
      <c r="H147" s="123" t="s">
        <v>2283</v>
      </c>
      <c r="I147" s="123" t="str">
        <f t="shared" si="12"/>
        <v>LA</v>
      </c>
      <c r="J147" s="123" t="str">
        <f t="shared" si="14"/>
        <v>TX</v>
      </c>
      <c r="K147" s="202" t="str">
        <f t="shared" si="15"/>
        <v>South Central</v>
      </c>
      <c r="L147" s="123" t="str">
        <f>INDEX('State '!$A$1:$C$62,MATCH($I147,'State '!$B:$B,0),3)</f>
        <v>South Central</v>
      </c>
      <c r="M147" s="123" t="str">
        <f>INDEX('State '!$A$1:$C$62,MATCH($J147,'State '!$B:$B,0),3)</f>
        <v>South Central</v>
      </c>
      <c r="N147" s="123"/>
      <c r="O147" s="217">
        <v>16.5</v>
      </c>
      <c r="P147" s="85"/>
      <c r="Q147" s="162">
        <v>157.5</v>
      </c>
      <c r="R147" s="128"/>
      <c r="S147" s="129" t="s">
        <v>135</v>
      </c>
      <c r="T147" s="123" t="s">
        <v>390</v>
      </c>
      <c r="U147" s="123" t="s">
        <v>2642</v>
      </c>
      <c r="V147" s="123" t="s">
        <v>2250</v>
      </c>
      <c r="W147" s="101" t="s">
        <v>2643</v>
      </c>
      <c r="X147" s="125"/>
    </row>
    <row r="148" spans="1:260" x14ac:dyDescent="0.2">
      <c r="A148" s="122">
        <v>42921</v>
      </c>
      <c r="B148" s="101" t="s">
        <v>2202</v>
      </c>
      <c r="C148" s="101" t="s">
        <v>258</v>
      </c>
      <c r="D148" s="101" t="s">
        <v>141</v>
      </c>
      <c r="E148" s="101" t="s">
        <v>140</v>
      </c>
      <c r="F148" s="82"/>
      <c r="G148" s="124">
        <v>2021</v>
      </c>
      <c r="H148" s="123" t="s">
        <v>2</v>
      </c>
      <c r="I148" s="123" t="str">
        <f t="shared" si="12"/>
        <v>OR</v>
      </c>
      <c r="J148" s="123" t="str">
        <f t="shared" si="14"/>
        <v>OR</v>
      </c>
      <c r="K148" s="202" t="str">
        <f t="shared" si="15"/>
        <v>Pacific</v>
      </c>
      <c r="L148" s="123" t="str">
        <f>INDEX('State '!$A$1:$C$62,MATCH($I148,'State '!$B:$B,0),3)</f>
        <v>Pacific</v>
      </c>
      <c r="M148" s="123" t="str">
        <f>INDEX('State '!$A$1:$C$62,MATCH($J148,'State '!$B:$B,0),3)</f>
        <v>Pacific</v>
      </c>
      <c r="N148" s="123"/>
      <c r="O148" s="217">
        <v>800</v>
      </c>
      <c r="P148" s="85">
        <v>106</v>
      </c>
      <c r="Q148" s="219">
        <v>450</v>
      </c>
      <c r="R148" s="124">
        <v>30</v>
      </c>
      <c r="S148" s="123" t="s">
        <v>135</v>
      </c>
      <c r="T148" s="123" t="s">
        <v>390</v>
      </c>
      <c r="U148" s="123" t="s">
        <v>391</v>
      </c>
      <c r="V148" s="123" t="s">
        <v>2247</v>
      </c>
      <c r="W148" s="101"/>
      <c r="X148" s="125"/>
    </row>
    <row r="149" spans="1:260" ht="38.25" x14ac:dyDescent="0.2">
      <c r="A149" s="122">
        <v>43252</v>
      </c>
      <c r="B149" s="101" t="s">
        <v>2656</v>
      </c>
      <c r="C149" s="102" t="s">
        <v>2657</v>
      </c>
      <c r="D149" s="101" t="s">
        <v>137</v>
      </c>
      <c r="E149" s="101" t="s">
        <v>138</v>
      </c>
      <c r="F149" s="82"/>
      <c r="G149" s="124">
        <v>2021</v>
      </c>
      <c r="H149" s="123" t="s">
        <v>0</v>
      </c>
      <c r="I149" s="123" t="str">
        <f t="shared" si="12"/>
        <v>LA</v>
      </c>
      <c r="J149" s="123" t="str">
        <f t="shared" si="14"/>
        <v>LA</v>
      </c>
      <c r="K149" s="202" t="str">
        <f t="shared" si="15"/>
        <v>South Central</v>
      </c>
      <c r="L149" s="123" t="str">
        <f>INDEX('State '!$A$1:$C$62,MATCH($I149,'State '!$B:$B,0),3)</f>
        <v>South Central</v>
      </c>
      <c r="M149" s="123" t="str">
        <f>INDEX('State '!$A$1:$C$62,MATCH($J149,'State '!$B:$B,0),3)</f>
        <v>South Central</v>
      </c>
      <c r="N149" s="123"/>
      <c r="O149" s="217">
        <v>344.54500000000002</v>
      </c>
      <c r="P149" s="85">
        <v>24</v>
      </c>
      <c r="Q149" s="219">
        <v>1900</v>
      </c>
      <c r="R149" s="124">
        <v>42</v>
      </c>
      <c r="S149" s="123" t="s">
        <v>135</v>
      </c>
      <c r="T149" s="148" t="s">
        <v>390</v>
      </c>
      <c r="U149" s="123" t="s">
        <v>2658</v>
      </c>
      <c r="V149" s="123" t="s">
        <v>2247</v>
      </c>
      <c r="W149" s="101" t="s">
        <v>2659</v>
      </c>
      <c r="X149" s="206" t="s">
        <v>2660</v>
      </c>
    </row>
    <row r="150" spans="1:260" s="20" customFormat="1" x14ac:dyDescent="0.2">
      <c r="A150" s="122">
        <v>43182</v>
      </c>
      <c r="B150" s="101" t="s">
        <v>2484</v>
      </c>
      <c r="C150" s="101" t="s">
        <v>2499</v>
      </c>
      <c r="D150" s="101" t="s">
        <v>141</v>
      </c>
      <c r="E150" s="101" t="s">
        <v>138</v>
      </c>
      <c r="F150" s="82"/>
      <c r="G150" s="124"/>
      <c r="H150" s="123" t="s">
        <v>43</v>
      </c>
      <c r="I150" s="123" t="str">
        <f t="shared" si="12"/>
        <v>NM</v>
      </c>
      <c r="J150" s="123" t="str">
        <f t="shared" si="14"/>
        <v>NM</v>
      </c>
      <c r="K150" s="202" t="str">
        <f t="shared" si="15"/>
        <v>Mountain</v>
      </c>
      <c r="L150" s="123" t="str">
        <f>INDEX('State '!$A$1:$C$62,MATCH($I150,'State '!$B:$B,0),3)</f>
        <v>Mountain</v>
      </c>
      <c r="M150" s="123" t="str">
        <f>INDEX('State '!$A$1:$C$62,MATCH($J150,'State '!$B:$B,0),3)</f>
        <v>Mountain</v>
      </c>
      <c r="N150" s="123"/>
      <c r="O150" s="217">
        <v>1.5</v>
      </c>
      <c r="P150" s="85"/>
      <c r="Q150" s="219">
        <v>130</v>
      </c>
      <c r="R150" s="124"/>
      <c r="S150" s="123" t="s">
        <v>139</v>
      </c>
      <c r="T150" s="123" t="s">
        <v>390</v>
      </c>
      <c r="U150" s="123" t="s">
        <v>2500</v>
      </c>
      <c r="V150" s="123" t="s">
        <v>2247</v>
      </c>
      <c r="W150" s="101"/>
      <c r="X150" s="125"/>
      <c r="Y150" s="126"/>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3"/>
      <c r="BR150" s="113"/>
      <c r="BS150" s="113"/>
      <c r="BT150" s="113"/>
      <c r="BU150" s="113"/>
      <c r="BV150" s="113"/>
      <c r="BW150" s="113"/>
      <c r="BX150" s="113"/>
      <c r="BY150" s="113"/>
      <c r="BZ150" s="113"/>
      <c r="CA150" s="113"/>
      <c r="CB150" s="113"/>
      <c r="CC150" s="113"/>
      <c r="CD150" s="113"/>
      <c r="CE150" s="113"/>
      <c r="CF150" s="113"/>
      <c r="CG150" s="113"/>
      <c r="CH150" s="113"/>
      <c r="CI150" s="113"/>
      <c r="CJ150" s="113"/>
      <c r="CK150" s="113"/>
      <c r="CL150" s="113"/>
      <c r="CM150" s="113"/>
      <c r="CN150" s="113"/>
      <c r="CO150" s="113"/>
      <c r="CP150" s="113"/>
      <c r="CQ150" s="113"/>
      <c r="CR150" s="113"/>
      <c r="CS150" s="113"/>
      <c r="CT150" s="113"/>
      <c r="CU150" s="113"/>
      <c r="CV150" s="113"/>
      <c r="CW150" s="113"/>
      <c r="CX150" s="113"/>
      <c r="CY150" s="113"/>
      <c r="CZ150" s="113"/>
      <c r="DA150" s="113"/>
      <c r="DB150" s="113"/>
      <c r="DC150" s="113"/>
      <c r="DD150" s="113"/>
      <c r="DE150" s="113"/>
      <c r="DF150" s="113"/>
      <c r="DG150" s="113"/>
      <c r="DH150" s="113"/>
      <c r="DI150" s="113"/>
      <c r="DJ150" s="113"/>
      <c r="DK150" s="113"/>
      <c r="DL150" s="113"/>
      <c r="DM150" s="113"/>
      <c r="DN150" s="113"/>
      <c r="DO150" s="113"/>
      <c r="DP150" s="113"/>
      <c r="DQ150" s="113"/>
      <c r="DR150" s="113"/>
      <c r="DS150" s="113"/>
      <c r="DT150" s="113"/>
      <c r="DU150" s="113"/>
      <c r="DV150" s="113"/>
      <c r="DW150" s="113"/>
      <c r="DX150" s="113"/>
      <c r="DY150" s="113"/>
      <c r="DZ150" s="113"/>
      <c r="EA150" s="113"/>
      <c r="EB150" s="113"/>
      <c r="EC150" s="113"/>
      <c r="ED150" s="113"/>
      <c r="EE150" s="113"/>
      <c r="EF150" s="113"/>
      <c r="EG150" s="113"/>
      <c r="EH150" s="113"/>
      <c r="EI150" s="113"/>
      <c r="EJ150" s="113"/>
      <c r="EK150" s="113"/>
      <c r="EL150" s="113"/>
      <c r="EM150" s="113"/>
      <c r="EN150" s="113"/>
      <c r="EO150" s="113"/>
      <c r="EP150" s="113"/>
      <c r="EQ150" s="113"/>
      <c r="ER150" s="113"/>
      <c r="ES150" s="113"/>
      <c r="ET150" s="113"/>
      <c r="EU150" s="113"/>
      <c r="EV150" s="113"/>
      <c r="EW150" s="113"/>
      <c r="EX150" s="113"/>
      <c r="EY150" s="113"/>
      <c r="EZ150" s="113"/>
      <c r="FA150" s="113"/>
      <c r="FB150" s="113"/>
      <c r="FC150" s="113"/>
      <c r="FD150" s="113"/>
      <c r="FE150" s="113"/>
      <c r="FF150" s="113"/>
      <c r="FG150" s="113"/>
      <c r="FH150" s="113"/>
      <c r="FI150" s="113"/>
      <c r="FJ150" s="113"/>
      <c r="FK150" s="113"/>
      <c r="FL150" s="113"/>
      <c r="FM150" s="113"/>
      <c r="FN150" s="113"/>
      <c r="FO150" s="113"/>
      <c r="FP150" s="113"/>
      <c r="FQ150" s="113"/>
      <c r="FR150" s="113"/>
      <c r="FS150" s="113"/>
      <c r="FT150" s="113"/>
      <c r="FU150" s="113"/>
      <c r="FV150" s="113"/>
      <c r="FW150" s="113"/>
      <c r="FX150" s="113"/>
      <c r="FY150" s="113"/>
      <c r="FZ150" s="113"/>
      <c r="GA150" s="113"/>
      <c r="GB150" s="113"/>
      <c r="GC150" s="113"/>
      <c r="GD150" s="113"/>
      <c r="GE150" s="113"/>
      <c r="GF150" s="113"/>
      <c r="GG150" s="113"/>
      <c r="GH150" s="113"/>
      <c r="GI150" s="113"/>
      <c r="GJ150" s="113"/>
      <c r="GK150" s="113"/>
      <c r="GL150" s="113"/>
      <c r="GM150" s="113"/>
      <c r="GN150" s="113"/>
      <c r="GO150" s="113"/>
      <c r="GP150" s="113"/>
      <c r="GQ150" s="113"/>
      <c r="GR150" s="113"/>
      <c r="GS150" s="113"/>
      <c r="GT150" s="113"/>
      <c r="GU150" s="113"/>
      <c r="GV150" s="113"/>
      <c r="GW150" s="113"/>
      <c r="GX150" s="113"/>
      <c r="GY150" s="113"/>
      <c r="GZ150" s="113"/>
      <c r="HA150" s="113"/>
      <c r="HB150" s="113"/>
      <c r="HC150" s="113"/>
      <c r="HD150" s="113"/>
      <c r="HE150" s="113"/>
      <c r="HF150" s="113"/>
      <c r="HG150" s="113"/>
      <c r="HH150" s="113"/>
      <c r="HI150" s="113"/>
      <c r="HJ150" s="113"/>
      <c r="HK150" s="113"/>
      <c r="HL150" s="113"/>
      <c r="HM150" s="113"/>
      <c r="HN150" s="113"/>
      <c r="HO150" s="113"/>
      <c r="HP150" s="113"/>
      <c r="HQ150" s="113"/>
      <c r="HR150" s="113"/>
      <c r="HS150" s="113"/>
      <c r="HT150" s="113"/>
      <c r="HU150" s="113"/>
      <c r="HV150" s="113"/>
      <c r="HW150" s="113"/>
      <c r="HX150" s="113"/>
      <c r="HY150" s="113"/>
      <c r="HZ150" s="113"/>
      <c r="IA150" s="113"/>
      <c r="IB150" s="113"/>
      <c r="IC150" s="113"/>
      <c r="ID150" s="113"/>
      <c r="IE150" s="113"/>
      <c r="IF150" s="113"/>
      <c r="IG150" s="113"/>
      <c r="IH150" s="113"/>
      <c r="II150" s="113"/>
      <c r="IJ150" s="113"/>
      <c r="IK150" s="113"/>
      <c r="IL150" s="113"/>
      <c r="IM150" s="113"/>
      <c r="IN150" s="113"/>
      <c r="IO150" s="113"/>
      <c r="IP150" s="113"/>
      <c r="IQ150" s="113"/>
      <c r="IR150" s="113"/>
      <c r="IS150" s="113"/>
      <c r="IT150" s="113"/>
      <c r="IU150" s="113"/>
      <c r="IV150" s="113"/>
      <c r="IW150" s="113"/>
      <c r="IX150" s="113"/>
      <c r="IY150" s="113"/>
      <c r="IZ150" s="113"/>
    </row>
    <row r="151" spans="1:260" s="20" customFormat="1" ht="38.25" x14ac:dyDescent="0.2">
      <c r="A151" s="122">
        <v>43640</v>
      </c>
      <c r="B151" s="101" t="s">
        <v>2866</v>
      </c>
      <c r="C151" s="101" t="s">
        <v>2867</v>
      </c>
      <c r="D151" s="101" t="s">
        <v>134</v>
      </c>
      <c r="E151" s="101" t="s">
        <v>138</v>
      </c>
      <c r="F151" s="82"/>
      <c r="G151" s="124">
        <v>2021</v>
      </c>
      <c r="H151" s="123" t="s">
        <v>487</v>
      </c>
      <c r="I151" s="123" t="str">
        <f t="shared" si="12"/>
        <v>PA</v>
      </c>
      <c r="J151" s="123" t="str">
        <f t="shared" si="14"/>
        <v>WV</v>
      </c>
      <c r="K151" s="202" t="str">
        <f t="shared" si="15"/>
        <v>Northeast</v>
      </c>
      <c r="L151" s="123" t="str">
        <f>INDEX('State '!$A$1:$C$62,MATCH($I151,'State '!$B:$B,0),3)</f>
        <v>Northeast</v>
      </c>
      <c r="M151" s="123" t="str">
        <f>INDEX('State '!$A$1:$C$62,MATCH($J151,'State '!$B:$B,0),3)</f>
        <v>Northeast</v>
      </c>
      <c r="N151" s="123"/>
      <c r="O151" s="217">
        <v>96</v>
      </c>
      <c r="P151" s="85">
        <v>17</v>
      </c>
      <c r="Q151" s="219">
        <v>140</v>
      </c>
      <c r="R151" s="124">
        <v>16</v>
      </c>
      <c r="S151" s="123" t="s">
        <v>135</v>
      </c>
      <c r="T151" s="123" t="s">
        <v>390</v>
      </c>
      <c r="U151" s="123" t="s">
        <v>2949</v>
      </c>
      <c r="V151" s="123" t="s">
        <v>2250</v>
      </c>
      <c r="W151" s="101" t="s">
        <v>2950</v>
      </c>
      <c r="X151" s="125"/>
      <c r="Y151" s="126"/>
      <c r="Z151" s="113"/>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c r="AV151" s="113"/>
      <c r="AW151" s="113"/>
      <c r="AX151" s="113"/>
      <c r="AY151" s="113"/>
      <c r="AZ151" s="113"/>
      <c r="BA151" s="113"/>
      <c r="BB151" s="113"/>
      <c r="BC151" s="113"/>
      <c r="BD151" s="113"/>
      <c r="BE151" s="113"/>
      <c r="BF151" s="113"/>
      <c r="BG151" s="113"/>
      <c r="BH151" s="113"/>
      <c r="BI151" s="113"/>
      <c r="BJ151" s="113"/>
      <c r="BK151" s="113"/>
      <c r="BL151" s="113"/>
      <c r="BM151" s="113"/>
      <c r="BN151" s="113"/>
      <c r="BO151" s="113"/>
      <c r="BP151" s="113"/>
      <c r="BQ151" s="113"/>
      <c r="BR151" s="113"/>
      <c r="BS151" s="113"/>
      <c r="BT151" s="113"/>
      <c r="BU151" s="113"/>
      <c r="BV151" s="113"/>
      <c r="BW151" s="113"/>
      <c r="BX151" s="113"/>
      <c r="BY151" s="113"/>
      <c r="BZ151" s="113"/>
      <c r="CA151" s="113"/>
      <c r="CB151" s="113"/>
      <c r="CC151" s="113"/>
      <c r="CD151" s="113"/>
      <c r="CE151" s="113"/>
      <c r="CF151" s="113"/>
      <c r="CG151" s="113"/>
      <c r="CH151" s="113"/>
      <c r="CI151" s="113"/>
      <c r="CJ151" s="113"/>
      <c r="CK151" s="113"/>
      <c r="CL151" s="113"/>
      <c r="CM151" s="113"/>
      <c r="CN151" s="113"/>
      <c r="CO151" s="113"/>
      <c r="CP151" s="113"/>
      <c r="CQ151" s="113"/>
      <c r="CR151" s="113"/>
      <c r="CS151" s="113"/>
      <c r="CT151" s="113"/>
      <c r="CU151" s="113"/>
      <c r="CV151" s="113"/>
      <c r="CW151" s="113"/>
      <c r="CX151" s="113"/>
      <c r="CY151" s="113"/>
      <c r="CZ151" s="113"/>
      <c r="DA151" s="113"/>
      <c r="DB151" s="113"/>
      <c r="DC151" s="113"/>
      <c r="DD151" s="113"/>
      <c r="DE151" s="113"/>
      <c r="DF151" s="113"/>
      <c r="DG151" s="113"/>
      <c r="DH151" s="113"/>
      <c r="DI151" s="113"/>
      <c r="DJ151" s="113"/>
      <c r="DK151" s="113"/>
      <c r="DL151" s="113"/>
      <c r="DM151" s="113"/>
      <c r="DN151" s="113"/>
      <c r="DO151" s="113"/>
      <c r="DP151" s="113"/>
      <c r="DQ151" s="113"/>
      <c r="DR151" s="113"/>
      <c r="DS151" s="113"/>
      <c r="DT151" s="113"/>
      <c r="DU151" s="113"/>
      <c r="DV151" s="113"/>
      <c r="DW151" s="113"/>
      <c r="DX151" s="113"/>
      <c r="DY151" s="113"/>
      <c r="DZ151" s="113"/>
      <c r="EA151" s="113"/>
      <c r="EB151" s="113"/>
      <c r="EC151" s="113"/>
      <c r="ED151" s="113"/>
      <c r="EE151" s="113"/>
      <c r="EF151" s="113"/>
      <c r="EG151" s="113"/>
      <c r="EH151" s="113"/>
      <c r="EI151" s="113"/>
      <c r="EJ151" s="113"/>
      <c r="EK151" s="113"/>
      <c r="EL151" s="113"/>
      <c r="EM151" s="113"/>
      <c r="EN151" s="113"/>
      <c r="EO151" s="113"/>
      <c r="EP151" s="113"/>
      <c r="EQ151" s="113"/>
      <c r="ER151" s="113"/>
      <c r="ES151" s="113"/>
      <c r="ET151" s="113"/>
      <c r="EU151" s="113"/>
      <c r="EV151" s="113"/>
      <c r="EW151" s="113"/>
      <c r="EX151" s="113"/>
      <c r="EY151" s="113"/>
      <c r="EZ151" s="113"/>
      <c r="FA151" s="113"/>
      <c r="FB151" s="113"/>
      <c r="FC151" s="113"/>
      <c r="FD151" s="113"/>
      <c r="FE151" s="113"/>
      <c r="FF151" s="113"/>
      <c r="FG151" s="113"/>
      <c r="FH151" s="113"/>
      <c r="FI151" s="113"/>
      <c r="FJ151" s="113"/>
      <c r="FK151" s="113"/>
      <c r="FL151" s="113"/>
      <c r="FM151" s="113"/>
      <c r="FN151" s="113"/>
      <c r="FO151" s="113"/>
      <c r="FP151" s="113"/>
      <c r="FQ151" s="113"/>
      <c r="FR151" s="113"/>
      <c r="FS151" s="113"/>
      <c r="FT151" s="113"/>
      <c r="FU151" s="113"/>
      <c r="FV151" s="113"/>
      <c r="FW151" s="113"/>
      <c r="FX151" s="113"/>
      <c r="FY151" s="113"/>
      <c r="FZ151" s="113"/>
      <c r="GA151" s="113"/>
      <c r="GB151" s="113"/>
      <c r="GC151" s="113"/>
      <c r="GD151" s="113"/>
      <c r="GE151" s="113"/>
      <c r="GF151" s="113"/>
      <c r="GG151" s="113"/>
      <c r="GH151" s="113"/>
      <c r="GI151" s="113"/>
      <c r="GJ151" s="113"/>
      <c r="GK151" s="113"/>
      <c r="GL151" s="113"/>
      <c r="GM151" s="113"/>
      <c r="GN151" s="113"/>
      <c r="GO151" s="113"/>
      <c r="GP151" s="113"/>
      <c r="GQ151" s="113"/>
      <c r="GR151" s="113"/>
      <c r="GS151" s="113"/>
      <c r="GT151" s="113"/>
      <c r="GU151" s="113"/>
      <c r="GV151" s="113"/>
      <c r="GW151" s="113"/>
      <c r="GX151" s="113"/>
      <c r="GY151" s="113"/>
      <c r="GZ151" s="113"/>
      <c r="HA151" s="113"/>
      <c r="HB151" s="113"/>
      <c r="HC151" s="113"/>
      <c r="HD151" s="113"/>
      <c r="HE151" s="113"/>
      <c r="HF151" s="113"/>
      <c r="HG151" s="113"/>
      <c r="HH151" s="113"/>
      <c r="HI151" s="113"/>
      <c r="HJ151" s="113"/>
      <c r="HK151" s="113"/>
      <c r="HL151" s="113"/>
      <c r="HM151" s="113"/>
      <c r="HN151" s="113"/>
      <c r="HO151" s="113"/>
      <c r="HP151" s="113"/>
      <c r="HQ151" s="113"/>
      <c r="HR151" s="113"/>
      <c r="HS151" s="113"/>
      <c r="HT151" s="113"/>
      <c r="HU151" s="113"/>
      <c r="HV151" s="113"/>
      <c r="HW151" s="113"/>
      <c r="HX151" s="113"/>
      <c r="HY151" s="113"/>
      <c r="HZ151" s="113"/>
      <c r="IA151" s="113"/>
      <c r="IB151" s="113"/>
      <c r="IC151" s="113"/>
      <c r="ID151" s="113"/>
      <c r="IE151" s="113"/>
      <c r="IF151" s="113"/>
      <c r="IG151" s="113"/>
      <c r="IH151" s="113"/>
      <c r="II151" s="113"/>
      <c r="IJ151" s="113"/>
      <c r="IK151" s="113"/>
      <c r="IL151" s="113"/>
      <c r="IM151" s="113"/>
      <c r="IN151" s="113"/>
      <c r="IO151" s="113"/>
      <c r="IP151" s="113"/>
      <c r="IQ151" s="113"/>
      <c r="IR151" s="113"/>
      <c r="IS151" s="113"/>
      <c r="IT151" s="113"/>
      <c r="IU151" s="113"/>
      <c r="IV151" s="113"/>
      <c r="IW151" s="113"/>
      <c r="IX151" s="113"/>
      <c r="IY151" s="113"/>
      <c r="IZ151" s="113"/>
    </row>
    <row r="152" spans="1:260" s="20" customFormat="1" x14ac:dyDescent="0.2">
      <c r="A152" s="157">
        <v>42916</v>
      </c>
      <c r="B152" s="103" t="s">
        <v>2390</v>
      </c>
      <c r="C152" s="103" t="s">
        <v>2388</v>
      </c>
      <c r="D152" s="103" t="s">
        <v>137</v>
      </c>
      <c r="E152" s="103" t="s">
        <v>432</v>
      </c>
      <c r="F152" s="152"/>
      <c r="G152" s="156">
        <v>2021</v>
      </c>
      <c r="H152" s="154" t="s">
        <v>8</v>
      </c>
      <c r="I152" s="154" t="str">
        <f t="shared" si="12"/>
        <v>OH</v>
      </c>
      <c r="J152" s="154" t="str">
        <f t="shared" si="14"/>
        <v>OH</v>
      </c>
      <c r="K152" s="202" t="str">
        <f t="shared" si="15"/>
        <v>Northeast</v>
      </c>
      <c r="L152" s="123" t="str">
        <f>INDEX('State '!$A$1:$C$62,MATCH($I152,'State '!$B:$B,0),3)</f>
        <v>Northeast</v>
      </c>
      <c r="M152" s="123" t="str">
        <f>INDEX('State '!$A$1:$C$62,MATCH($J152,'State '!$B:$B,0),3)</f>
        <v>Northeast</v>
      </c>
      <c r="N152" s="123"/>
      <c r="O152" s="218">
        <v>520</v>
      </c>
      <c r="P152" s="155">
        <v>165</v>
      </c>
      <c r="Q152" s="220">
        <v>1800</v>
      </c>
      <c r="R152" s="156">
        <v>30</v>
      </c>
      <c r="S152" s="154" t="s">
        <v>139</v>
      </c>
      <c r="T152" s="154"/>
      <c r="U152" s="154"/>
      <c r="V152" s="123" t="s">
        <v>2247</v>
      </c>
      <c r="W152" s="101"/>
      <c r="X152" s="125"/>
      <c r="Y152" s="126"/>
      <c r="Z152" s="113"/>
      <c r="AA152" s="113"/>
      <c r="AB152" s="113"/>
      <c r="AC152" s="113"/>
      <c r="AD152" s="113"/>
      <c r="AE152" s="113"/>
      <c r="AF152" s="113"/>
      <c r="AG152" s="113"/>
      <c r="AH152" s="113"/>
      <c r="AI152" s="113"/>
      <c r="AJ152" s="113"/>
      <c r="AK152" s="113"/>
      <c r="AL152" s="113"/>
      <c r="AM152" s="113"/>
      <c r="AN152" s="113"/>
      <c r="AO152" s="113"/>
      <c r="AP152" s="113"/>
      <c r="AQ152" s="113"/>
      <c r="AR152" s="113"/>
      <c r="AS152" s="113"/>
      <c r="AT152" s="113"/>
      <c r="AU152" s="113"/>
      <c r="AV152" s="113"/>
      <c r="AW152" s="113"/>
      <c r="AX152" s="113"/>
      <c r="AY152" s="113"/>
      <c r="AZ152" s="113"/>
      <c r="BA152" s="113"/>
      <c r="BB152" s="113"/>
      <c r="BC152" s="113"/>
      <c r="BD152" s="113"/>
      <c r="BE152" s="113"/>
      <c r="BF152" s="113"/>
      <c r="BG152" s="113"/>
      <c r="BH152" s="113"/>
      <c r="BI152" s="113"/>
      <c r="BJ152" s="113"/>
      <c r="BK152" s="113"/>
      <c r="BL152" s="113"/>
      <c r="BM152" s="113"/>
      <c r="BN152" s="113"/>
      <c r="BO152" s="113"/>
      <c r="BP152" s="113"/>
      <c r="BQ152" s="113"/>
      <c r="BR152" s="113"/>
      <c r="BS152" s="113"/>
      <c r="BT152" s="113"/>
      <c r="BU152" s="113"/>
      <c r="BV152" s="113"/>
      <c r="BW152" s="113"/>
      <c r="BX152" s="113"/>
      <c r="BY152" s="113"/>
      <c r="BZ152" s="113"/>
      <c r="CA152" s="113"/>
      <c r="CB152" s="113"/>
      <c r="CC152" s="113"/>
      <c r="CD152" s="113"/>
      <c r="CE152" s="113"/>
      <c r="CF152" s="113"/>
      <c r="CG152" s="113"/>
      <c r="CH152" s="113"/>
      <c r="CI152" s="113"/>
      <c r="CJ152" s="113"/>
      <c r="CK152" s="113"/>
      <c r="CL152" s="113"/>
      <c r="CM152" s="113"/>
      <c r="CN152" s="113"/>
      <c r="CO152" s="113"/>
      <c r="CP152" s="113"/>
      <c r="CQ152" s="113"/>
      <c r="CR152" s="113"/>
      <c r="CS152" s="113"/>
      <c r="CT152" s="113"/>
      <c r="CU152" s="113"/>
      <c r="CV152" s="113"/>
      <c r="CW152" s="113"/>
      <c r="CX152" s="113"/>
      <c r="CY152" s="113"/>
      <c r="CZ152" s="113"/>
      <c r="DA152" s="113"/>
      <c r="DB152" s="113"/>
      <c r="DC152" s="113"/>
      <c r="DD152" s="113"/>
      <c r="DE152" s="113"/>
      <c r="DF152" s="113"/>
      <c r="DG152" s="113"/>
      <c r="DH152" s="113"/>
      <c r="DI152" s="113"/>
      <c r="DJ152" s="113"/>
      <c r="DK152" s="113"/>
      <c r="DL152" s="113"/>
      <c r="DM152" s="113"/>
      <c r="DN152" s="113"/>
      <c r="DO152" s="113"/>
      <c r="DP152" s="113"/>
      <c r="DQ152" s="113"/>
      <c r="DR152" s="113"/>
      <c r="DS152" s="113"/>
      <c r="DT152" s="113"/>
      <c r="DU152" s="113"/>
      <c r="DV152" s="113"/>
      <c r="DW152" s="113"/>
      <c r="DX152" s="113"/>
      <c r="DY152" s="113"/>
      <c r="DZ152" s="113"/>
      <c r="EA152" s="113"/>
      <c r="EB152" s="113"/>
      <c r="EC152" s="113"/>
      <c r="ED152" s="113"/>
      <c r="EE152" s="113"/>
      <c r="EF152" s="113"/>
      <c r="EG152" s="113"/>
      <c r="EH152" s="113"/>
      <c r="EI152" s="113"/>
      <c r="EJ152" s="113"/>
      <c r="EK152" s="113"/>
      <c r="EL152" s="113"/>
      <c r="EM152" s="113"/>
      <c r="EN152" s="113"/>
      <c r="EO152" s="113"/>
      <c r="EP152" s="113"/>
      <c r="EQ152" s="113"/>
      <c r="ER152" s="113"/>
      <c r="ES152" s="113"/>
      <c r="ET152" s="113"/>
      <c r="EU152" s="113"/>
      <c r="EV152" s="113"/>
      <c r="EW152" s="113"/>
      <c r="EX152" s="113"/>
      <c r="EY152" s="113"/>
      <c r="EZ152" s="113"/>
      <c r="FA152" s="113"/>
      <c r="FB152" s="113"/>
      <c r="FC152" s="113"/>
      <c r="FD152" s="113"/>
      <c r="FE152" s="113"/>
      <c r="FF152" s="113"/>
      <c r="FG152" s="113"/>
      <c r="FH152" s="113"/>
      <c r="FI152" s="113"/>
      <c r="FJ152" s="113"/>
      <c r="FK152" s="113"/>
      <c r="FL152" s="113"/>
      <c r="FM152" s="113"/>
      <c r="FN152" s="113"/>
      <c r="FO152" s="113"/>
      <c r="FP152" s="113"/>
      <c r="FQ152" s="113"/>
      <c r="FR152" s="113"/>
      <c r="FS152" s="113"/>
      <c r="FT152" s="113"/>
      <c r="FU152" s="113"/>
      <c r="FV152" s="113"/>
      <c r="FW152" s="113"/>
      <c r="FX152" s="113"/>
      <c r="FY152" s="113"/>
      <c r="FZ152" s="113"/>
      <c r="GA152" s="113"/>
      <c r="GB152" s="113"/>
      <c r="GC152" s="113"/>
      <c r="GD152" s="113"/>
      <c r="GE152" s="113"/>
      <c r="GF152" s="113"/>
      <c r="GG152" s="113"/>
      <c r="GH152" s="113"/>
      <c r="GI152" s="113"/>
      <c r="GJ152" s="113"/>
      <c r="GK152" s="113"/>
      <c r="GL152" s="113"/>
      <c r="GM152" s="113"/>
      <c r="GN152" s="113"/>
      <c r="GO152" s="113"/>
      <c r="GP152" s="113"/>
      <c r="GQ152" s="113"/>
      <c r="GR152" s="113"/>
      <c r="GS152" s="113"/>
      <c r="GT152" s="113"/>
      <c r="GU152" s="113"/>
      <c r="GV152" s="113"/>
      <c r="GW152" s="113"/>
      <c r="GX152" s="113"/>
      <c r="GY152" s="113"/>
      <c r="GZ152" s="113"/>
      <c r="HA152" s="113"/>
      <c r="HB152" s="113"/>
      <c r="HC152" s="113"/>
      <c r="HD152" s="113"/>
      <c r="HE152" s="113"/>
      <c r="HF152" s="113"/>
      <c r="HG152" s="113"/>
      <c r="HH152" s="113"/>
      <c r="HI152" s="113"/>
      <c r="HJ152" s="113"/>
      <c r="HK152" s="113"/>
      <c r="HL152" s="113"/>
      <c r="HM152" s="113"/>
      <c r="HN152" s="113"/>
      <c r="HO152" s="113"/>
      <c r="HP152" s="113"/>
      <c r="HQ152" s="113"/>
      <c r="HR152" s="113"/>
      <c r="HS152" s="113"/>
      <c r="HT152" s="113"/>
      <c r="HU152" s="113"/>
      <c r="HV152" s="113"/>
      <c r="HW152" s="113"/>
      <c r="HX152" s="113"/>
      <c r="HY152" s="113"/>
      <c r="HZ152" s="113"/>
      <c r="IA152" s="113"/>
      <c r="IB152" s="113"/>
      <c r="IC152" s="113"/>
      <c r="ID152" s="113"/>
      <c r="IE152" s="113"/>
      <c r="IF152" s="113"/>
      <c r="IG152" s="113"/>
      <c r="IH152" s="113"/>
      <c r="II152" s="113"/>
      <c r="IJ152" s="113"/>
      <c r="IK152" s="113"/>
      <c r="IL152" s="113"/>
      <c r="IM152" s="113"/>
      <c r="IN152" s="113"/>
      <c r="IO152" s="113"/>
      <c r="IP152" s="113"/>
      <c r="IQ152" s="113"/>
      <c r="IR152" s="113"/>
      <c r="IS152" s="113"/>
      <c r="IT152" s="113"/>
      <c r="IU152" s="113"/>
      <c r="IV152" s="113"/>
      <c r="IW152" s="113"/>
      <c r="IX152" s="113"/>
      <c r="IY152" s="113"/>
      <c r="IZ152" s="113"/>
    </row>
    <row r="153" spans="1:260" s="20" customFormat="1" hidden="1" x14ac:dyDescent="0.2">
      <c r="A153" s="122">
        <v>43507</v>
      </c>
      <c r="B153" s="101" t="s">
        <v>2387</v>
      </c>
      <c r="C153" s="101" t="s">
        <v>220</v>
      </c>
      <c r="D153" s="101" t="s">
        <v>137</v>
      </c>
      <c r="E153" s="101" t="s">
        <v>144</v>
      </c>
      <c r="F153" s="82">
        <v>43503</v>
      </c>
      <c r="G153" s="124">
        <v>2019</v>
      </c>
      <c r="H153" s="123" t="s">
        <v>419</v>
      </c>
      <c r="I153" s="123" t="str">
        <f t="shared" si="12"/>
        <v>TX</v>
      </c>
      <c r="J153" s="123" t="str">
        <f t="shared" si="14"/>
        <v>MX</v>
      </c>
      <c r="K153" s="202" t="str">
        <f t="shared" si="15"/>
        <v>South Central, Mexico</v>
      </c>
      <c r="L153" s="123" t="str">
        <f>INDEX('State '!$A$1:$C$62,MATCH($I153,'State '!$B:$B,0),3)</f>
        <v>South Central</v>
      </c>
      <c r="M153" s="123" t="str">
        <f>INDEX('State '!$A$1:$C$62,MATCH($J153,'State '!$B:$B,0),3)</f>
        <v>Mexico</v>
      </c>
      <c r="N153" s="123"/>
      <c r="O153" s="217">
        <v>1550</v>
      </c>
      <c r="P153" s="85">
        <v>171</v>
      </c>
      <c r="Q153" s="219">
        <v>2600</v>
      </c>
      <c r="R153" s="124" t="s">
        <v>1274</v>
      </c>
      <c r="S153" s="123" t="s">
        <v>135</v>
      </c>
      <c r="T153" s="123" t="s">
        <v>390</v>
      </c>
      <c r="U153" s="123" t="s">
        <v>2366</v>
      </c>
      <c r="V153" s="123" t="s">
        <v>2250</v>
      </c>
      <c r="W153" s="101"/>
      <c r="X153" s="125"/>
      <c r="Y153" s="126"/>
      <c r="Z153" s="113"/>
      <c r="AA153" s="113"/>
      <c r="AB153" s="113"/>
      <c r="AC153" s="113"/>
      <c r="AD153" s="113"/>
      <c r="AE153" s="113"/>
      <c r="AF153" s="113"/>
      <c r="AG153" s="113"/>
      <c r="AH153" s="113"/>
      <c r="AI153" s="113"/>
      <c r="AJ153" s="113"/>
      <c r="AK153" s="113"/>
      <c r="AL153" s="113"/>
      <c r="AM153" s="113"/>
      <c r="AN153" s="113"/>
      <c r="AO153" s="113"/>
      <c r="AP153" s="113"/>
      <c r="AQ153" s="113"/>
      <c r="AR153" s="113"/>
      <c r="AS153" s="113"/>
      <c r="AT153" s="113"/>
      <c r="AU153" s="113"/>
      <c r="AV153" s="113"/>
      <c r="AW153" s="113"/>
      <c r="AX153" s="113"/>
      <c r="AY153" s="113"/>
      <c r="AZ153" s="113"/>
      <c r="BA153" s="113"/>
      <c r="BB153" s="113"/>
      <c r="BC153" s="113"/>
      <c r="BD153" s="113"/>
      <c r="BE153" s="113"/>
      <c r="BF153" s="113"/>
      <c r="BG153" s="113"/>
      <c r="BH153" s="113"/>
      <c r="BI153" s="113"/>
      <c r="BJ153" s="113"/>
      <c r="BK153" s="113"/>
      <c r="BL153" s="113"/>
      <c r="BM153" s="113"/>
      <c r="BN153" s="113"/>
      <c r="BO153" s="113"/>
      <c r="BP153" s="113"/>
      <c r="BQ153" s="113"/>
      <c r="BR153" s="113"/>
      <c r="BS153" s="113"/>
      <c r="BT153" s="113"/>
      <c r="BU153" s="113"/>
      <c r="BV153" s="113"/>
      <c r="BW153" s="113"/>
      <c r="BX153" s="113"/>
      <c r="BY153" s="113"/>
      <c r="BZ153" s="113"/>
      <c r="CA153" s="113"/>
      <c r="CB153" s="113"/>
      <c r="CC153" s="113"/>
      <c r="CD153" s="113"/>
      <c r="CE153" s="113"/>
      <c r="CF153" s="113"/>
      <c r="CG153" s="113"/>
      <c r="CH153" s="113"/>
      <c r="CI153" s="113"/>
      <c r="CJ153" s="113"/>
      <c r="CK153" s="113"/>
      <c r="CL153" s="113"/>
      <c r="CM153" s="113"/>
      <c r="CN153" s="113"/>
      <c r="CO153" s="113"/>
      <c r="CP153" s="113"/>
      <c r="CQ153" s="113"/>
      <c r="CR153" s="113"/>
      <c r="CS153" s="113"/>
      <c r="CT153" s="113"/>
      <c r="CU153" s="113"/>
      <c r="CV153" s="113"/>
      <c r="CW153" s="113"/>
      <c r="CX153" s="113"/>
      <c r="CY153" s="113"/>
      <c r="CZ153" s="113"/>
      <c r="DA153" s="113"/>
      <c r="DB153" s="113"/>
      <c r="DC153" s="113"/>
      <c r="DD153" s="113"/>
      <c r="DE153" s="113"/>
      <c r="DF153" s="113"/>
      <c r="DG153" s="113"/>
      <c r="DH153" s="113"/>
      <c r="DI153" s="113"/>
      <c r="DJ153" s="113"/>
      <c r="DK153" s="113"/>
      <c r="DL153" s="113"/>
      <c r="DM153" s="113"/>
      <c r="DN153" s="113"/>
      <c r="DO153" s="113"/>
      <c r="DP153" s="113"/>
      <c r="DQ153" s="113"/>
      <c r="DR153" s="113"/>
      <c r="DS153" s="113"/>
      <c r="DT153" s="113"/>
      <c r="DU153" s="113"/>
      <c r="DV153" s="113"/>
      <c r="DW153" s="113"/>
      <c r="DX153" s="113"/>
      <c r="DY153" s="113"/>
      <c r="DZ153" s="113"/>
      <c r="EA153" s="113"/>
      <c r="EB153" s="113"/>
      <c r="EC153" s="113"/>
      <c r="ED153" s="113"/>
      <c r="EE153" s="113"/>
      <c r="EF153" s="113"/>
      <c r="EG153" s="113"/>
      <c r="EH153" s="113"/>
      <c r="EI153" s="113"/>
      <c r="EJ153" s="113"/>
      <c r="EK153" s="113"/>
      <c r="EL153" s="113"/>
      <c r="EM153" s="113"/>
      <c r="EN153" s="113"/>
      <c r="EO153" s="113"/>
      <c r="EP153" s="113"/>
      <c r="EQ153" s="113"/>
      <c r="ER153" s="113"/>
      <c r="ES153" s="113"/>
      <c r="ET153" s="113"/>
      <c r="EU153" s="113"/>
      <c r="EV153" s="113"/>
      <c r="EW153" s="113"/>
      <c r="EX153" s="113"/>
      <c r="EY153" s="113"/>
      <c r="EZ153" s="113"/>
      <c r="FA153" s="113"/>
      <c r="FB153" s="113"/>
      <c r="FC153" s="113"/>
      <c r="FD153" s="113"/>
      <c r="FE153" s="113"/>
      <c r="FF153" s="113"/>
      <c r="FG153" s="113"/>
      <c r="FH153" s="113"/>
      <c r="FI153" s="113"/>
      <c r="FJ153" s="113"/>
      <c r="FK153" s="113"/>
      <c r="FL153" s="113"/>
      <c r="FM153" s="113"/>
      <c r="FN153" s="113"/>
      <c r="FO153" s="113"/>
      <c r="FP153" s="113"/>
      <c r="FQ153" s="113"/>
      <c r="FR153" s="113"/>
      <c r="FS153" s="113"/>
      <c r="FT153" s="113"/>
      <c r="FU153" s="113"/>
      <c r="FV153" s="113"/>
      <c r="FW153" s="113"/>
      <c r="FX153" s="113"/>
      <c r="FY153" s="113"/>
      <c r="FZ153" s="113"/>
      <c r="GA153" s="113"/>
      <c r="GB153" s="113"/>
      <c r="GC153" s="113"/>
      <c r="GD153" s="113"/>
      <c r="GE153" s="113"/>
      <c r="GF153" s="113"/>
      <c r="GG153" s="113"/>
      <c r="GH153" s="113"/>
      <c r="GI153" s="113"/>
      <c r="GJ153" s="113"/>
      <c r="GK153" s="113"/>
      <c r="GL153" s="113"/>
      <c r="GM153" s="113"/>
      <c r="GN153" s="113"/>
      <c r="GO153" s="113"/>
      <c r="GP153" s="113"/>
      <c r="GQ153" s="113"/>
      <c r="GR153" s="113"/>
      <c r="GS153" s="113"/>
      <c r="GT153" s="113"/>
      <c r="GU153" s="113"/>
      <c r="GV153" s="113"/>
      <c r="GW153" s="113"/>
      <c r="GX153" s="113"/>
      <c r="GY153" s="113"/>
      <c r="GZ153" s="113"/>
      <c r="HA153" s="113"/>
      <c r="HB153" s="113"/>
      <c r="HC153" s="113"/>
      <c r="HD153" s="113"/>
      <c r="HE153" s="113"/>
      <c r="HF153" s="113"/>
      <c r="HG153" s="113"/>
      <c r="HH153" s="113"/>
      <c r="HI153" s="113"/>
      <c r="HJ153" s="113"/>
      <c r="HK153" s="113"/>
      <c r="HL153" s="113"/>
      <c r="HM153" s="113"/>
      <c r="HN153" s="113"/>
      <c r="HO153" s="113"/>
      <c r="HP153" s="113"/>
      <c r="HQ153" s="113"/>
      <c r="HR153" s="113"/>
      <c r="HS153" s="113"/>
      <c r="HT153" s="113"/>
      <c r="HU153" s="113"/>
      <c r="HV153" s="113"/>
      <c r="HW153" s="113"/>
      <c r="HX153" s="113"/>
      <c r="HY153" s="113"/>
      <c r="HZ153" s="113"/>
      <c r="IA153" s="113"/>
      <c r="IB153" s="113"/>
      <c r="IC153" s="113"/>
      <c r="ID153" s="113"/>
      <c r="IE153" s="113"/>
      <c r="IF153" s="113"/>
      <c r="IG153" s="113"/>
      <c r="IH153" s="113"/>
      <c r="II153" s="113"/>
      <c r="IJ153" s="113"/>
      <c r="IK153" s="113"/>
      <c r="IL153" s="113"/>
      <c r="IM153" s="113"/>
      <c r="IN153" s="113"/>
      <c r="IO153" s="113"/>
      <c r="IP153" s="113"/>
      <c r="IQ153" s="113"/>
      <c r="IR153" s="113"/>
      <c r="IS153" s="113"/>
      <c r="IT153" s="113"/>
      <c r="IU153" s="113"/>
      <c r="IV153" s="113"/>
      <c r="IW153" s="113"/>
      <c r="IX153" s="113"/>
      <c r="IY153" s="113"/>
      <c r="IZ153" s="113"/>
    </row>
    <row r="154" spans="1:260" s="20" customFormat="1" ht="25.5" x14ac:dyDescent="0.2">
      <c r="A154" s="122">
        <v>43655</v>
      </c>
      <c r="B154" s="101" t="s">
        <v>2903</v>
      </c>
      <c r="C154" s="101" t="s">
        <v>263</v>
      </c>
      <c r="D154" s="101" t="s">
        <v>141</v>
      </c>
      <c r="E154" s="101" t="s">
        <v>432</v>
      </c>
      <c r="F154" s="82"/>
      <c r="G154" s="124">
        <v>2020</v>
      </c>
      <c r="H154" s="123" t="s">
        <v>19</v>
      </c>
      <c r="I154" s="123" t="str">
        <f t="shared" si="12"/>
        <v>VA</v>
      </c>
      <c r="J154" s="123" t="str">
        <f t="shared" si="14"/>
        <v>VA</v>
      </c>
      <c r="K154" s="202" t="str">
        <f t="shared" si="15"/>
        <v>Northeast</v>
      </c>
      <c r="L154" s="123" t="str">
        <f>INDEX('State '!$A$1:$C$62,MATCH($I154,'State '!$B:$B,0),3)</f>
        <v>Northeast</v>
      </c>
      <c r="M154" s="123" t="str">
        <f>INDEX('State '!$A$1:$C$62,MATCH($J154,'State '!$B:$B,0),3)</f>
        <v>Northeast</v>
      </c>
      <c r="N154" s="123"/>
      <c r="O154" s="217">
        <v>6.3</v>
      </c>
      <c r="P154" s="85"/>
      <c r="Q154" s="219">
        <v>8.27</v>
      </c>
      <c r="R154" s="124"/>
      <c r="S154" s="123" t="s">
        <v>139</v>
      </c>
      <c r="T154" s="123" t="s">
        <v>390</v>
      </c>
      <c r="U154" s="123" t="s">
        <v>2904</v>
      </c>
      <c r="V154" s="123" t="s">
        <v>2247</v>
      </c>
      <c r="W154" s="101" t="s">
        <v>2905</v>
      </c>
      <c r="X154" s="125"/>
      <c r="Y154" s="126"/>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3"/>
      <c r="AW154" s="113"/>
      <c r="AX154" s="113"/>
      <c r="AY154" s="113"/>
      <c r="AZ154" s="113"/>
      <c r="BA154" s="113"/>
      <c r="BB154" s="113"/>
      <c r="BC154" s="113"/>
      <c r="BD154" s="113"/>
      <c r="BE154" s="113"/>
      <c r="BF154" s="113"/>
      <c r="BG154" s="113"/>
      <c r="BH154" s="113"/>
      <c r="BI154" s="113"/>
      <c r="BJ154" s="113"/>
      <c r="BK154" s="113"/>
      <c r="BL154" s="113"/>
      <c r="BM154" s="113"/>
      <c r="BN154" s="113"/>
      <c r="BO154" s="113"/>
      <c r="BP154" s="113"/>
      <c r="BQ154" s="113"/>
      <c r="BR154" s="113"/>
      <c r="BS154" s="113"/>
      <c r="BT154" s="113"/>
      <c r="BU154" s="113"/>
      <c r="BV154" s="113"/>
      <c r="BW154" s="113"/>
      <c r="BX154" s="113"/>
      <c r="BY154" s="113"/>
      <c r="BZ154" s="113"/>
      <c r="CA154" s="113"/>
      <c r="CB154" s="113"/>
      <c r="CC154" s="113"/>
      <c r="CD154" s="113"/>
      <c r="CE154" s="113"/>
      <c r="CF154" s="113"/>
      <c r="CG154" s="113"/>
      <c r="CH154" s="113"/>
      <c r="CI154" s="113"/>
      <c r="CJ154" s="113"/>
      <c r="CK154" s="113"/>
      <c r="CL154" s="113"/>
      <c r="CM154" s="113"/>
      <c r="CN154" s="113"/>
      <c r="CO154" s="113"/>
      <c r="CP154" s="113"/>
      <c r="CQ154" s="113"/>
      <c r="CR154" s="113"/>
      <c r="CS154" s="113"/>
      <c r="CT154" s="113"/>
      <c r="CU154" s="113"/>
      <c r="CV154" s="113"/>
      <c r="CW154" s="113"/>
      <c r="CX154" s="113"/>
      <c r="CY154" s="113"/>
      <c r="CZ154" s="113"/>
      <c r="DA154" s="113"/>
      <c r="DB154" s="113"/>
      <c r="DC154" s="113"/>
      <c r="DD154" s="113"/>
      <c r="DE154" s="113"/>
      <c r="DF154" s="113"/>
      <c r="DG154" s="113"/>
      <c r="DH154" s="113"/>
      <c r="DI154" s="113"/>
      <c r="DJ154" s="113"/>
      <c r="DK154" s="113"/>
      <c r="DL154" s="113"/>
      <c r="DM154" s="113"/>
      <c r="DN154" s="113"/>
      <c r="DO154" s="113"/>
      <c r="DP154" s="113"/>
      <c r="DQ154" s="113"/>
      <c r="DR154" s="113"/>
      <c r="DS154" s="113"/>
      <c r="DT154" s="113"/>
      <c r="DU154" s="113"/>
      <c r="DV154" s="113"/>
      <c r="DW154" s="113"/>
      <c r="DX154" s="113"/>
      <c r="DY154" s="113"/>
      <c r="DZ154" s="113"/>
      <c r="EA154" s="113"/>
      <c r="EB154" s="113"/>
      <c r="EC154" s="113"/>
      <c r="ED154" s="113"/>
      <c r="EE154" s="113"/>
      <c r="EF154" s="113"/>
      <c r="EG154" s="113"/>
      <c r="EH154" s="113"/>
      <c r="EI154" s="113"/>
      <c r="EJ154" s="113"/>
      <c r="EK154" s="113"/>
      <c r="EL154" s="113"/>
      <c r="EM154" s="113"/>
      <c r="EN154" s="113"/>
      <c r="EO154" s="113"/>
      <c r="EP154" s="113"/>
      <c r="EQ154" s="113"/>
      <c r="ER154" s="113"/>
      <c r="ES154" s="113"/>
      <c r="ET154" s="113"/>
      <c r="EU154" s="113"/>
      <c r="EV154" s="113"/>
      <c r="EW154" s="113"/>
      <c r="EX154" s="113"/>
      <c r="EY154" s="113"/>
      <c r="EZ154" s="113"/>
      <c r="FA154" s="113"/>
      <c r="FB154" s="113"/>
      <c r="FC154" s="113"/>
      <c r="FD154" s="113"/>
      <c r="FE154" s="113"/>
      <c r="FF154" s="113"/>
      <c r="FG154" s="113"/>
      <c r="FH154" s="113"/>
      <c r="FI154" s="113"/>
      <c r="FJ154" s="113"/>
      <c r="FK154" s="113"/>
      <c r="FL154" s="113"/>
      <c r="FM154" s="113"/>
      <c r="FN154" s="113"/>
      <c r="FO154" s="113"/>
      <c r="FP154" s="113"/>
      <c r="FQ154" s="113"/>
      <c r="FR154" s="113"/>
      <c r="FS154" s="113"/>
      <c r="FT154" s="113"/>
      <c r="FU154" s="113"/>
      <c r="FV154" s="113"/>
      <c r="FW154" s="113"/>
      <c r="FX154" s="113"/>
      <c r="FY154" s="113"/>
      <c r="FZ154" s="113"/>
      <c r="GA154" s="113"/>
      <c r="GB154" s="113"/>
      <c r="GC154" s="113"/>
      <c r="GD154" s="113"/>
      <c r="GE154" s="113"/>
      <c r="GF154" s="113"/>
      <c r="GG154" s="113"/>
      <c r="GH154" s="113"/>
      <c r="GI154" s="113"/>
      <c r="GJ154" s="113"/>
      <c r="GK154" s="113"/>
      <c r="GL154" s="113"/>
      <c r="GM154" s="113"/>
      <c r="GN154" s="113"/>
      <c r="GO154" s="113"/>
      <c r="GP154" s="113"/>
      <c r="GQ154" s="113"/>
      <c r="GR154" s="113"/>
      <c r="GS154" s="113"/>
      <c r="GT154" s="113"/>
      <c r="GU154" s="113"/>
      <c r="GV154" s="113"/>
      <c r="GW154" s="113"/>
      <c r="GX154" s="113"/>
      <c r="GY154" s="113"/>
      <c r="GZ154" s="113"/>
      <c r="HA154" s="113"/>
      <c r="HB154" s="113"/>
      <c r="HC154" s="113"/>
      <c r="HD154" s="113"/>
      <c r="HE154" s="113"/>
      <c r="HF154" s="113"/>
      <c r="HG154" s="113"/>
      <c r="HH154" s="113"/>
      <c r="HI154" s="113"/>
      <c r="HJ154" s="113"/>
      <c r="HK154" s="113"/>
      <c r="HL154" s="113"/>
      <c r="HM154" s="113"/>
      <c r="HN154" s="113"/>
      <c r="HO154" s="113"/>
      <c r="HP154" s="113"/>
      <c r="HQ154" s="113"/>
      <c r="HR154" s="113"/>
      <c r="HS154" s="113"/>
      <c r="HT154" s="113"/>
      <c r="HU154" s="113"/>
      <c r="HV154" s="113"/>
      <c r="HW154" s="113"/>
      <c r="HX154" s="113"/>
      <c r="HY154" s="113"/>
      <c r="HZ154" s="113"/>
      <c r="IA154" s="113"/>
      <c r="IB154" s="113"/>
      <c r="IC154" s="113"/>
      <c r="ID154" s="113"/>
      <c r="IE154" s="113"/>
      <c r="IF154" s="113"/>
      <c r="IG154" s="113"/>
      <c r="IH154" s="113"/>
      <c r="II154" s="113"/>
      <c r="IJ154" s="113"/>
      <c r="IK154" s="113"/>
      <c r="IL154" s="113"/>
      <c r="IM154" s="113"/>
      <c r="IN154" s="113"/>
      <c r="IO154" s="113"/>
      <c r="IP154" s="113"/>
      <c r="IQ154" s="113"/>
      <c r="IR154" s="113"/>
      <c r="IS154" s="113"/>
      <c r="IT154" s="113"/>
      <c r="IU154" s="113"/>
      <c r="IV154" s="113"/>
      <c r="IW154" s="113"/>
      <c r="IX154" s="113"/>
      <c r="IY154" s="113"/>
      <c r="IZ154" s="113"/>
    </row>
    <row r="155" spans="1:260" s="20" customFormat="1" ht="25.5" x14ac:dyDescent="0.2">
      <c r="A155" s="122">
        <v>43124</v>
      </c>
      <c r="B155" s="101" t="s">
        <v>2411</v>
      </c>
      <c r="C155" s="101" t="s">
        <v>2062</v>
      </c>
      <c r="D155" s="101" t="s">
        <v>141</v>
      </c>
      <c r="E155" s="101" t="s">
        <v>2466</v>
      </c>
      <c r="F155" s="82"/>
      <c r="G155" s="124"/>
      <c r="H155" s="123" t="s">
        <v>37</v>
      </c>
      <c r="I155" s="123" t="str">
        <f t="shared" si="12"/>
        <v>OK</v>
      </c>
      <c r="J155" s="123" t="str">
        <f t="shared" si="14"/>
        <v>OK</v>
      </c>
      <c r="K155" s="202" t="str">
        <f t="shared" si="15"/>
        <v>South Central</v>
      </c>
      <c r="L155" s="123" t="str">
        <f>INDEX('State '!$A$1:$C$62,MATCH($I155,'State '!$B:$B,0),3)</f>
        <v>South Central</v>
      </c>
      <c r="M155" s="123" t="str">
        <f>INDEX('State '!$A$1:$C$62,MATCH($J155,'State '!$B:$B,0),3)</f>
        <v>South Central</v>
      </c>
      <c r="N155" s="123"/>
      <c r="O155" s="217">
        <v>50</v>
      </c>
      <c r="P155" s="85">
        <v>14</v>
      </c>
      <c r="Q155" s="219">
        <v>225</v>
      </c>
      <c r="R155" s="124">
        <v>36</v>
      </c>
      <c r="S155" s="123" t="s">
        <v>135</v>
      </c>
      <c r="T155" s="123" t="s">
        <v>390</v>
      </c>
      <c r="U155" s="123" t="s">
        <v>2321</v>
      </c>
      <c r="V155" s="123" t="s">
        <v>2247</v>
      </c>
      <c r="W155" s="101"/>
      <c r="X155" s="125"/>
      <c r="Y155" s="126"/>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3"/>
      <c r="BR155" s="113"/>
      <c r="BS155" s="113"/>
      <c r="BT155" s="113"/>
      <c r="BU155" s="113"/>
      <c r="BV155" s="113"/>
      <c r="BW155" s="113"/>
      <c r="BX155" s="113"/>
      <c r="BY155" s="113"/>
      <c r="BZ155" s="113"/>
      <c r="CA155" s="113"/>
      <c r="CB155" s="113"/>
      <c r="CC155" s="113"/>
      <c r="CD155" s="113"/>
      <c r="CE155" s="113"/>
      <c r="CF155" s="113"/>
      <c r="CG155" s="113"/>
      <c r="CH155" s="113"/>
      <c r="CI155" s="113"/>
      <c r="CJ155" s="113"/>
      <c r="CK155" s="113"/>
      <c r="CL155" s="113"/>
      <c r="CM155" s="113"/>
      <c r="CN155" s="113"/>
      <c r="CO155" s="113"/>
      <c r="CP155" s="113"/>
      <c r="CQ155" s="113"/>
      <c r="CR155" s="113"/>
      <c r="CS155" s="113"/>
      <c r="CT155" s="113"/>
      <c r="CU155" s="113"/>
      <c r="CV155" s="113"/>
      <c r="CW155" s="113"/>
      <c r="CX155" s="113"/>
      <c r="CY155" s="113"/>
      <c r="CZ155" s="113"/>
      <c r="DA155" s="113"/>
      <c r="DB155" s="113"/>
      <c r="DC155" s="113"/>
      <c r="DD155" s="113"/>
      <c r="DE155" s="113"/>
      <c r="DF155" s="113"/>
      <c r="DG155" s="113"/>
      <c r="DH155" s="113"/>
      <c r="DI155" s="113"/>
      <c r="DJ155" s="113"/>
      <c r="DK155" s="113"/>
      <c r="DL155" s="113"/>
      <c r="DM155" s="113"/>
      <c r="DN155" s="113"/>
      <c r="DO155" s="113"/>
      <c r="DP155" s="113"/>
      <c r="DQ155" s="113"/>
      <c r="DR155" s="113"/>
      <c r="DS155" s="113"/>
      <c r="DT155" s="113"/>
      <c r="DU155" s="113"/>
      <c r="DV155" s="113"/>
      <c r="DW155" s="113"/>
      <c r="DX155" s="113"/>
      <c r="DY155" s="113"/>
      <c r="DZ155" s="113"/>
      <c r="EA155" s="113"/>
      <c r="EB155" s="113"/>
      <c r="EC155" s="113"/>
      <c r="ED155" s="113"/>
      <c r="EE155" s="113"/>
      <c r="EF155" s="113"/>
      <c r="EG155" s="113"/>
      <c r="EH155" s="113"/>
      <c r="EI155" s="113"/>
      <c r="EJ155" s="113"/>
      <c r="EK155" s="113"/>
      <c r="EL155" s="113"/>
      <c r="EM155" s="113"/>
      <c r="EN155" s="113"/>
      <c r="EO155" s="113"/>
      <c r="EP155" s="113"/>
      <c r="EQ155" s="113"/>
      <c r="ER155" s="113"/>
      <c r="ES155" s="113"/>
      <c r="ET155" s="113"/>
      <c r="EU155" s="113"/>
      <c r="EV155" s="113"/>
      <c r="EW155" s="113"/>
      <c r="EX155" s="113"/>
      <c r="EY155" s="113"/>
      <c r="EZ155" s="113"/>
      <c r="FA155" s="113"/>
      <c r="FB155" s="113"/>
      <c r="FC155" s="113"/>
      <c r="FD155" s="113"/>
      <c r="FE155" s="113"/>
      <c r="FF155" s="113"/>
      <c r="FG155" s="113"/>
      <c r="FH155" s="113"/>
      <c r="FI155" s="113"/>
      <c r="FJ155" s="113"/>
      <c r="FK155" s="113"/>
      <c r="FL155" s="113"/>
      <c r="FM155" s="113"/>
      <c r="FN155" s="113"/>
      <c r="FO155" s="113"/>
      <c r="FP155" s="113"/>
      <c r="FQ155" s="113"/>
      <c r="FR155" s="113"/>
      <c r="FS155" s="113"/>
      <c r="FT155" s="113"/>
      <c r="FU155" s="113"/>
      <c r="FV155" s="113"/>
      <c r="FW155" s="113"/>
      <c r="FX155" s="113"/>
      <c r="FY155" s="113"/>
      <c r="FZ155" s="113"/>
      <c r="GA155" s="113"/>
      <c r="GB155" s="113"/>
      <c r="GC155" s="113"/>
      <c r="GD155" s="113"/>
      <c r="GE155" s="113"/>
      <c r="GF155" s="113"/>
      <c r="GG155" s="113"/>
      <c r="GH155" s="113"/>
      <c r="GI155" s="113"/>
      <c r="GJ155" s="113"/>
      <c r="GK155" s="113"/>
      <c r="GL155" s="113"/>
      <c r="GM155" s="113"/>
      <c r="GN155" s="113"/>
      <c r="GO155" s="113"/>
      <c r="GP155" s="113"/>
      <c r="GQ155" s="113"/>
      <c r="GR155" s="113"/>
      <c r="GS155" s="113"/>
      <c r="GT155" s="113"/>
      <c r="GU155" s="113"/>
      <c r="GV155" s="113"/>
      <c r="GW155" s="113"/>
      <c r="GX155" s="113"/>
      <c r="GY155" s="113"/>
      <c r="GZ155" s="113"/>
      <c r="HA155" s="113"/>
      <c r="HB155" s="113"/>
      <c r="HC155" s="113"/>
      <c r="HD155" s="113"/>
      <c r="HE155" s="113"/>
      <c r="HF155" s="113"/>
      <c r="HG155" s="113"/>
      <c r="HH155" s="113"/>
      <c r="HI155" s="113"/>
      <c r="HJ155" s="113"/>
      <c r="HK155" s="113"/>
      <c r="HL155" s="113"/>
      <c r="HM155" s="113"/>
      <c r="HN155" s="113"/>
      <c r="HO155" s="113"/>
      <c r="HP155" s="113"/>
      <c r="HQ155" s="113"/>
      <c r="HR155" s="113"/>
      <c r="HS155" s="113"/>
      <c r="HT155" s="113"/>
      <c r="HU155" s="113"/>
      <c r="HV155" s="113"/>
      <c r="HW155" s="113"/>
      <c r="HX155" s="113"/>
      <c r="HY155" s="113"/>
      <c r="HZ155" s="113"/>
      <c r="IA155" s="113"/>
      <c r="IB155" s="113"/>
      <c r="IC155" s="113"/>
      <c r="ID155" s="113"/>
      <c r="IE155" s="113"/>
      <c r="IF155" s="113"/>
      <c r="IG155" s="113"/>
      <c r="IH155" s="113"/>
      <c r="II155" s="113"/>
      <c r="IJ155" s="113"/>
      <c r="IK155" s="113"/>
      <c r="IL155" s="113"/>
      <c r="IM155" s="113"/>
      <c r="IN155" s="113"/>
      <c r="IO155" s="113"/>
      <c r="IP155" s="113"/>
      <c r="IQ155" s="113"/>
      <c r="IR155" s="113"/>
      <c r="IS155" s="113"/>
      <c r="IT155" s="113"/>
      <c r="IU155" s="113"/>
      <c r="IV155" s="113"/>
      <c r="IW155" s="113"/>
      <c r="IX155" s="113"/>
      <c r="IY155" s="113"/>
      <c r="IZ155" s="113"/>
    </row>
    <row r="156" spans="1:260" s="20" customFormat="1" ht="25.5" x14ac:dyDescent="0.2">
      <c r="A156" s="122">
        <v>43468</v>
      </c>
      <c r="B156" s="101" t="s">
        <v>2827</v>
      </c>
      <c r="C156" s="101" t="s">
        <v>2828</v>
      </c>
      <c r="D156" s="101" t="s">
        <v>141</v>
      </c>
      <c r="E156" s="101" t="s">
        <v>138</v>
      </c>
      <c r="F156" s="82"/>
      <c r="G156" s="124">
        <v>2021</v>
      </c>
      <c r="H156" s="123" t="s">
        <v>2829</v>
      </c>
      <c r="I156" s="123" t="str">
        <f t="shared" si="12"/>
        <v>PA</v>
      </c>
      <c r="J156" s="123" t="str">
        <f t="shared" si="14"/>
        <v>OH</v>
      </c>
      <c r="K156" s="202" t="str">
        <f t="shared" si="15"/>
        <v>Northeast</v>
      </c>
      <c r="L156" s="123" t="str">
        <f>INDEX('State '!$A$1:$C$62,MATCH($I156,'State '!$B:$B,0),3)</f>
        <v>Northeast</v>
      </c>
      <c r="M156" s="123" t="str">
        <f>INDEX('State '!$A$1:$C$62,MATCH($J156,'State '!$B:$B,0),3)</f>
        <v>Northeast</v>
      </c>
      <c r="N156" s="123"/>
      <c r="O156" s="217">
        <v>94.2</v>
      </c>
      <c r="P156" s="85">
        <v>5.0999999999999996</v>
      </c>
      <c r="Q156" s="219">
        <v>150</v>
      </c>
      <c r="R156" s="124">
        <v>36</v>
      </c>
      <c r="S156" s="123" t="s">
        <v>135</v>
      </c>
      <c r="T156" s="123" t="s">
        <v>390</v>
      </c>
      <c r="U156" s="123" t="s">
        <v>2830</v>
      </c>
      <c r="V156" s="123" t="s">
        <v>2250</v>
      </c>
      <c r="W156" s="101" t="s">
        <v>2831</v>
      </c>
      <c r="X156" s="125"/>
      <c r="Y156" s="126"/>
      <c r="Z156" s="11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3"/>
      <c r="BR156" s="113"/>
      <c r="BS156" s="113"/>
      <c r="BT156" s="113"/>
      <c r="BU156" s="113"/>
      <c r="BV156" s="113"/>
      <c r="BW156" s="113"/>
      <c r="BX156" s="113"/>
      <c r="BY156" s="113"/>
      <c r="BZ156" s="113"/>
      <c r="CA156" s="113"/>
      <c r="CB156" s="113"/>
      <c r="CC156" s="113"/>
      <c r="CD156" s="113"/>
      <c r="CE156" s="113"/>
      <c r="CF156" s="113"/>
      <c r="CG156" s="113"/>
      <c r="CH156" s="113"/>
      <c r="CI156" s="113"/>
      <c r="CJ156" s="113"/>
      <c r="CK156" s="113"/>
      <c r="CL156" s="113"/>
      <c r="CM156" s="113"/>
      <c r="CN156" s="113"/>
      <c r="CO156" s="113"/>
      <c r="CP156" s="113"/>
      <c r="CQ156" s="113"/>
      <c r="CR156" s="113"/>
      <c r="CS156" s="113"/>
      <c r="CT156" s="113"/>
      <c r="CU156" s="113"/>
      <c r="CV156" s="113"/>
      <c r="CW156" s="113"/>
      <c r="CX156" s="113"/>
      <c r="CY156" s="113"/>
      <c r="CZ156" s="113"/>
      <c r="DA156" s="113"/>
      <c r="DB156" s="113"/>
      <c r="DC156" s="113"/>
      <c r="DD156" s="113"/>
      <c r="DE156" s="113"/>
      <c r="DF156" s="113"/>
      <c r="DG156" s="113"/>
      <c r="DH156" s="113"/>
      <c r="DI156" s="113"/>
      <c r="DJ156" s="113"/>
      <c r="DK156" s="113"/>
      <c r="DL156" s="113"/>
      <c r="DM156" s="113"/>
      <c r="DN156" s="113"/>
      <c r="DO156" s="113"/>
      <c r="DP156" s="113"/>
      <c r="DQ156" s="113"/>
      <c r="DR156" s="113"/>
      <c r="DS156" s="113"/>
      <c r="DT156" s="113"/>
      <c r="DU156" s="113"/>
      <c r="DV156" s="113"/>
      <c r="DW156" s="113"/>
      <c r="DX156" s="113"/>
      <c r="DY156" s="113"/>
      <c r="DZ156" s="113"/>
      <c r="EA156" s="113"/>
      <c r="EB156" s="113"/>
      <c r="EC156" s="113"/>
      <c r="ED156" s="113"/>
      <c r="EE156" s="113"/>
      <c r="EF156" s="113"/>
      <c r="EG156" s="113"/>
      <c r="EH156" s="113"/>
      <c r="EI156" s="113"/>
      <c r="EJ156" s="113"/>
      <c r="EK156" s="113"/>
      <c r="EL156" s="113"/>
      <c r="EM156" s="113"/>
      <c r="EN156" s="113"/>
      <c r="EO156" s="113"/>
      <c r="EP156" s="113"/>
      <c r="EQ156" s="113"/>
      <c r="ER156" s="113"/>
      <c r="ES156" s="113"/>
      <c r="ET156" s="113"/>
      <c r="EU156" s="113"/>
      <c r="EV156" s="113"/>
      <c r="EW156" s="113"/>
      <c r="EX156" s="113"/>
      <c r="EY156" s="113"/>
      <c r="EZ156" s="113"/>
      <c r="FA156" s="113"/>
      <c r="FB156" s="113"/>
      <c r="FC156" s="113"/>
      <c r="FD156" s="113"/>
      <c r="FE156" s="113"/>
      <c r="FF156" s="113"/>
      <c r="FG156" s="113"/>
      <c r="FH156" s="113"/>
      <c r="FI156" s="113"/>
      <c r="FJ156" s="113"/>
      <c r="FK156" s="113"/>
      <c r="FL156" s="113"/>
      <c r="FM156" s="113"/>
      <c r="FN156" s="113"/>
      <c r="FO156" s="113"/>
      <c r="FP156" s="113"/>
      <c r="FQ156" s="113"/>
      <c r="FR156" s="113"/>
      <c r="FS156" s="113"/>
      <c r="FT156" s="113"/>
      <c r="FU156" s="113"/>
      <c r="FV156" s="113"/>
      <c r="FW156" s="113"/>
      <c r="FX156" s="113"/>
      <c r="FY156" s="113"/>
      <c r="FZ156" s="113"/>
      <c r="GA156" s="113"/>
      <c r="GB156" s="113"/>
      <c r="GC156" s="113"/>
      <c r="GD156" s="113"/>
      <c r="GE156" s="113"/>
      <c r="GF156" s="113"/>
      <c r="GG156" s="113"/>
      <c r="GH156" s="113"/>
      <c r="GI156" s="113"/>
      <c r="GJ156" s="113"/>
      <c r="GK156" s="113"/>
      <c r="GL156" s="113"/>
      <c r="GM156" s="113"/>
      <c r="GN156" s="113"/>
      <c r="GO156" s="113"/>
      <c r="GP156" s="113"/>
      <c r="GQ156" s="113"/>
      <c r="GR156" s="113"/>
      <c r="GS156" s="113"/>
      <c r="GT156" s="113"/>
      <c r="GU156" s="113"/>
      <c r="GV156" s="113"/>
      <c r="GW156" s="113"/>
      <c r="GX156" s="113"/>
      <c r="GY156" s="113"/>
      <c r="GZ156" s="113"/>
      <c r="HA156" s="113"/>
      <c r="HB156" s="113"/>
      <c r="HC156" s="113"/>
      <c r="HD156" s="113"/>
      <c r="HE156" s="113"/>
      <c r="HF156" s="113"/>
      <c r="HG156" s="113"/>
      <c r="HH156" s="113"/>
      <c r="HI156" s="113"/>
      <c r="HJ156" s="113"/>
      <c r="HK156" s="113"/>
      <c r="HL156" s="113"/>
      <c r="HM156" s="113"/>
      <c r="HN156" s="113"/>
      <c r="HO156" s="113"/>
      <c r="HP156" s="113"/>
      <c r="HQ156" s="113"/>
      <c r="HR156" s="113"/>
      <c r="HS156" s="113"/>
      <c r="HT156" s="113"/>
      <c r="HU156" s="113"/>
      <c r="HV156" s="113"/>
      <c r="HW156" s="113"/>
      <c r="HX156" s="113"/>
      <c r="HY156" s="113"/>
      <c r="HZ156" s="113"/>
      <c r="IA156" s="113"/>
      <c r="IB156" s="113"/>
      <c r="IC156" s="113"/>
      <c r="ID156" s="113"/>
      <c r="IE156" s="113"/>
      <c r="IF156" s="113"/>
      <c r="IG156" s="113"/>
      <c r="IH156" s="113"/>
      <c r="II156" s="113"/>
      <c r="IJ156" s="113"/>
      <c r="IK156" s="113"/>
      <c r="IL156" s="113"/>
      <c r="IM156" s="113"/>
      <c r="IN156" s="113"/>
      <c r="IO156" s="113"/>
      <c r="IP156" s="113"/>
      <c r="IQ156" s="113"/>
      <c r="IR156" s="113"/>
      <c r="IS156" s="113"/>
      <c r="IT156" s="113"/>
      <c r="IU156" s="113"/>
      <c r="IV156" s="113"/>
      <c r="IW156" s="113"/>
      <c r="IX156" s="113"/>
      <c r="IY156" s="113"/>
      <c r="IZ156" s="113"/>
    </row>
    <row r="157" spans="1:260" s="20" customFormat="1" ht="25.5" x14ac:dyDescent="0.2">
      <c r="A157" s="122">
        <v>43655</v>
      </c>
      <c r="B157" s="101" t="s">
        <v>2835</v>
      </c>
      <c r="C157" s="101" t="s">
        <v>1894</v>
      </c>
      <c r="D157" s="101" t="s">
        <v>141</v>
      </c>
      <c r="E157" s="101" t="s">
        <v>398</v>
      </c>
      <c r="F157" s="82"/>
      <c r="G157" s="124">
        <v>2019</v>
      </c>
      <c r="H157" s="123" t="s">
        <v>2574</v>
      </c>
      <c r="I157" s="123" t="str">
        <f t="shared" si="12"/>
        <v>QU</v>
      </c>
      <c r="J157" s="123" t="str">
        <f t="shared" si="14"/>
        <v>ME</v>
      </c>
      <c r="K157" s="202" t="str">
        <f t="shared" si="15"/>
        <v>Canada, Northeast</v>
      </c>
      <c r="L157" s="123" t="str">
        <f>INDEX('State '!$A$1:$C$62,MATCH($I157,'State '!$B:$B,0),3)</f>
        <v>Canada</v>
      </c>
      <c r="M157" s="123" t="str">
        <f>INDEX('State '!$A$1:$C$62,MATCH($J157,'State '!$B:$B,0),3)</f>
        <v>Northeast</v>
      </c>
      <c r="N157" s="123"/>
      <c r="O157" s="217">
        <v>0</v>
      </c>
      <c r="P157" s="85"/>
      <c r="Q157" s="219">
        <v>42.481999999999999</v>
      </c>
      <c r="R157" s="124"/>
      <c r="S157" s="123" t="s">
        <v>135</v>
      </c>
      <c r="T157" s="123" t="s">
        <v>390</v>
      </c>
      <c r="U157" s="123" t="s">
        <v>2836</v>
      </c>
      <c r="V157" s="123" t="s">
        <v>2250</v>
      </c>
      <c r="W157" s="101" t="s">
        <v>2837</v>
      </c>
      <c r="X157" s="206" t="s">
        <v>2929</v>
      </c>
      <c r="Y157" s="126"/>
      <c r="Z157" s="113"/>
      <c r="AA157" s="113"/>
      <c r="AB157" s="113"/>
      <c r="AC157" s="113"/>
      <c r="AD157" s="113"/>
      <c r="AE157" s="113"/>
      <c r="AF157" s="113"/>
      <c r="AG157" s="113"/>
      <c r="AH157" s="113"/>
      <c r="AI157" s="113"/>
      <c r="AJ157" s="113"/>
      <c r="AK157" s="113"/>
      <c r="AL157" s="113"/>
      <c r="AM157" s="113"/>
      <c r="AN157" s="113"/>
      <c r="AO157" s="113"/>
      <c r="AP157" s="113"/>
      <c r="AQ157" s="113"/>
      <c r="AR157" s="113"/>
      <c r="AS157" s="113"/>
      <c r="AT157" s="113"/>
      <c r="AU157" s="113"/>
      <c r="AV157" s="113"/>
      <c r="AW157" s="113"/>
      <c r="AX157" s="113"/>
      <c r="AY157" s="113"/>
      <c r="AZ157" s="113"/>
      <c r="BA157" s="113"/>
      <c r="BB157" s="113"/>
      <c r="BC157" s="113"/>
      <c r="BD157" s="113"/>
      <c r="BE157" s="113"/>
      <c r="BF157" s="113"/>
      <c r="BG157" s="113"/>
      <c r="BH157" s="113"/>
      <c r="BI157" s="113"/>
      <c r="BJ157" s="113"/>
      <c r="BK157" s="113"/>
      <c r="BL157" s="113"/>
      <c r="BM157" s="113"/>
      <c r="BN157" s="113"/>
      <c r="BO157" s="113"/>
      <c r="BP157" s="113"/>
      <c r="BQ157" s="113"/>
      <c r="BR157" s="113"/>
      <c r="BS157" s="113"/>
      <c r="BT157" s="113"/>
      <c r="BU157" s="113"/>
      <c r="BV157" s="113"/>
      <c r="BW157" s="113"/>
      <c r="BX157" s="113"/>
      <c r="BY157" s="113"/>
      <c r="BZ157" s="113"/>
      <c r="CA157" s="113"/>
      <c r="CB157" s="113"/>
      <c r="CC157" s="113"/>
      <c r="CD157" s="113"/>
      <c r="CE157" s="113"/>
      <c r="CF157" s="113"/>
      <c r="CG157" s="113"/>
      <c r="CH157" s="113"/>
      <c r="CI157" s="113"/>
      <c r="CJ157" s="113"/>
      <c r="CK157" s="113"/>
      <c r="CL157" s="113"/>
      <c r="CM157" s="113"/>
      <c r="CN157" s="113"/>
      <c r="CO157" s="113"/>
      <c r="CP157" s="113"/>
      <c r="CQ157" s="113"/>
      <c r="CR157" s="113"/>
      <c r="CS157" s="113"/>
      <c r="CT157" s="113"/>
      <c r="CU157" s="113"/>
      <c r="CV157" s="113"/>
      <c r="CW157" s="113"/>
      <c r="CX157" s="113"/>
      <c r="CY157" s="113"/>
      <c r="CZ157" s="113"/>
      <c r="DA157" s="113"/>
      <c r="DB157" s="113"/>
      <c r="DC157" s="113"/>
      <c r="DD157" s="113"/>
      <c r="DE157" s="113"/>
      <c r="DF157" s="113"/>
      <c r="DG157" s="113"/>
      <c r="DH157" s="113"/>
      <c r="DI157" s="113"/>
      <c r="DJ157" s="113"/>
      <c r="DK157" s="113"/>
      <c r="DL157" s="113"/>
      <c r="DM157" s="113"/>
      <c r="DN157" s="113"/>
      <c r="DO157" s="113"/>
      <c r="DP157" s="113"/>
      <c r="DQ157" s="113"/>
      <c r="DR157" s="113"/>
      <c r="DS157" s="113"/>
      <c r="DT157" s="113"/>
      <c r="DU157" s="113"/>
      <c r="DV157" s="113"/>
      <c r="DW157" s="113"/>
      <c r="DX157" s="113"/>
      <c r="DY157" s="113"/>
      <c r="DZ157" s="113"/>
      <c r="EA157" s="113"/>
      <c r="EB157" s="113"/>
      <c r="EC157" s="113"/>
      <c r="ED157" s="113"/>
      <c r="EE157" s="113"/>
      <c r="EF157" s="113"/>
      <c r="EG157" s="113"/>
      <c r="EH157" s="113"/>
      <c r="EI157" s="113"/>
      <c r="EJ157" s="113"/>
      <c r="EK157" s="113"/>
      <c r="EL157" s="113"/>
      <c r="EM157" s="113"/>
      <c r="EN157" s="113"/>
      <c r="EO157" s="113"/>
      <c r="EP157" s="113"/>
      <c r="EQ157" s="113"/>
      <c r="ER157" s="113"/>
      <c r="ES157" s="113"/>
      <c r="ET157" s="113"/>
      <c r="EU157" s="113"/>
      <c r="EV157" s="113"/>
      <c r="EW157" s="113"/>
      <c r="EX157" s="113"/>
      <c r="EY157" s="113"/>
      <c r="EZ157" s="113"/>
      <c r="FA157" s="113"/>
      <c r="FB157" s="113"/>
      <c r="FC157" s="113"/>
      <c r="FD157" s="113"/>
      <c r="FE157" s="113"/>
      <c r="FF157" s="113"/>
      <c r="FG157" s="113"/>
      <c r="FH157" s="113"/>
      <c r="FI157" s="113"/>
      <c r="FJ157" s="113"/>
      <c r="FK157" s="113"/>
      <c r="FL157" s="113"/>
      <c r="FM157" s="113"/>
      <c r="FN157" s="113"/>
      <c r="FO157" s="113"/>
      <c r="FP157" s="113"/>
      <c r="FQ157" s="113"/>
      <c r="FR157" s="113"/>
      <c r="FS157" s="113"/>
      <c r="FT157" s="113"/>
      <c r="FU157" s="113"/>
      <c r="FV157" s="113"/>
      <c r="FW157" s="113"/>
      <c r="FX157" s="113"/>
      <c r="FY157" s="113"/>
      <c r="FZ157" s="113"/>
      <c r="GA157" s="113"/>
      <c r="GB157" s="113"/>
      <c r="GC157" s="113"/>
      <c r="GD157" s="113"/>
      <c r="GE157" s="113"/>
      <c r="GF157" s="113"/>
      <c r="GG157" s="113"/>
      <c r="GH157" s="113"/>
      <c r="GI157" s="113"/>
      <c r="GJ157" s="113"/>
      <c r="GK157" s="113"/>
      <c r="GL157" s="113"/>
      <c r="GM157" s="113"/>
      <c r="GN157" s="113"/>
      <c r="GO157" s="113"/>
      <c r="GP157" s="113"/>
      <c r="GQ157" s="113"/>
      <c r="GR157" s="113"/>
      <c r="GS157" s="113"/>
      <c r="GT157" s="113"/>
      <c r="GU157" s="113"/>
      <c r="GV157" s="113"/>
      <c r="GW157" s="113"/>
      <c r="GX157" s="113"/>
      <c r="GY157" s="113"/>
      <c r="GZ157" s="113"/>
      <c r="HA157" s="113"/>
      <c r="HB157" s="113"/>
      <c r="HC157" s="113"/>
      <c r="HD157" s="113"/>
      <c r="HE157" s="113"/>
      <c r="HF157" s="113"/>
      <c r="HG157" s="113"/>
      <c r="HH157" s="113"/>
      <c r="HI157" s="113"/>
      <c r="HJ157" s="113"/>
      <c r="HK157" s="113"/>
      <c r="HL157" s="113"/>
      <c r="HM157" s="113"/>
      <c r="HN157" s="113"/>
      <c r="HO157" s="113"/>
      <c r="HP157" s="113"/>
      <c r="HQ157" s="113"/>
      <c r="HR157" s="113"/>
      <c r="HS157" s="113"/>
      <c r="HT157" s="113"/>
      <c r="HU157" s="113"/>
      <c r="HV157" s="113"/>
      <c r="HW157" s="113"/>
      <c r="HX157" s="113"/>
      <c r="HY157" s="113"/>
      <c r="HZ157" s="113"/>
      <c r="IA157" s="113"/>
      <c r="IB157" s="113"/>
      <c r="IC157" s="113"/>
      <c r="ID157" s="113"/>
      <c r="IE157" s="113"/>
      <c r="IF157" s="113"/>
      <c r="IG157" s="113"/>
      <c r="IH157" s="113"/>
      <c r="II157" s="113"/>
      <c r="IJ157" s="113"/>
      <c r="IK157" s="113"/>
      <c r="IL157" s="113"/>
      <c r="IM157" s="113"/>
      <c r="IN157" s="113"/>
      <c r="IO157" s="113"/>
      <c r="IP157" s="113"/>
      <c r="IQ157" s="113"/>
      <c r="IR157" s="113"/>
      <c r="IS157" s="113"/>
      <c r="IT157" s="113"/>
      <c r="IU157" s="113"/>
      <c r="IV157" s="113"/>
      <c r="IW157" s="113"/>
      <c r="IX157" s="113"/>
      <c r="IY157" s="113"/>
      <c r="IZ157" s="113"/>
    </row>
    <row r="158" spans="1:260" ht="25.5" x14ac:dyDescent="0.2">
      <c r="A158" s="122">
        <v>43103</v>
      </c>
      <c r="B158" s="101" t="s">
        <v>2838</v>
      </c>
      <c r="C158" s="101" t="s">
        <v>1894</v>
      </c>
      <c r="D158" s="101" t="s">
        <v>141</v>
      </c>
      <c r="E158" s="101" t="s">
        <v>140</v>
      </c>
      <c r="F158" s="82"/>
      <c r="G158" s="124">
        <v>2021</v>
      </c>
      <c r="H158" s="123" t="s">
        <v>2574</v>
      </c>
      <c r="I158" s="123" t="str">
        <f t="shared" si="12"/>
        <v>QU</v>
      </c>
      <c r="J158" s="123" t="str">
        <f t="shared" si="14"/>
        <v>ME</v>
      </c>
      <c r="K158" s="202" t="str">
        <f t="shared" si="15"/>
        <v>Canada, Northeast</v>
      </c>
      <c r="L158" s="123" t="str">
        <f>INDEX('State '!$A$1:$C$62,MATCH($I158,'State '!$B:$B,0),3)</f>
        <v>Canada</v>
      </c>
      <c r="M158" s="123" t="str">
        <f>INDEX('State '!$A$1:$C$62,MATCH($J158,'State '!$B:$B,0),3)</f>
        <v>Northeast</v>
      </c>
      <c r="N158" s="123"/>
      <c r="O158" s="217"/>
      <c r="P158" s="85"/>
      <c r="Q158" s="219">
        <v>62.988999999999997</v>
      </c>
      <c r="R158" s="124"/>
      <c r="S158" s="123" t="s">
        <v>135</v>
      </c>
      <c r="T158" s="123" t="s">
        <v>390</v>
      </c>
      <c r="U158" s="123"/>
      <c r="V158" s="123" t="s">
        <v>2250</v>
      </c>
      <c r="W158" s="101"/>
      <c r="X158" s="206" t="s">
        <v>2929</v>
      </c>
    </row>
    <row r="159" spans="1:260" ht="38.25" x14ac:dyDescent="0.2">
      <c r="A159" s="122">
        <v>43423</v>
      </c>
      <c r="B159" s="101" t="s">
        <v>2803</v>
      </c>
      <c r="C159" s="101" t="s">
        <v>221</v>
      </c>
      <c r="D159" s="101" t="s">
        <v>137</v>
      </c>
      <c r="E159" s="101" t="s">
        <v>140</v>
      </c>
      <c r="F159" s="82"/>
      <c r="G159" s="124">
        <v>2021</v>
      </c>
      <c r="H159" s="123" t="s">
        <v>2804</v>
      </c>
      <c r="I159" s="123" t="str">
        <f t="shared" si="12"/>
        <v>UT</v>
      </c>
      <c r="J159" s="123" t="str">
        <f t="shared" si="14"/>
        <v>MX</v>
      </c>
      <c r="K159" s="202" t="str">
        <f t="shared" si="15"/>
        <v>Mountain, Mexico</v>
      </c>
      <c r="L159" s="123" t="str">
        <f>INDEX('State '!$A$1:$C$62,MATCH($I159,'State '!$B:$B,0),3)</f>
        <v>Mountain</v>
      </c>
      <c r="M159" s="123" t="str">
        <f>INDEX('State '!$A$1:$C$62,MATCH($J159,'State '!$B:$B,0),3)</f>
        <v>Mexico</v>
      </c>
      <c r="N159" s="123"/>
      <c r="O159" s="217"/>
      <c r="P159" s="85">
        <v>650</v>
      </c>
      <c r="Q159" s="219">
        <v>2000</v>
      </c>
      <c r="R159" s="124" t="s">
        <v>2805</v>
      </c>
      <c r="S159" s="123" t="s">
        <v>135</v>
      </c>
      <c r="T159" s="123" t="s">
        <v>390</v>
      </c>
      <c r="U159" s="123"/>
      <c r="V159" s="123" t="s">
        <v>2250</v>
      </c>
      <c r="W159" s="101" t="s">
        <v>2806</v>
      </c>
      <c r="X159" s="206" t="s">
        <v>2930</v>
      </c>
    </row>
    <row r="160" spans="1:260" ht="25.5" x14ac:dyDescent="0.2">
      <c r="A160" s="122">
        <v>43124</v>
      </c>
      <c r="B160" s="102" t="s">
        <v>2003</v>
      </c>
      <c r="C160" s="102" t="s">
        <v>1941</v>
      </c>
      <c r="D160" s="102" t="s">
        <v>141</v>
      </c>
      <c r="E160" s="144" t="s">
        <v>2302</v>
      </c>
      <c r="F160" s="167"/>
      <c r="G160" s="150"/>
      <c r="H160" s="123" t="s">
        <v>2004</v>
      </c>
      <c r="I160" s="123" t="str">
        <f t="shared" si="12"/>
        <v>OH</v>
      </c>
      <c r="J160" s="123" t="str">
        <f t="shared" si="14"/>
        <v>VA</v>
      </c>
      <c r="K160" s="202" t="str">
        <f t="shared" si="15"/>
        <v>Northeast</v>
      </c>
      <c r="L160" s="123" t="str">
        <f>INDEX('State '!$A$1:$C$62,MATCH($I160,'State '!$B:$B,0),3)</f>
        <v>Northeast</v>
      </c>
      <c r="M160" s="123" t="str">
        <f>INDEX('State '!$A$1:$C$62,MATCH($J160,'State '!$B:$B,0),3)</f>
        <v>Northeast</v>
      </c>
      <c r="N160" s="123"/>
      <c r="O160" s="217">
        <v>500</v>
      </c>
      <c r="P160" s="146"/>
      <c r="Q160" s="162">
        <v>2000</v>
      </c>
      <c r="R160" s="85"/>
      <c r="S160" s="147" t="s">
        <v>135</v>
      </c>
      <c r="T160" s="148" t="s">
        <v>390</v>
      </c>
      <c r="U160" s="149" t="s">
        <v>391</v>
      </c>
      <c r="V160" s="123" t="s">
        <v>2250</v>
      </c>
      <c r="W160" s="101"/>
      <c r="X160" s="125"/>
    </row>
    <row r="161" spans="1:24" ht="25.5" x14ac:dyDescent="0.2">
      <c r="A161" s="122">
        <v>43675</v>
      </c>
      <c r="B161" s="101" t="s">
        <v>2622</v>
      </c>
      <c r="C161" s="101" t="s">
        <v>241</v>
      </c>
      <c r="D161" s="101" t="s">
        <v>134</v>
      </c>
      <c r="E161" s="101" t="s">
        <v>2757</v>
      </c>
      <c r="F161" s="82">
        <v>43671</v>
      </c>
      <c r="G161" s="124">
        <v>2019</v>
      </c>
      <c r="H161" s="123" t="s">
        <v>0</v>
      </c>
      <c r="I161" s="123" t="str">
        <f t="shared" si="12"/>
        <v>LA</v>
      </c>
      <c r="J161" s="123" t="str">
        <f t="shared" si="14"/>
        <v>LA</v>
      </c>
      <c r="K161" s="202" t="str">
        <f t="shared" si="15"/>
        <v>South Central</v>
      </c>
      <c r="L161" s="123" t="str">
        <f>INDEX('State '!$A$1:$C$62,MATCH($I161,'State '!$B:$B,0),3)</f>
        <v>South Central</v>
      </c>
      <c r="M161" s="123" t="str">
        <f>INDEX('State '!$A$1:$C$62,MATCH($J161,'State '!$B:$B,0),3)</f>
        <v>South Central</v>
      </c>
      <c r="N161" s="123"/>
      <c r="O161" s="217">
        <v>56</v>
      </c>
      <c r="P161" s="85">
        <v>0.3</v>
      </c>
      <c r="Q161" s="219">
        <v>200</v>
      </c>
      <c r="R161" s="124">
        <v>16</v>
      </c>
      <c r="S161" s="123" t="s">
        <v>135</v>
      </c>
      <c r="T161" s="123" t="s">
        <v>390</v>
      </c>
      <c r="U161" s="123" t="s">
        <v>2623</v>
      </c>
      <c r="V161" s="123" t="s">
        <v>2247</v>
      </c>
      <c r="W161" s="101" t="s">
        <v>2624</v>
      </c>
      <c r="X161" s="125"/>
    </row>
    <row r="162" spans="1:24" ht="25.5" x14ac:dyDescent="0.2">
      <c r="A162" s="122">
        <v>43655</v>
      </c>
      <c r="B162" s="101" t="s">
        <v>2713</v>
      </c>
      <c r="C162" s="101" t="s">
        <v>2050</v>
      </c>
      <c r="D162" s="101" t="s">
        <v>137</v>
      </c>
      <c r="E162" s="101" t="s">
        <v>140</v>
      </c>
      <c r="F162" s="82"/>
      <c r="G162" s="124">
        <v>2021</v>
      </c>
      <c r="H162" s="123" t="s">
        <v>6</v>
      </c>
      <c r="I162" s="123" t="str">
        <f t="shared" si="12"/>
        <v>TX</v>
      </c>
      <c r="J162" s="123" t="str">
        <f t="shared" si="14"/>
        <v>TX</v>
      </c>
      <c r="K162" s="202" t="str">
        <f t="shared" si="15"/>
        <v>South Central</v>
      </c>
      <c r="L162" s="123" t="str">
        <f>INDEX('State '!$A$1:$C$62,MATCH($I162,'State '!$B:$B,0),3)</f>
        <v>South Central</v>
      </c>
      <c r="M162" s="123" t="str">
        <f>INDEX('State '!$A$1:$C$62,MATCH($J162,'State '!$B:$B,0),3)</f>
        <v>South Central</v>
      </c>
      <c r="N162" s="123"/>
      <c r="O162" s="217"/>
      <c r="P162" s="85">
        <v>620</v>
      </c>
      <c r="Q162" s="219">
        <v>2000</v>
      </c>
      <c r="R162" s="124" t="s">
        <v>951</v>
      </c>
      <c r="S162" s="123" t="s">
        <v>139</v>
      </c>
      <c r="T162" s="154" t="s">
        <v>2714</v>
      </c>
      <c r="U162" s="123"/>
      <c r="V162" s="123" t="s">
        <v>2247</v>
      </c>
      <c r="W162" s="101" t="s">
        <v>2715</v>
      </c>
      <c r="X162" s="125"/>
    </row>
    <row r="163" spans="1:24" x14ac:dyDescent="0.2">
      <c r="A163" s="122">
        <v>43675</v>
      </c>
      <c r="B163" s="102" t="s">
        <v>2746</v>
      </c>
      <c r="C163" s="102" t="s">
        <v>241</v>
      </c>
      <c r="D163" s="102" t="s">
        <v>134</v>
      </c>
      <c r="E163" s="144" t="s">
        <v>398</v>
      </c>
      <c r="F163" s="84"/>
      <c r="G163" s="150">
        <v>2020</v>
      </c>
      <c r="H163" s="123" t="s">
        <v>6</v>
      </c>
      <c r="I163" s="123" t="str">
        <f t="shared" si="12"/>
        <v>TX</v>
      </c>
      <c r="J163" s="123" t="str">
        <f t="shared" si="14"/>
        <v>TX</v>
      </c>
      <c r="K163" s="202" t="str">
        <f t="shared" si="15"/>
        <v>South Central</v>
      </c>
      <c r="L163" s="123" t="str">
        <f>INDEX('State '!$A$1:$C$62,MATCH($I163,'State '!$B:$B,0),3)</f>
        <v>South Central</v>
      </c>
      <c r="M163" s="123" t="str">
        <f>INDEX('State '!$A$1:$C$62,MATCH($J163,'State '!$B:$B,0),3)</f>
        <v>South Central</v>
      </c>
      <c r="N163" s="123"/>
      <c r="O163" s="217">
        <v>96.177999999999997</v>
      </c>
      <c r="P163" s="146">
        <v>19</v>
      </c>
      <c r="Q163" s="162">
        <v>200</v>
      </c>
      <c r="R163" s="85">
        <v>24</v>
      </c>
      <c r="S163" s="147" t="s">
        <v>135</v>
      </c>
      <c r="T163" s="148" t="s">
        <v>390</v>
      </c>
      <c r="U163" s="149" t="s">
        <v>2748</v>
      </c>
      <c r="V163" s="123" t="s">
        <v>2247</v>
      </c>
      <c r="W163" s="101" t="s">
        <v>2747</v>
      </c>
      <c r="X163" s="125"/>
    </row>
    <row r="164" spans="1:24" x14ac:dyDescent="0.2">
      <c r="A164" s="122">
        <v>43199</v>
      </c>
      <c r="B164" s="102" t="s">
        <v>1985</v>
      </c>
      <c r="C164" s="102" t="s">
        <v>206</v>
      </c>
      <c r="D164" s="102" t="s">
        <v>141</v>
      </c>
      <c r="E164" s="144" t="s">
        <v>2274</v>
      </c>
      <c r="F164" s="84"/>
      <c r="G164" s="150">
        <v>2020</v>
      </c>
      <c r="H164" s="123" t="s">
        <v>10</v>
      </c>
      <c r="I164" s="123" t="str">
        <f t="shared" si="12"/>
        <v>NY</v>
      </c>
      <c r="J164" s="123" t="str">
        <f t="shared" si="14"/>
        <v>NY</v>
      </c>
      <c r="K164" s="202" t="str">
        <f t="shared" si="15"/>
        <v>Northeast</v>
      </c>
      <c r="L164" s="123" t="str">
        <f>INDEX('State '!$A$1:$C$62,MATCH($I164,'State '!$B:$B,0),3)</f>
        <v>Northeast</v>
      </c>
      <c r="M164" s="123" t="str">
        <f>INDEX('State '!$A$1:$C$62,MATCH($J164,'State '!$B:$B,0),3)</f>
        <v>Northeast</v>
      </c>
      <c r="N164" s="123"/>
      <c r="O164" s="217">
        <v>75</v>
      </c>
      <c r="P164" s="146">
        <v>0</v>
      </c>
      <c r="Q164" s="162">
        <v>650</v>
      </c>
      <c r="R164" s="85"/>
      <c r="S164" s="147" t="s">
        <v>135</v>
      </c>
      <c r="T164" s="148" t="s">
        <v>390</v>
      </c>
      <c r="U164" s="149" t="s">
        <v>1986</v>
      </c>
      <c r="V164" s="123" t="s">
        <v>2247</v>
      </c>
      <c r="W164" s="101" t="s">
        <v>2536</v>
      </c>
      <c r="X164" s="206" t="s">
        <v>2617</v>
      </c>
    </row>
    <row r="165" spans="1:24" ht="25.5" x14ac:dyDescent="0.2">
      <c r="A165" s="122">
        <v>43640</v>
      </c>
      <c r="B165" s="102" t="s">
        <v>2894</v>
      </c>
      <c r="C165" s="102" t="s">
        <v>201</v>
      </c>
      <c r="D165" s="102" t="s">
        <v>141</v>
      </c>
      <c r="E165" s="144" t="s">
        <v>432</v>
      </c>
      <c r="F165" s="84"/>
      <c r="G165" s="150">
        <v>2020</v>
      </c>
      <c r="H165" s="123" t="s">
        <v>10</v>
      </c>
      <c r="I165" s="123" t="str">
        <f t="shared" si="12"/>
        <v>NY</v>
      </c>
      <c r="J165" s="123" t="str">
        <f t="shared" si="14"/>
        <v>NY</v>
      </c>
      <c r="K165" s="202" t="str">
        <f t="shared" si="15"/>
        <v>Northeast</v>
      </c>
      <c r="L165" s="123" t="str">
        <f>INDEX('State '!$A$1:$C$62,MATCH($I165,'State '!$B:$B,0),3)</f>
        <v>Northeast</v>
      </c>
      <c r="M165" s="123" t="str">
        <f>INDEX('State '!$A$1:$C$62,MATCH($J165,'State '!$B:$B,0),3)</f>
        <v>Northeast</v>
      </c>
      <c r="N165" s="123"/>
      <c r="O165" s="217">
        <v>16</v>
      </c>
      <c r="P165" s="146"/>
      <c r="Q165" s="162">
        <v>21.478000000000002</v>
      </c>
      <c r="R165" s="85"/>
      <c r="S165" s="147" t="s">
        <v>135</v>
      </c>
      <c r="T165" s="148" t="s">
        <v>390</v>
      </c>
      <c r="U165" s="149" t="s">
        <v>2895</v>
      </c>
      <c r="V165" s="123" t="s">
        <v>2247</v>
      </c>
      <c r="W165" s="101" t="s">
        <v>2896</v>
      </c>
      <c r="X165" s="125"/>
    </row>
  </sheetData>
  <autoFilter ref="A2:X165">
    <filterColumn colId="4">
      <filters>
        <filter val="Announced"/>
        <filter val="Applied"/>
        <filter val="Approved"/>
        <filter val="Approved/On Hold"/>
        <filter val="Cancelled"/>
        <filter val="Construction"/>
        <filter val="On Hold"/>
        <filter val="Part Completed"/>
        <filter val="Pre-applied"/>
        <filter val="Rejected"/>
      </filters>
    </filterColumn>
    <sortState ref="A3:X165">
      <sortCondition ref="B2:B165"/>
    </sortState>
  </autoFilter>
  <hyperlinks>
    <hyperlink ref="X8" r:id="rId1"/>
    <hyperlink ref="X9" r:id="rId2"/>
    <hyperlink ref="X14" r:id="rId3"/>
    <hyperlink ref="X20" r:id="rId4"/>
    <hyperlink ref="X41" r:id="rId5"/>
    <hyperlink ref="X43" r:id="rId6"/>
    <hyperlink ref="X45" r:id="rId7"/>
    <hyperlink ref="X56" r:id="rId8"/>
    <hyperlink ref="X84" r:id="rId9"/>
    <hyperlink ref="X86" r:id="rId10"/>
    <hyperlink ref="X87" r:id="rId11"/>
    <hyperlink ref="X93" r:id="rId12"/>
    <hyperlink ref="X98" r:id="rId13"/>
    <hyperlink ref="X99" r:id="rId14"/>
    <hyperlink ref="X116" r:id="rId15"/>
    <hyperlink ref="X117" r:id="rId16"/>
    <hyperlink ref="X137" r:id="rId17"/>
    <hyperlink ref="X164" r:id="rId18"/>
    <hyperlink ref="X107" r:id="rId19"/>
    <hyperlink ref="X149" r:id="rId20" location=".WxFgBfkvyJA "/>
    <hyperlink ref="X108" r:id="rId21"/>
    <hyperlink ref="X113" r:id="rId22"/>
    <hyperlink ref="X53" r:id="rId23"/>
    <hyperlink ref="X88" r:id="rId24" location=".W0S48jpKhhE "/>
    <hyperlink ref="X51" r:id="rId25"/>
    <hyperlink ref="X10" r:id="rId26"/>
    <hyperlink ref="X50" r:id="rId27"/>
    <hyperlink ref="X105" r:id="rId28"/>
    <hyperlink ref="X85" r:id="rId29"/>
    <hyperlink ref="X54" r:id="rId30"/>
    <hyperlink ref="X120" r:id="rId31"/>
    <hyperlink ref="X104" r:id="rId32"/>
    <hyperlink ref="X106" r:id="rId33"/>
    <hyperlink ref="X125" r:id="rId34"/>
    <hyperlink ref="X38" r:id="rId35"/>
    <hyperlink ref="X55" r:id="rId36"/>
    <hyperlink ref="X101" r:id="rId37"/>
    <hyperlink ref="X111" r:id="rId38"/>
    <hyperlink ref="X114" r:id="rId39"/>
    <hyperlink ref="X115" r:id="rId40"/>
    <hyperlink ref="X127" r:id="rId41"/>
    <hyperlink ref="X139" r:id="rId42"/>
    <hyperlink ref="X157" r:id="rId43"/>
    <hyperlink ref="X158" r:id="rId44"/>
    <hyperlink ref="X159" r:id="rId45"/>
    <hyperlink ref="X141" r:id="rId46"/>
    <hyperlink ref="X48" r:id="rId47" location=".XUHmUppKiJA" display="http://venturegloballng.com/plaquemines-project/plaquemines-pipeline/ - .XUHmUppKiJA"/>
    <hyperlink ref="X49" r:id="rId48" location=".XUHmUppKiJA" display="http://venturegloballng.com/plaquemines-project/plaquemines-pipeline/ - .XUHmUppKiJA"/>
  </hyperlinks>
  <pageMargins left="0.7" right="0.7" top="0.25" bottom="0.25" header="0" footer="0"/>
  <pageSetup paperSize="5" scale="10" orientation="landscape" r:id="rId4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Z1021"/>
  <sheetViews>
    <sheetView showGridLines="0" topLeftCell="L1" zoomScaleNormal="100" workbookViewId="0">
      <pane ySplit="2" topLeftCell="A3" activePane="bottomLeft" state="frozen"/>
      <selection pane="bottomLeft" activeCell="V47" sqref="V47"/>
    </sheetView>
  </sheetViews>
  <sheetFormatPr defaultColWidth="21.5703125" defaultRowHeight="12.75" x14ac:dyDescent="0.2"/>
  <cols>
    <col min="1" max="1" width="16.28515625" style="170" customWidth="1"/>
    <col min="2" max="2" width="37.28515625" style="171" customWidth="1"/>
    <col min="3" max="3" width="29.5703125" style="171" customWidth="1"/>
    <col min="4" max="4" width="14.7109375" style="171" customWidth="1"/>
    <col min="5" max="5" width="15.85546875" style="172" customWidth="1"/>
    <col min="6" max="6" width="14.5703125" style="173" customWidth="1"/>
    <col min="7" max="7" width="15.42578125" style="174" customWidth="1"/>
    <col min="8" max="8" width="24.5703125" style="170" customWidth="1"/>
    <col min="9" max="10" width="20.7109375" style="170" customWidth="1"/>
    <col min="11" max="11" width="27" style="170" customWidth="1"/>
    <col min="12" max="14" width="19" style="170" customWidth="1"/>
    <col min="15" max="15" width="15.28515625" style="175" customWidth="1"/>
    <col min="16" max="16" width="11.140625" style="175" customWidth="1"/>
    <col min="17" max="17" width="21.5703125" style="175"/>
    <col min="18" max="18" width="17.140625" style="176" customWidth="1"/>
    <col min="19" max="19" width="10.7109375" style="177" customWidth="1"/>
    <col min="20" max="20" width="15.42578125" style="178" customWidth="1"/>
    <col min="21" max="21" width="19.42578125" style="179" customWidth="1"/>
    <col min="22" max="22" width="17.42578125" style="113" customWidth="1"/>
    <col min="23" max="23" width="53.140625" style="180" customWidth="1"/>
    <col min="24" max="24" width="21.5703125" style="126"/>
    <col min="25" max="16384" width="21.5703125" style="113"/>
  </cols>
  <sheetData>
    <row r="1" spans="1:260" ht="15.75" x14ac:dyDescent="0.25">
      <c r="A1" s="105" t="s">
        <v>1864</v>
      </c>
      <c r="B1" s="106"/>
      <c r="C1" s="106"/>
      <c r="D1" s="106"/>
      <c r="E1" s="106"/>
      <c r="F1" s="107"/>
      <c r="G1" s="108"/>
      <c r="H1" s="105"/>
      <c r="I1" s="105"/>
      <c r="J1" s="105"/>
      <c r="K1" s="105"/>
      <c r="L1" s="105"/>
      <c r="M1" s="105"/>
      <c r="N1" s="105"/>
      <c r="O1" s="109"/>
      <c r="P1" s="109"/>
      <c r="Q1" s="109"/>
      <c r="R1" s="109"/>
      <c r="S1" s="105"/>
      <c r="T1" s="105"/>
      <c r="U1" s="110"/>
      <c r="V1" s="111"/>
      <c r="W1" s="112"/>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c r="CD1" s="111"/>
      <c r="CE1" s="111"/>
      <c r="CF1" s="111"/>
      <c r="CG1" s="111"/>
      <c r="CH1" s="111"/>
      <c r="CI1" s="111"/>
      <c r="CJ1" s="111"/>
      <c r="CK1" s="111"/>
      <c r="CL1" s="111"/>
      <c r="CM1" s="111"/>
      <c r="CN1" s="111"/>
      <c r="CO1" s="111"/>
      <c r="CP1" s="111"/>
      <c r="CQ1" s="111"/>
      <c r="CR1" s="111"/>
      <c r="CS1" s="111"/>
      <c r="CT1" s="111"/>
      <c r="CU1" s="111"/>
      <c r="CV1" s="111"/>
      <c r="CW1" s="111"/>
      <c r="CX1" s="111"/>
      <c r="CY1" s="111"/>
      <c r="CZ1" s="111"/>
      <c r="DA1" s="111"/>
      <c r="DB1" s="111"/>
      <c r="DC1" s="111"/>
      <c r="DD1" s="111"/>
      <c r="DE1" s="111"/>
      <c r="DF1" s="111"/>
      <c r="DG1" s="111"/>
      <c r="DH1" s="111"/>
      <c r="DI1" s="111"/>
      <c r="DJ1" s="111"/>
      <c r="DK1" s="111"/>
      <c r="DL1" s="111"/>
      <c r="DM1" s="111"/>
      <c r="DN1" s="111"/>
      <c r="DO1" s="111"/>
      <c r="DP1" s="111"/>
      <c r="DQ1" s="111"/>
      <c r="DR1" s="111"/>
      <c r="DS1" s="111"/>
      <c r="DT1" s="111"/>
      <c r="DU1" s="111"/>
      <c r="DV1" s="111"/>
      <c r="DW1" s="111"/>
      <c r="DX1" s="111"/>
      <c r="DY1" s="111"/>
      <c r="DZ1" s="111"/>
      <c r="EA1" s="111"/>
      <c r="EB1" s="111"/>
      <c r="EC1" s="111"/>
      <c r="ED1" s="111"/>
      <c r="EE1" s="111"/>
      <c r="EF1" s="111"/>
      <c r="EG1" s="111"/>
      <c r="EH1" s="111"/>
      <c r="EI1" s="111"/>
      <c r="EJ1" s="111"/>
      <c r="EK1" s="111"/>
      <c r="EL1" s="111"/>
      <c r="EM1" s="111"/>
      <c r="EN1" s="111"/>
      <c r="EO1" s="111"/>
      <c r="EP1" s="111"/>
      <c r="EQ1" s="111"/>
      <c r="ER1" s="111"/>
      <c r="ES1" s="111"/>
      <c r="ET1" s="111"/>
      <c r="EU1" s="111"/>
      <c r="EV1" s="111"/>
      <c r="EW1" s="111"/>
      <c r="EX1" s="111"/>
      <c r="EY1" s="111"/>
      <c r="EZ1" s="111"/>
      <c r="FA1" s="111"/>
      <c r="FB1" s="111"/>
      <c r="FC1" s="111"/>
      <c r="FD1" s="111"/>
      <c r="FE1" s="111"/>
      <c r="FF1" s="111"/>
      <c r="FG1" s="111"/>
      <c r="FH1" s="111"/>
      <c r="FI1" s="111"/>
      <c r="FJ1" s="111"/>
      <c r="FK1" s="111"/>
      <c r="FL1" s="111"/>
      <c r="FM1" s="111"/>
      <c r="FN1" s="111"/>
      <c r="FO1" s="111"/>
      <c r="FP1" s="111"/>
      <c r="FQ1" s="111"/>
      <c r="FR1" s="111"/>
      <c r="FS1" s="111"/>
      <c r="FT1" s="111"/>
      <c r="FU1" s="111"/>
      <c r="FV1" s="111"/>
      <c r="FW1" s="111"/>
      <c r="FX1" s="111"/>
      <c r="FY1" s="111"/>
      <c r="FZ1" s="111"/>
      <c r="GA1" s="111"/>
      <c r="GB1" s="111"/>
      <c r="GC1" s="111"/>
      <c r="GD1" s="111"/>
      <c r="GE1" s="111"/>
      <c r="GF1" s="111"/>
      <c r="GG1" s="111"/>
      <c r="GH1" s="111"/>
      <c r="GI1" s="111"/>
      <c r="GJ1" s="111"/>
      <c r="GK1" s="111"/>
      <c r="GL1" s="111"/>
      <c r="GM1" s="111"/>
      <c r="GN1" s="111"/>
      <c r="GO1" s="111"/>
      <c r="GP1" s="111"/>
      <c r="GQ1" s="111"/>
      <c r="GR1" s="111"/>
      <c r="GS1" s="111"/>
      <c r="GT1" s="111"/>
      <c r="GU1" s="111"/>
      <c r="GV1" s="111"/>
      <c r="GW1" s="111"/>
      <c r="GX1" s="111"/>
      <c r="GY1" s="111"/>
      <c r="GZ1" s="111"/>
      <c r="HA1" s="111"/>
      <c r="HB1" s="111"/>
      <c r="HC1" s="111"/>
      <c r="HD1" s="111"/>
      <c r="HE1" s="111"/>
      <c r="HF1" s="111"/>
      <c r="HG1" s="111"/>
      <c r="HH1" s="111"/>
      <c r="HI1" s="111"/>
      <c r="HJ1" s="111"/>
      <c r="HK1" s="111"/>
      <c r="HL1" s="111"/>
      <c r="HM1" s="111"/>
      <c r="HN1" s="111"/>
      <c r="HO1" s="111"/>
      <c r="HP1" s="111"/>
      <c r="HQ1" s="111"/>
      <c r="HR1" s="111"/>
      <c r="HS1" s="111"/>
      <c r="HT1" s="111"/>
      <c r="HU1" s="111"/>
      <c r="HV1" s="111"/>
      <c r="HW1" s="111"/>
      <c r="HX1" s="111"/>
      <c r="HY1" s="111"/>
      <c r="HZ1" s="111"/>
      <c r="IA1" s="111"/>
      <c r="IB1" s="111"/>
      <c r="IC1" s="111"/>
      <c r="ID1" s="111"/>
      <c r="IE1" s="111"/>
      <c r="IF1" s="111"/>
      <c r="IG1" s="111"/>
      <c r="IH1" s="111"/>
      <c r="II1" s="111"/>
      <c r="IJ1" s="111"/>
      <c r="IK1" s="111"/>
      <c r="IL1" s="111"/>
      <c r="IM1" s="111"/>
      <c r="IN1" s="111"/>
      <c r="IO1" s="111"/>
      <c r="IP1" s="111"/>
      <c r="IQ1" s="111"/>
      <c r="IR1" s="111"/>
      <c r="IS1" s="111"/>
      <c r="IT1" s="111"/>
      <c r="IU1" s="111"/>
      <c r="IV1" s="111"/>
      <c r="IW1" s="111"/>
      <c r="IX1" s="111"/>
      <c r="IY1" s="111"/>
    </row>
    <row r="2" spans="1:260" s="121" customFormat="1" ht="26.25" thickBot="1" x14ac:dyDescent="0.25">
      <c r="A2" s="114" t="s">
        <v>121</v>
      </c>
      <c r="B2" s="115" t="s">
        <v>122</v>
      </c>
      <c r="C2" s="115" t="s">
        <v>123</v>
      </c>
      <c r="D2" s="115" t="s">
        <v>124</v>
      </c>
      <c r="E2" s="115" t="s">
        <v>127</v>
      </c>
      <c r="F2" s="116" t="s">
        <v>128</v>
      </c>
      <c r="G2" s="117" t="s">
        <v>129</v>
      </c>
      <c r="H2" s="118" t="s">
        <v>195</v>
      </c>
      <c r="I2" s="118" t="s">
        <v>2338</v>
      </c>
      <c r="J2" s="118" t="s">
        <v>2339</v>
      </c>
      <c r="K2" s="118" t="s">
        <v>196</v>
      </c>
      <c r="L2" s="118" t="s">
        <v>2341</v>
      </c>
      <c r="M2" s="118" t="s">
        <v>2340</v>
      </c>
      <c r="N2" s="118" t="s">
        <v>2567</v>
      </c>
      <c r="O2" s="119" t="s">
        <v>130</v>
      </c>
      <c r="P2" s="119" t="s">
        <v>131</v>
      </c>
      <c r="Q2" s="118" t="s">
        <v>132</v>
      </c>
      <c r="R2" s="118" t="s">
        <v>186</v>
      </c>
      <c r="S2" s="120" t="s">
        <v>125</v>
      </c>
      <c r="T2" s="118" t="s">
        <v>193</v>
      </c>
      <c r="U2" s="118" t="s">
        <v>194</v>
      </c>
      <c r="V2" s="118" t="s">
        <v>2246</v>
      </c>
      <c r="W2" s="115" t="s">
        <v>2252</v>
      </c>
    </row>
    <row r="3" spans="1:260" x14ac:dyDescent="0.2">
      <c r="A3" s="122">
        <v>43454</v>
      </c>
      <c r="B3" s="102" t="s">
        <v>2440</v>
      </c>
      <c r="C3" s="102" t="s">
        <v>2441</v>
      </c>
      <c r="D3" s="102" t="s">
        <v>141</v>
      </c>
      <c r="E3" s="144" t="s">
        <v>144</v>
      </c>
      <c r="F3" s="84">
        <v>43438</v>
      </c>
      <c r="G3" s="145">
        <v>2018</v>
      </c>
      <c r="H3" s="123" t="s">
        <v>31</v>
      </c>
      <c r="I3" s="123" t="str">
        <f t="shared" ref="I3:I66" si="0">LEFT($H3,2)</f>
        <v>NV</v>
      </c>
      <c r="J3" s="123" t="str">
        <f t="shared" ref="J3:J34" si="1">RIGHT($H3,2)</f>
        <v>NV</v>
      </c>
      <c r="K3" s="202" t="str">
        <f t="shared" ref="K3:K66" si="2">IF($L3=$M3,L3,CONCATENATE($L3,", ",IF(ISBLANK(N3),"",CONCATENATE(N3,", ")),$M3))</f>
        <v>Mountain</v>
      </c>
      <c r="L3" s="123" t="str">
        <f>INDEX('State '!$A$1:$C$62,MATCH($I3,'State '!$B:$B,0),3)</f>
        <v>Mountain</v>
      </c>
      <c r="M3" s="123" t="str">
        <f>INDEX('State '!$A$1:$C$62,MATCH($J3,'State '!$B:$B,0),3)</f>
        <v>Mountain</v>
      </c>
      <c r="N3" s="123"/>
      <c r="O3" s="146">
        <v>17.95</v>
      </c>
      <c r="P3" s="146">
        <v>8.4600000000000009</v>
      </c>
      <c r="Q3" s="146">
        <v>4.6040000000000001</v>
      </c>
      <c r="R3" s="85" t="s">
        <v>2442</v>
      </c>
      <c r="S3" s="147" t="s">
        <v>139</v>
      </c>
      <c r="T3" s="148" t="s">
        <v>390</v>
      </c>
      <c r="U3" s="149" t="s">
        <v>2471</v>
      </c>
      <c r="V3" s="123" t="s">
        <v>2247</v>
      </c>
      <c r="W3" s="101"/>
      <c r="X3" s="125"/>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row>
    <row r="4" spans="1:260" x14ac:dyDescent="0.2">
      <c r="A4" s="122">
        <v>43423</v>
      </c>
      <c r="B4" s="102" t="s">
        <v>2346</v>
      </c>
      <c r="C4" s="102" t="s">
        <v>2347</v>
      </c>
      <c r="D4" s="102" t="s">
        <v>137</v>
      </c>
      <c r="E4" s="144" t="s">
        <v>144</v>
      </c>
      <c r="F4" s="84">
        <v>43191</v>
      </c>
      <c r="G4" s="161">
        <v>2018</v>
      </c>
      <c r="H4" s="123" t="s">
        <v>6</v>
      </c>
      <c r="I4" s="123" t="str">
        <f t="shared" si="0"/>
        <v>TX</v>
      </c>
      <c r="J4" s="123" t="str">
        <f t="shared" si="1"/>
        <v>TX</v>
      </c>
      <c r="K4" s="202" t="str">
        <f t="shared" si="2"/>
        <v>South Central</v>
      </c>
      <c r="L4" s="123" t="str">
        <f>INDEX('State '!$A$1:$C$62,MATCH($I4,'State '!$B:$B,0),3)</f>
        <v>South Central</v>
      </c>
      <c r="M4" s="123" t="str">
        <f>INDEX('State '!$A$1:$C$62,MATCH($J4,'State '!$B:$B,0),3)</f>
        <v>South Central</v>
      </c>
      <c r="N4" s="123"/>
      <c r="O4" s="146"/>
      <c r="P4" s="146">
        <v>75</v>
      </c>
      <c r="Q4" s="162">
        <v>1250</v>
      </c>
      <c r="R4" s="85">
        <v>36</v>
      </c>
      <c r="S4" s="147" t="s">
        <v>139</v>
      </c>
      <c r="T4" s="148" t="s">
        <v>188</v>
      </c>
      <c r="U4" s="149" t="s">
        <v>391</v>
      </c>
      <c r="V4" s="123" t="s">
        <v>2247</v>
      </c>
      <c r="W4" s="101"/>
      <c r="X4" s="125"/>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row>
    <row r="5" spans="1:260" ht="25.5" x14ac:dyDescent="0.2">
      <c r="A5" s="122">
        <v>43423</v>
      </c>
      <c r="B5" s="102" t="s">
        <v>2733</v>
      </c>
      <c r="C5" s="102" t="s">
        <v>2494</v>
      </c>
      <c r="D5" s="102" t="s">
        <v>141</v>
      </c>
      <c r="E5" s="144" t="s">
        <v>144</v>
      </c>
      <c r="F5" s="84">
        <v>43368</v>
      </c>
      <c r="G5" s="161">
        <v>2018</v>
      </c>
      <c r="H5" s="123" t="s">
        <v>37</v>
      </c>
      <c r="I5" s="123" t="str">
        <f t="shared" si="0"/>
        <v>OK</v>
      </c>
      <c r="J5" s="123" t="str">
        <f t="shared" si="1"/>
        <v>OK</v>
      </c>
      <c r="K5" s="202" t="str">
        <f t="shared" si="2"/>
        <v>South Central</v>
      </c>
      <c r="L5" s="123" t="str">
        <f>INDEX('State '!$A$1:$C$62,MATCH($I5,'State '!$B:$B,0),3)</f>
        <v>South Central</v>
      </c>
      <c r="M5" s="123" t="str">
        <f>INDEX('State '!$A$1:$C$62,MATCH($J5,'State '!$B:$B,0),3)</f>
        <v>South Central</v>
      </c>
      <c r="N5" s="123"/>
      <c r="O5" s="85">
        <v>4.32</v>
      </c>
      <c r="P5" s="146"/>
      <c r="Q5" s="162">
        <v>20</v>
      </c>
      <c r="R5" s="85"/>
      <c r="S5" s="147" t="s">
        <v>135</v>
      </c>
      <c r="T5" s="148" t="s">
        <v>390</v>
      </c>
      <c r="U5" s="149" t="s">
        <v>2742</v>
      </c>
      <c r="V5" s="123" t="s">
        <v>2247</v>
      </c>
      <c r="W5" s="101"/>
      <c r="X5" s="125"/>
      <c r="Y5" s="126"/>
    </row>
    <row r="6" spans="1:260" ht="25.5" x14ac:dyDescent="0.2">
      <c r="A6" s="122">
        <v>43417</v>
      </c>
      <c r="B6" s="101" t="s">
        <v>2755</v>
      </c>
      <c r="C6" s="101" t="s">
        <v>200</v>
      </c>
      <c r="D6" s="101" t="s">
        <v>134</v>
      </c>
      <c r="E6" s="144" t="s">
        <v>144</v>
      </c>
      <c r="F6" s="82">
        <v>43413</v>
      </c>
      <c r="G6" s="83">
        <v>2018</v>
      </c>
      <c r="H6" s="123" t="s">
        <v>8</v>
      </c>
      <c r="I6" s="123" t="str">
        <f t="shared" si="0"/>
        <v>OH</v>
      </c>
      <c r="J6" s="123" t="str">
        <f t="shared" si="1"/>
        <v>OH</v>
      </c>
      <c r="K6" s="202" t="str">
        <f t="shared" si="2"/>
        <v>Northeast</v>
      </c>
      <c r="L6" s="123" t="str">
        <f>INDEX('State '!$A$1:$C$62,MATCH($I6,'State '!$B:$B,0),3)</f>
        <v>Northeast</v>
      </c>
      <c r="M6" s="123" t="str">
        <f>INDEX('State '!$A$1:$C$62,MATCH($J6,'State '!$B:$B,0),3)</f>
        <v>Northeast</v>
      </c>
      <c r="N6" s="123"/>
      <c r="O6" s="85">
        <v>185</v>
      </c>
      <c r="P6" s="85">
        <v>5</v>
      </c>
      <c r="Q6" s="85">
        <v>637.55899999999997</v>
      </c>
      <c r="R6" s="124" t="s">
        <v>555</v>
      </c>
      <c r="S6" s="123" t="s">
        <v>135</v>
      </c>
      <c r="T6" s="123" t="s">
        <v>390</v>
      </c>
      <c r="U6" s="123" t="s">
        <v>2234</v>
      </c>
      <c r="V6" s="123" t="s">
        <v>2247</v>
      </c>
      <c r="W6" s="101"/>
      <c r="X6" s="125"/>
      <c r="Y6" s="126"/>
    </row>
    <row r="7" spans="1:260" ht="25.5" x14ac:dyDescent="0.2">
      <c r="A7" s="122">
        <v>43377</v>
      </c>
      <c r="B7" s="102" t="s">
        <v>2561</v>
      </c>
      <c r="C7" s="102" t="s">
        <v>1941</v>
      </c>
      <c r="D7" s="102" t="s">
        <v>1944</v>
      </c>
      <c r="E7" s="144" t="s">
        <v>144</v>
      </c>
      <c r="F7" s="84">
        <v>43252</v>
      </c>
      <c r="G7" s="145">
        <v>2018</v>
      </c>
      <c r="H7" s="123" t="s">
        <v>2563</v>
      </c>
      <c r="I7" s="123" t="str">
        <f t="shared" si="0"/>
        <v>PA</v>
      </c>
      <c r="J7" s="123" t="str">
        <f t="shared" si="1"/>
        <v>AL</v>
      </c>
      <c r="K7" s="202" t="str">
        <f t="shared" si="2"/>
        <v>Northeast, Southeast, South Central</v>
      </c>
      <c r="L7" s="123" t="str">
        <f>INDEX('State '!$A$1:$C$62,MATCH($I7,'State '!$B:$B,0),3)</f>
        <v>Northeast</v>
      </c>
      <c r="M7" s="123" t="str">
        <f>INDEX('State '!$A$1:$C$62,MATCH($J7,'State '!$B:$B,0),3)</f>
        <v>South Central</v>
      </c>
      <c r="N7" s="123" t="s">
        <v>15</v>
      </c>
      <c r="O7" s="146">
        <v>2600</v>
      </c>
      <c r="P7" s="146"/>
      <c r="Q7" s="146">
        <v>450</v>
      </c>
      <c r="R7" s="85"/>
      <c r="S7" s="147" t="s">
        <v>135</v>
      </c>
      <c r="T7" s="148" t="s">
        <v>390</v>
      </c>
      <c r="U7" s="149" t="s">
        <v>2073</v>
      </c>
      <c r="V7" s="123" t="s">
        <v>2250</v>
      </c>
      <c r="W7" s="101"/>
      <c r="X7" s="125"/>
      <c r="Y7" s="126"/>
    </row>
    <row r="8" spans="1:260" ht="25.5" x14ac:dyDescent="0.2">
      <c r="A8" s="122">
        <v>43377</v>
      </c>
      <c r="B8" s="102" t="s">
        <v>2562</v>
      </c>
      <c r="C8" s="102" t="s">
        <v>1941</v>
      </c>
      <c r="D8" s="102" t="s">
        <v>1944</v>
      </c>
      <c r="E8" s="144" t="s">
        <v>144</v>
      </c>
      <c r="F8" s="84">
        <v>43377</v>
      </c>
      <c r="G8" s="145">
        <v>2018</v>
      </c>
      <c r="H8" s="123" t="s">
        <v>2563</v>
      </c>
      <c r="I8" s="123" t="str">
        <f t="shared" si="0"/>
        <v>PA</v>
      </c>
      <c r="J8" s="123" t="str">
        <f t="shared" si="1"/>
        <v>AL</v>
      </c>
      <c r="K8" s="202" t="str">
        <f t="shared" si="2"/>
        <v>Northeast, Southeast, South Central</v>
      </c>
      <c r="L8" s="123" t="str">
        <f>INDEX('State '!$A$1:$C$62,MATCH($I8,'State '!$B:$B,0),3)</f>
        <v>Northeast</v>
      </c>
      <c r="M8" s="123" t="str">
        <f>INDEX('State '!$A$1:$C$62,MATCH($J8,'State '!$B:$B,0),3)</f>
        <v>South Central</v>
      </c>
      <c r="N8" s="123" t="s">
        <v>15</v>
      </c>
      <c r="O8" s="146">
        <v>500</v>
      </c>
      <c r="P8" s="146">
        <v>180</v>
      </c>
      <c r="Q8" s="146">
        <v>850</v>
      </c>
      <c r="R8" s="85"/>
      <c r="S8" s="147" t="s">
        <v>135</v>
      </c>
      <c r="T8" s="148" t="s">
        <v>390</v>
      </c>
      <c r="U8" s="149" t="s">
        <v>2073</v>
      </c>
      <c r="V8" s="123" t="s">
        <v>2250</v>
      </c>
      <c r="W8" s="101"/>
      <c r="X8" s="125"/>
    </row>
    <row r="9" spans="1:260" x14ac:dyDescent="0.2">
      <c r="A9" s="157">
        <v>43468</v>
      </c>
      <c r="B9" s="103" t="s">
        <v>2472</v>
      </c>
      <c r="C9" s="103" t="s">
        <v>1795</v>
      </c>
      <c r="D9" s="103" t="s">
        <v>141</v>
      </c>
      <c r="E9" s="103" t="s">
        <v>144</v>
      </c>
      <c r="F9" s="152">
        <v>43358</v>
      </c>
      <c r="G9" s="156">
        <v>2018</v>
      </c>
      <c r="H9" s="154" t="s">
        <v>11</v>
      </c>
      <c r="I9" s="123" t="str">
        <f t="shared" si="0"/>
        <v>ND</v>
      </c>
      <c r="J9" s="123" t="str">
        <f t="shared" si="1"/>
        <v>ND</v>
      </c>
      <c r="K9" s="202" t="str">
        <f t="shared" si="2"/>
        <v>Mountain</v>
      </c>
      <c r="L9" s="123" t="str">
        <f>INDEX('State '!$A$1:$C$62,MATCH($I9,'State '!$B:$B,0),3)</f>
        <v>Mountain</v>
      </c>
      <c r="M9" s="123" t="str">
        <f>INDEX('State '!$A$1:$C$62,MATCH($J9,'State '!$B:$B,0),3)</f>
        <v>Mountain</v>
      </c>
      <c r="N9" s="123"/>
      <c r="O9" s="155">
        <v>30</v>
      </c>
      <c r="P9" s="155">
        <v>13</v>
      </c>
      <c r="Q9" s="155">
        <v>600</v>
      </c>
      <c r="R9" s="156">
        <v>24</v>
      </c>
      <c r="S9" s="154" t="s">
        <v>139</v>
      </c>
      <c r="T9" s="154"/>
      <c r="U9" s="154"/>
      <c r="V9" s="123" t="s">
        <v>2247</v>
      </c>
      <c r="W9" s="101"/>
      <c r="X9" s="125"/>
      <c r="Y9" s="126"/>
    </row>
    <row r="10" spans="1:260" s="20" customFormat="1" x14ac:dyDescent="0.2">
      <c r="A10" s="122">
        <v>43182</v>
      </c>
      <c r="B10" s="101" t="s">
        <v>2232</v>
      </c>
      <c r="C10" s="101" t="s">
        <v>200</v>
      </c>
      <c r="D10" s="101" t="s">
        <v>134</v>
      </c>
      <c r="E10" s="144" t="s">
        <v>144</v>
      </c>
      <c r="F10" s="82">
        <v>43103</v>
      </c>
      <c r="G10" s="83">
        <v>2018</v>
      </c>
      <c r="H10" s="123" t="s">
        <v>20</v>
      </c>
      <c r="I10" s="123" t="str">
        <f t="shared" si="0"/>
        <v>NJ</v>
      </c>
      <c r="J10" s="123" t="str">
        <f t="shared" si="1"/>
        <v>NJ</v>
      </c>
      <c r="K10" s="202" t="str">
        <f t="shared" si="2"/>
        <v>Northeast</v>
      </c>
      <c r="L10" s="123" t="str">
        <f>INDEX('State '!$A$1:$C$62,MATCH($I10,'State '!$B:$B,0),3)</f>
        <v>Northeast</v>
      </c>
      <c r="M10" s="123" t="str">
        <f>INDEX('State '!$A$1:$C$62,MATCH($J10,'State '!$B:$B,0),3)</f>
        <v>Northeast</v>
      </c>
      <c r="N10" s="123"/>
      <c r="O10" s="85">
        <v>31</v>
      </c>
      <c r="P10" s="85">
        <v>1</v>
      </c>
      <c r="Q10" s="85">
        <v>300</v>
      </c>
      <c r="R10" s="124">
        <v>24</v>
      </c>
      <c r="S10" s="123" t="s">
        <v>135</v>
      </c>
      <c r="T10" s="123" t="s">
        <v>390</v>
      </c>
      <c r="U10" s="123" t="s">
        <v>2233</v>
      </c>
      <c r="V10" s="123" t="s">
        <v>2247</v>
      </c>
      <c r="W10" s="101"/>
      <c r="X10" s="125"/>
      <c r="Y10" s="126"/>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c r="ES10" s="113"/>
      <c r="ET10" s="113"/>
      <c r="EU10" s="113"/>
      <c r="EV10" s="113"/>
      <c r="EW10" s="113"/>
      <c r="EX10" s="113"/>
      <c r="EY10" s="113"/>
      <c r="EZ10" s="113"/>
      <c r="FA10" s="113"/>
      <c r="FB10" s="113"/>
      <c r="FC10" s="113"/>
      <c r="FD10" s="113"/>
      <c r="FE10" s="113"/>
      <c r="FF10" s="113"/>
      <c r="FG10" s="113"/>
      <c r="FH10" s="113"/>
      <c r="FI10" s="113"/>
      <c r="FJ10" s="113"/>
      <c r="FK10" s="113"/>
      <c r="FL10" s="113"/>
      <c r="FM10" s="113"/>
      <c r="FN10" s="113"/>
      <c r="FO10" s="113"/>
      <c r="FP10" s="113"/>
      <c r="FQ10" s="113"/>
      <c r="FR10" s="113"/>
      <c r="FS10" s="113"/>
      <c r="FT10" s="113"/>
      <c r="FU10" s="113"/>
      <c r="FV10" s="113"/>
      <c r="FW10" s="113"/>
      <c r="FX10" s="113"/>
      <c r="FY10" s="113"/>
      <c r="FZ10" s="113"/>
      <c r="GA10" s="113"/>
      <c r="GB10" s="113"/>
      <c r="GC10" s="113"/>
      <c r="GD10" s="113"/>
      <c r="GE10" s="113"/>
      <c r="GF10" s="113"/>
      <c r="GG10" s="113"/>
      <c r="GH10" s="113"/>
      <c r="GI10" s="113"/>
      <c r="GJ10" s="113"/>
      <c r="GK10" s="113"/>
      <c r="GL10" s="113"/>
      <c r="GM10" s="113"/>
      <c r="GN10" s="113"/>
      <c r="GO10" s="113"/>
      <c r="GP10" s="113"/>
      <c r="GQ10" s="113"/>
      <c r="GR10" s="113"/>
      <c r="GS10" s="113"/>
      <c r="GT10" s="113"/>
      <c r="GU10" s="113"/>
      <c r="GV10" s="113"/>
      <c r="GW10" s="113"/>
      <c r="GX10" s="113"/>
      <c r="GY10" s="113"/>
      <c r="GZ10" s="113"/>
      <c r="HA10" s="113"/>
      <c r="HB10" s="113"/>
      <c r="HC10" s="113"/>
      <c r="HD10" s="113"/>
      <c r="HE10" s="113"/>
      <c r="HF10" s="113"/>
      <c r="HG10" s="113"/>
      <c r="HH10" s="113"/>
      <c r="HI10" s="113"/>
      <c r="HJ10" s="113"/>
      <c r="HK10" s="113"/>
      <c r="HL10" s="113"/>
      <c r="HM10" s="113"/>
      <c r="HN10" s="113"/>
      <c r="HO10" s="113"/>
      <c r="HP10" s="113"/>
      <c r="HQ10" s="113"/>
      <c r="HR10" s="113"/>
      <c r="HS10" s="113"/>
      <c r="HT10" s="113"/>
      <c r="HU10" s="113"/>
      <c r="HV10" s="113"/>
      <c r="HW10" s="113"/>
      <c r="HX10" s="113"/>
      <c r="HY10" s="113"/>
      <c r="HZ10" s="113"/>
      <c r="IA10" s="113"/>
      <c r="IB10" s="113"/>
      <c r="IC10" s="113"/>
      <c r="ID10" s="113"/>
      <c r="IE10" s="113"/>
      <c r="IF10" s="113"/>
      <c r="IG10" s="113"/>
      <c r="IH10" s="113"/>
      <c r="II10" s="113"/>
      <c r="IJ10" s="113"/>
      <c r="IK10" s="113"/>
      <c r="IL10" s="113"/>
      <c r="IM10" s="113"/>
      <c r="IN10" s="113"/>
      <c r="IO10" s="113"/>
      <c r="IP10" s="113"/>
      <c r="IQ10" s="113"/>
      <c r="IR10" s="113"/>
      <c r="IS10" s="113"/>
      <c r="IT10" s="113"/>
      <c r="IU10" s="113"/>
      <c r="IV10" s="113"/>
      <c r="IW10" s="113"/>
      <c r="IX10" s="113"/>
      <c r="IY10" s="113"/>
      <c r="IZ10" s="113"/>
    </row>
    <row r="11" spans="1:260" s="20" customFormat="1" x14ac:dyDescent="0.2">
      <c r="A11" s="122">
        <v>43454</v>
      </c>
      <c r="B11" s="101" t="s">
        <v>2443</v>
      </c>
      <c r="C11" s="101" t="s">
        <v>2444</v>
      </c>
      <c r="D11" s="101" t="s">
        <v>137</v>
      </c>
      <c r="E11" s="101" t="s">
        <v>144</v>
      </c>
      <c r="F11" s="82">
        <v>43444</v>
      </c>
      <c r="G11" s="124">
        <v>2018</v>
      </c>
      <c r="H11" s="123" t="s">
        <v>7</v>
      </c>
      <c r="I11" s="123" t="str">
        <f t="shared" si="0"/>
        <v>PA</v>
      </c>
      <c r="J11" s="123" t="str">
        <f t="shared" si="1"/>
        <v>PA</v>
      </c>
      <c r="K11" s="202" t="str">
        <f t="shared" si="2"/>
        <v>Northeast</v>
      </c>
      <c r="L11" s="123" t="str">
        <f>INDEX('State '!$A$1:$C$62,MATCH($I11,'State '!$B:$B,0),3)</f>
        <v>Northeast</v>
      </c>
      <c r="M11" s="123" t="str">
        <f>INDEX('State '!$A$1:$C$62,MATCH($J11,'State '!$B:$B,0),3)</f>
        <v>Northeast</v>
      </c>
      <c r="N11" s="123"/>
      <c r="O11" s="85">
        <v>47.2</v>
      </c>
      <c r="P11" s="85">
        <v>13.19</v>
      </c>
      <c r="Q11" s="85">
        <v>79</v>
      </c>
      <c r="R11" s="124">
        <v>12</v>
      </c>
      <c r="S11" s="123" t="s">
        <v>139</v>
      </c>
      <c r="T11" s="123" t="s">
        <v>390</v>
      </c>
      <c r="U11" s="123" t="s">
        <v>2530</v>
      </c>
      <c r="V11" s="123" t="s">
        <v>2247</v>
      </c>
      <c r="W11" s="101"/>
      <c r="X11" s="125"/>
      <c r="Y11" s="126"/>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3"/>
      <c r="EO11" s="113"/>
      <c r="EP11" s="113"/>
      <c r="EQ11" s="113"/>
      <c r="ER11" s="113"/>
      <c r="ES11" s="113"/>
      <c r="ET11" s="113"/>
      <c r="EU11" s="113"/>
      <c r="EV11" s="113"/>
      <c r="EW11" s="113"/>
      <c r="EX11" s="113"/>
      <c r="EY11" s="113"/>
      <c r="EZ11" s="113"/>
      <c r="FA11" s="113"/>
      <c r="FB11" s="113"/>
      <c r="FC11" s="113"/>
      <c r="FD11" s="113"/>
      <c r="FE11" s="113"/>
      <c r="FF11" s="113"/>
      <c r="FG11" s="113"/>
      <c r="FH11" s="113"/>
      <c r="FI11" s="113"/>
      <c r="FJ11" s="113"/>
      <c r="FK11" s="113"/>
      <c r="FL11" s="113"/>
      <c r="FM11" s="113"/>
      <c r="FN11" s="113"/>
      <c r="FO11" s="113"/>
      <c r="FP11" s="113"/>
      <c r="FQ11" s="113"/>
      <c r="FR11" s="113"/>
      <c r="FS11" s="113"/>
      <c r="FT11" s="113"/>
      <c r="FU11" s="113"/>
      <c r="FV11" s="113"/>
      <c r="FW11" s="113"/>
      <c r="FX11" s="113"/>
      <c r="FY11" s="113"/>
      <c r="FZ11" s="113"/>
      <c r="GA11" s="113"/>
      <c r="GB11" s="113"/>
      <c r="GC11" s="113"/>
      <c r="GD11" s="113"/>
      <c r="GE11" s="113"/>
      <c r="GF11" s="113"/>
      <c r="GG11" s="113"/>
      <c r="GH11" s="113"/>
      <c r="GI11" s="113"/>
      <c r="GJ11" s="113"/>
      <c r="GK11" s="113"/>
      <c r="GL11" s="113"/>
      <c r="GM11" s="113"/>
      <c r="GN11" s="113"/>
      <c r="GO11" s="113"/>
      <c r="GP11" s="113"/>
      <c r="GQ11" s="113"/>
      <c r="GR11" s="113"/>
      <c r="GS11" s="113"/>
      <c r="GT11" s="113"/>
      <c r="GU11" s="113"/>
      <c r="GV11" s="113"/>
      <c r="GW11" s="113"/>
      <c r="GX11" s="113"/>
      <c r="GY11" s="113"/>
      <c r="GZ11" s="113"/>
      <c r="HA11" s="113"/>
      <c r="HB11" s="113"/>
      <c r="HC11" s="113"/>
      <c r="HD11" s="113"/>
      <c r="HE11" s="113"/>
      <c r="HF11" s="113"/>
      <c r="HG11" s="113"/>
      <c r="HH11" s="113"/>
      <c r="HI11" s="113"/>
      <c r="HJ11" s="113"/>
      <c r="HK11" s="113"/>
      <c r="HL11" s="113"/>
      <c r="HM11" s="113"/>
      <c r="HN11" s="113"/>
      <c r="HO11" s="113"/>
      <c r="HP11" s="113"/>
      <c r="HQ11" s="113"/>
      <c r="HR11" s="113"/>
      <c r="HS11" s="113"/>
      <c r="HT11" s="113"/>
      <c r="HU11" s="113"/>
      <c r="HV11" s="113"/>
      <c r="HW11" s="113"/>
      <c r="HX11" s="113"/>
      <c r="HY11" s="113"/>
      <c r="HZ11" s="113"/>
      <c r="IA11" s="113"/>
      <c r="IB11" s="113"/>
      <c r="IC11" s="113"/>
      <c r="ID11" s="113"/>
      <c r="IE11" s="113"/>
      <c r="IF11" s="113"/>
      <c r="IG11" s="113"/>
      <c r="IH11" s="113"/>
      <c r="II11" s="113"/>
      <c r="IJ11" s="113"/>
      <c r="IK11" s="113"/>
      <c r="IL11" s="113"/>
      <c r="IM11" s="113"/>
      <c r="IN11" s="113"/>
      <c r="IO11" s="113"/>
      <c r="IP11" s="113"/>
      <c r="IQ11" s="113"/>
      <c r="IR11" s="113"/>
      <c r="IS11" s="113"/>
      <c r="IT11" s="113"/>
      <c r="IU11" s="113"/>
      <c r="IV11" s="113"/>
      <c r="IW11" s="113"/>
      <c r="IX11" s="113"/>
      <c r="IY11" s="113"/>
      <c r="IZ11" s="113"/>
    </row>
    <row r="12" spans="1:260" s="20" customFormat="1" ht="25.5" x14ac:dyDescent="0.2">
      <c r="A12" s="122">
        <v>43423</v>
      </c>
      <c r="B12" s="101" t="s">
        <v>2481</v>
      </c>
      <c r="C12" s="101" t="s">
        <v>2062</v>
      </c>
      <c r="D12" s="101" t="s">
        <v>134</v>
      </c>
      <c r="E12" s="101" t="s">
        <v>144</v>
      </c>
      <c r="F12" s="82">
        <v>43260</v>
      </c>
      <c r="G12" s="124">
        <v>2018</v>
      </c>
      <c r="H12" s="123" t="s">
        <v>37</v>
      </c>
      <c r="I12" s="123" t="str">
        <f t="shared" si="0"/>
        <v>OK</v>
      </c>
      <c r="J12" s="123" t="str">
        <f t="shared" si="1"/>
        <v>OK</v>
      </c>
      <c r="K12" s="202" t="str">
        <f t="shared" si="2"/>
        <v>South Central</v>
      </c>
      <c r="L12" s="123" t="str">
        <f>INDEX('State '!$A$1:$C$62,MATCH($I12,'State '!$B:$B,0),3)</f>
        <v>South Central</v>
      </c>
      <c r="M12" s="123" t="str">
        <f>INDEX('State '!$A$1:$C$62,MATCH($J12,'State '!$B:$B,0),3)</f>
        <v>South Central</v>
      </c>
      <c r="N12" s="123"/>
      <c r="O12" s="85"/>
      <c r="P12" s="85">
        <v>4.7</v>
      </c>
      <c r="Q12" s="85">
        <v>150</v>
      </c>
      <c r="R12" s="124">
        <v>12</v>
      </c>
      <c r="S12" s="123" t="s">
        <v>139</v>
      </c>
      <c r="T12" s="123" t="s">
        <v>390</v>
      </c>
      <c r="U12" s="123" t="s">
        <v>2493</v>
      </c>
      <c r="V12" s="123" t="s">
        <v>2247</v>
      </c>
      <c r="W12" s="101"/>
      <c r="X12" s="125"/>
      <c r="Y12" s="126"/>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c r="ES12" s="113"/>
      <c r="ET12" s="113"/>
      <c r="EU12" s="113"/>
      <c r="EV12" s="113"/>
      <c r="EW12" s="113"/>
      <c r="EX12" s="113"/>
      <c r="EY12" s="113"/>
      <c r="EZ12" s="113"/>
      <c r="FA12" s="113"/>
      <c r="FB12" s="113"/>
      <c r="FC12" s="113"/>
      <c r="FD12" s="113"/>
      <c r="FE12" s="113"/>
      <c r="FF12" s="113"/>
      <c r="FG12" s="113"/>
      <c r="FH12" s="113"/>
      <c r="FI12" s="113"/>
      <c r="FJ12" s="113"/>
      <c r="FK12" s="113"/>
      <c r="FL12" s="113"/>
      <c r="FM12" s="113"/>
      <c r="FN12" s="113"/>
      <c r="FO12" s="113"/>
      <c r="FP12" s="113"/>
      <c r="FQ12" s="113"/>
      <c r="FR12" s="113"/>
      <c r="FS12" s="113"/>
      <c r="FT12" s="113"/>
      <c r="FU12" s="113"/>
      <c r="FV12" s="113"/>
      <c r="FW12" s="113"/>
      <c r="FX12" s="113"/>
      <c r="FY12" s="113"/>
      <c r="FZ12" s="113"/>
      <c r="GA12" s="113"/>
      <c r="GB12" s="113"/>
      <c r="GC12" s="113"/>
      <c r="GD12" s="113"/>
      <c r="GE12" s="113"/>
      <c r="GF12" s="113"/>
      <c r="GG12" s="113"/>
      <c r="GH12" s="113"/>
      <c r="GI12" s="113"/>
      <c r="GJ12" s="113"/>
      <c r="GK12" s="113"/>
      <c r="GL12" s="113"/>
      <c r="GM12" s="113"/>
      <c r="GN12" s="113"/>
      <c r="GO12" s="113"/>
      <c r="GP12" s="113"/>
      <c r="GQ12" s="113"/>
      <c r="GR12" s="113"/>
      <c r="GS12" s="113"/>
      <c r="GT12" s="113"/>
      <c r="GU12" s="113"/>
      <c r="GV12" s="113"/>
      <c r="GW12" s="113"/>
      <c r="GX12" s="113"/>
      <c r="GY12" s="113"/>
      <c r="GZ12" s="113"/>
      <c r="HA12" s="113"/>
      <c r="HB12" s="113"/>
      <c r="HC12" s="113"/>
      <c r="HD12" s="113"/>
      <c r="HE12" s="113"/>
      <c r="HF12" s="113"/>
      <c r="HG12" s="113"/>
      <c r="HH12" s="113"/>
      <c r="HI12" s="113"/>
      <c r="HJ12" s="113"/>
      <c r="HK12" s="113"/>
      <c r="HL12" s="113"/>
      <c r="HM12" s="113"/>
      <c r="HN12" s="113"/>
      <c r="HO12" s="113"/>
      <c r="HP12" s="113"/>
      <c r="HQ12" s="113"/>
      <c r="HR12" s="113"/>
      <c r="HS12" s="113"/>
      <c r="HT12" s="113"/>
      <c r="HU12" s="113"/>
      <c r="HV12" s="113"/>
      <c r="HW12" s="113"/>
      <c r="HX12" s="113"/>
      <c r="HY12" s="113"/>
      <c r="HZ12" s="113"/>
      <c r="IA12" s="113"/>
      <c r="IB12" s="113"/>
      <c r="IC12" s="113"/>
      <c r="ID12" s="113"/>
      <c r="IE12" s="113"/>
      <c r="IF12" s="113"/>
      <c r="IG12" s="113"/>
      <c r="IH12" s="113"/>
      <c r="II12" s="113"/>
      <c r="IJ12" s="113"/>
      <c r="IK12" s="113"/>
      <c r="IL12" s="113"/>
      <c r="IM12" s="113"/>
      <c r="IN12" s="113"/>
      <c r="IO12" s="113"/>
      <c r="IP12" s="113"/>
      <c r="IQ12" s="113"/>
      <c r="IR12" s="113"/>
      <c r="IS12" s="113"/>
      <c r="IT12" s="113"/>
      <c r="IU12" s="113"/>
      <c r="IV12" s="113"/>
      <c r="IW12" s="113"/>
      <c r="IX12" s="113"/>
      <c r="IY12" s="113"/>
      <c r="IZ12" s="113"/>
    </row>
    <row r="13" spans="1:260" s="20" customFormat="1" ht="25.5" x14ac:dyDescent="0.2">
      <c r="A13" s="122">
        <v>43314</v>
      </c>
      <c r="B13" s="101" t="s">
        <v>2005</v>
      </c>
      <c r="C13" s="102" t="s">
        <v>207</v>
      </c>
      <c r="D13" s="101" t="s">
        <v>141</v>
      </c>
      <c r="E13" s="101" t="s">
        <v>144</v>
      </c>
      <c r="F13" s="82">
        <v>43252</v>
      </c>
      <c r="G13" s="83">
        <v>2018</v>
      </c>
      <c r="H13" s="123" t="s">
        <v>2397</v>
      </c>
      <c r="I13" s="123" t="str">
        <f t="shared" si="0"/>
        <v>WV</v>
      </c>
      <c r="J13" s="123" t="str">
        <f t="shared" si="1"/>
        <v>LA</v>
      </c>
      <c r="K13" s="202" t="str">
        <f t="shared" si="2"/>
        <v>Northeast, Midwest, South Central</v>
      </c>
      <c r="L13" s="123" t="str">
        <f>INDEX('State '!$A$1:$C$62,MATCH($I13,'State '!$B:$B,0),3)</f>
        <v>Northeast</v>
      </c>
      <c r="M13" s="123" t="str">
        <f>INDEX('State '!$A$1:$C$62,MATCH($J13,'State '!$B:$B,0),3)</f>
        <v>South Central</v>
      </c>
      <c r="N13" s="123" t="s">
        <v>9</v>
      </c>
      <c r="O13" s="85">
        <v>407</v>
      </c>
      <c r="P13" s="85"/>
      <c r="Q13" s="85">
        <v>200</v>
      </c>
      <c r="R13" s="124"/>
      <c r="S13" s="123" t="s">
        <v>135</v>
      </c>
      <c r="T13" s="123" t="s">
        <v>390</v>
      </c>
      <c r="U13" s="123" t="s">
        <v>2093</v>
      </c>
      <c r="V13" s="123" t="s">
        <v>2250</v>
      </c>
      <c r="W13" s="101"/>
      <c r="X13" s="125"/>
    </row>
    <row r="14" spans="1:260" s="20" customFormat="1" ht="51" x14ac:dyDescent="0.2">
      <c r="A14" s="122">
        <v>43192</v>
      </c>
      <c r="B14" s="101" t="s">
        <v>2022</v>
      </c>
      <c r="C14" s="101" t="s">
        <v>2023</v>
      </c>
      <c r="D14" s="101" t="s">
        <v>1944</v>
      </c>
      <c r="E14" s="101" t="s">
        <v>144</v>
      </c>
      <c r="F14" s="82">
        <v>43172</v>
      </c>
      <c r="G14" s="83">
        <v>2018</v>
      </c>
      <c r="H14" s="123" t="s">
        <v>0</v>
      </c>
      <c r="I14" s="123" t="str">
        <f t="shared" si="0"/>
        <v>LA</v>
      </c>
      <c r="J14" s="123" t="str">
        <f t="shared" si="1"/>
        <v>LA</v>
      </c>
      <c r="K14" s="202" t="str">
        <f t="shared" si="2"/>
        <v>South Central</v>
      </c>
      <c r="L14" s="123" t="str">
        <f>INDEX('State '!$A$1:$C$62,MATCH($I14,'State '!$B:$B,0),3)</f>
        <v>South Central</v>
      </c>
      <c r="M14" s="123" t="str">
        <f>INDEX('State '!$A$1:$C$62,MATCH($J14,'State '!$B:$B,0),3)</f>
        <v>South Central</v>
      </c>
      <c r="N14" s="123"/>
      <c r="O14" s="85">
        <v>300</v>
      </c>
      <c r="P14" s="85">
        <v>34</v>
      </c>
      <c r="Q14" s="85">
        <v>800</v>
      </c>
      <c r="R14" s="124" t="s">
        <v>399</v>
      </c>
      <c r="S14" s="123" t="s">
        <v>135</v>
      </c>
      <c r="T14" s="123" t="s">
        <v>390</v>
      </c>
      <c r="U14" s="123" t="s">
        <v>2074</v>
      </c>
      <c r="V14" s="123" t="s">
        <v>2247</v>
      </c>
      <c r="W14" s="101" t="s">
        <v>2687</v>
      </c>
      <c r="X14" s="125"/>
    </row>
    <row r="15" spans="1:260" s="20" customFormat="1" x14ac:dyDescent="0.2">
      <c r="A15" s="122">
        <v>43468</v>
      </c>
      <c r="B15" s="101" t="s">
        <v>2477</v>
      </c>
      <c r="C15" s="101" t="s">
        <v>2494</v>
      </c>
      <c r="D15" s="101" t="s">
        <v>141</v>
      </c>
      <c r="E15" s="101" t="s">
        <v>144</v>
      </c>
      <c r="F15" s="82">
        <v>43374</v>
      </c>
      <c r="G15" s="83">
        <v>2018</v>
      </c>
      <c r="H15" s="123" t="s">
        <v>37</v>
      </c>
      <c r="I15" s="123" t="str">
        <f t="shared" si="0"/>
        <v>OK</v>
      </c>
      <c r="J15" s="123" t="str">
        <f t="shared" si="1"/>
        <v>OK</v>
      </c>
      <c r="K15" s="202" t="str">
        <f t="shared" si="2"/>
        <v>South Central</v>
      </c>
      <c r="L15" s="123" t="str">
        <f>INDEX('State '!$A$1:$C$62,MATCH($I15,'State '!$B:$B,0),3)</f>
        <v>South Central</v>
      </c>
      <c r="M15" s="123" t="str">
        <f>INDEX('State '!$A$1:$C$62,MATCH($J15,'State '!$B:$B,0),3)</f>
        <v>South Central</v>
      </c>
      <c r="N15" s="123"/>
      <c r="O15" s="85">
        <v>31.5</v>
      </c>
      <c r="P15" s="85"/>
      <c r="Q15" s="85">
        <v>205</v>
      </c>
      <c r="R15" s="124">
        <v>12</v>
      </c>
      <c r="S15" s="123" t="s">
        <v>139</v>
      </c>
      <c r="T15" s="123" t="s">
        <v>390</v>
      </c>
      <c r="U15" s="123" t="s">
        <v>2495</v>
      </c>
      <c r="V15" s="123" t="s">
        <v>2247</v>
      </c>
      <c r="W15" s="101"/>
      <c r="X15" s="125"/>
      <c r="Y15" s="126"/>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c r="DR15" s="113"/>
      <c r="DS15" s="113"/>
      <c r="DT15" s="113"/>
      <c r="DU15" s="113"/>
      <c r="DV15" s="113"/>
      <c r="DW15" s="113"/>
      <c r="DX15" s="113"/>
      <c r="DY15" s="113"/>
      <c r="DZ15" s="113"/>
      <c r="EA15" s="113"/>
      <c r="EB15" s="113"/>
      <c r="EC15" s="113"/>
      <c r="ED15" s="113"/>
      <c r="EE15" s="113"/>
      <c r="EF15" s="113"/>
      <c r="EG15" s="113"/>
      <c r="EH15" s="113"/>
      <c r="EI15" s="113"/>
      <c r="EJ15" s="113"/>
      <c r="EK15" s="113"/>
      <c r="EL15" s="113"/>
      <c r="EM15" s="113"/>
      <c r="EN15" s="113"/>
      <c r="EO15" s="113"/>
      <c r="EP15" s="113"/>
      <c r="EQ15" s="113"/>
      <c r="ER15" s="113"/>
      <c r="ES15" s="113"/>
      <c r="ET15" s="113"/>
      <c r="EU15" s="113"/>
      <c r="EV15" s="113"/>
      <c r="EW15" s="113"/>
      <c r="EX15" s="113"/>
      <c r="EY15" s="113"/>
      <c r="EZ15" s="113"/>
      <c r="FA15" s="113"/>
      <c r="FB15" s="113"/>
      <c r="FC15" s="113"/>
      <c r="FD15" s="113"/>
      <c r="FE15" s="113"/>
      <c r="FF15" s="113"/>
      <c r="FG15" s="113"/>
      <c r="FH15" s="113"/>
      <c r="FI15" s="113"/>
      <c r="FJ15" s="113"/>
      <c r="FK15" s="113"/>
      <c r="FL15" s="113"/>
      <c r="FM15" s="113"/>
      <c r="FN15" s="113"/>
      <c r="FO15" s="113"/>
      <c r="FP15" s="113"/>
      <c r="FQ15" s="113"/>
      <c r="FR15" s="113"/>
      <c r="FS15" s="113"/>
      <c r="FT15" s="113"/>
      <c r="FU15" s="113"/>
      <c r="FV15" s="113"/>
      <c r="FW15" s="113"/>
      <c r="FX15" s="113"/>
      <c r="FY15" s="113"/>
      <c r="FZ15" s="113"/>
      <c r="GA15" s="113"/>
      <c r="GB15" s="113"/>
      <c r="GC15" s="113"/>
      <c r="GD15" s="113"/>
      <c r="GE15" s="113"/>
      <c r="GF15" s="113"/>
      <c r="GG15" s="113"/>
      <c r="GH15" s="113"/>
      <c r="GI15" s="113"/>
      <c r="GJ15" s="113"/>
      <c r="GK15" s="113"/>
      <c r="GL15" s="113"/>
      <c r="GM15" s="113"/>
      <c r="GN15" s="113"/>
      <c r="GO15" s="113"/>
      <c r="GP15" s="113"/>
      <c r="GQ15" s="113"/>
      <c r="GR15" s="113"/>
      <c r="GS15" s="113"/>
      <c r="GT15" s="113"/>
      <c r="GU15" s="113"/>
      <c r="GV15" s="113"/>
      <c r="GW15" s="113"/>
      <c r="GX15" s="113"/>
      <c r="GY15" s="113"/>
      <c r="GZ15" s="113"/>
      <c r="HA15" s="113"/>
      <c r="HB15" s="113"/>
      <c r="HC15" s="113"/>
      <c r="HD15" s="113"/>
      <c r="HE15" s="113"/>
      <c r="HF15" s="113"/>
      <c r="HG15" s="113"/>
      <c r="HH15" s="113"/>
      <c r="HI15" s="113"/>
      <c r="HJ15" s="113"/>
      <c r="HK15" s="113"/>
      <c r="HL15" s="113"/>
      <c r="HM15" s="113"/>
      <c r="HN15" s="113"/>
      <c r="HO15" s="113"/>
      <c r="HP15" s="113"/>
      <c r="HQ15" s="113"/>
      <c r="HR15" s="113"/>
      <c r="HS15" s="113"/>
      <c r="HT15" s="113"/>
      <c r="HU15" s="113"/>
      <c r="HV15" s="113"/>
      <c r="HW15" s="113"/>
      <c r="HX15" s="113"/>
      <c r="HY15" s="113"/>
      <c r="HZ15" s="113"/>
      <c r="IA15" s="113"/>
      <c r="IB15" s="113"/>
      <c r="IC15" s="113"/>
      <c r="ID15" s="113"/>
      <c r="IE15" s="113"/>
      <c r="IF15" s="113"/>
      <c r="IG15" s="113"/>
      <c r="IH15" s="113"/>
      <c r="II15" s="113"/>
      <c r="IJ15" s="113"/>
      <c r="IK15" s="113"/>
      <c r="IL15" s="113"/>
      <c r="IM15" s="113"/>
      <c r="IN15" s="113"/>
      <c r="IO15" s="113"/>
      <c r="IP15" s="113"/>
      <c r="IQ15" s="113"/>
      <c r="IR15" s="113"/>
      <c r="IS15" s="113"/>
      <c r="IT15" s="113"/>
      <c r="IU15" s="113"/>
      <c r="IV15" s="113"/>
      <c r="IW15" s="113"/>
      <c r="IX15" s="113"/>
      <c r="IY15" s="113"/>
      <c r="IZ15" s="113"/>
    </row>
    <row r="16" spans="1:260" s="20" customFormat="1" x14ac:dyDescent="0.2">
      <c r="A16" s="122">
        <v>43417</v>
      </c>
      <c r="B16" s="103" t="s">
        <v>2784</v>
      </c>
      <c r="C16" s="103" t="s">
        <v>1969</v>
      </c>
      <c r="D16" s="103" t="s">
        <v>141</v>
      </c>
      <c r="E16" s="103" t="s">
        <v>144</v>
      </c>
      <c r="F16" s="152">
        <v>43419</v>
      </c>
      <c r="G16" s="153">
        <v>2018</v>
      </c>
      <c r="H16" s="154" t="s">
        <v>30</v>
      </c>
      <c r="I16" s="154" t="str">
        <f t="shared" si="0"/>
        <v>MN</v>
      </c>
      <c r="J16" s="154" t="str">
        <f t="shared" si="1"/>
        <v>MN</v>
      </c>
      <c r="K16" s="202" t="str">
        <f t="shared" si="2"/>
        <v>Midwest</v>
      </c>
      <c r="L16" s="123" t="str">
        <f>INDEX('State '!$A$1:$C$62,MATCH($I16,'State '!$B:$B,0),3)</f>
        <v>Midwest</v>
      </c>
      <c r="M16" s="123" t="str">
        <f>INDEX('State '!$A$1:$C$62,MATCH($J16,'State '!$B:$B,0),3)</f>
        <v>Midwest</v>
      </c>
      <c r="N16" s="123"/>
      <c r="O16" s="155">
        <v>50</v>
      </c>
      <c r="P16" s="155">
        <v>8</v>
      </c>
      <c r="Q16" s="155"/>
      <c r="R16" s="156"/>
      <c r="S16" s="154" t="s">
        <v>139</v>
      </c>
      <c r="T16" s="154" t="s">
        <v>390</v>
      </c>
      <c r="U16" s="149" t="s">
        <v>2785</v>
      </c>
      <c r="V16" s="123" t="s">
        <v>2247</v>
      </c>
      <c r="W16" s="101"/>
      <c r="X16" s="125"/>
    </row>
    <row r="17" spans="1:260" s="20" customFormat="1" x14ac:dyDescent="0.2">
      <c r="A17" s="122">
        <v>43349</v>
      </c>
      <c r="B17" s="101" t="s">
        <v>2289</v>
      </c>
      <c r="C17" s="101" t="s">
        <v>263</v>
      </c>
      <c r="D17" s="101" t="s">
        <v>137</v>
      </c>
      <c r="E17" s="101" t="s">
        <v>144</v>
      </c>
      <c r="F17" s="82">
        <v>43347</v>
      </c>
      <c r="G17" s="83">
        <v>2018</v>
      </c>
      <c r="H17" s="123" t="s">
        <v>19</v>
      </c>
      <c r="I17" s="123" t="str">
        <f t="shared" si="0"/>
        <v>VA</v>
      </c>
      <c r="J17" s="123" t="str">
        <f t="shared" si="1"/>
        <v>VA</v>
      </c>
      <c r="K17" s="202" t="str">
        <f t="shared" si="2"/>
        <v>Northeast</v>
      </c>
      <c r="L17" s="123" t="str">
        <f>INDEX('State '!$A$1:$C$62,MATCH($I17,'State '!$B:$B,0),3)</f>
        <v>Northeast</v>
      </c>
      <c r="M17" s="123" t="str">
        <f>INDEX('State '!$A$1:$C$62,MATCH($J17,'State '!$B:$B,0),3)</f>
        <v>Northeast</v>
      </c>
      <c r="N17" s="123"/>
      <c r="O17" s="85"/>
      <c r="P17" s="85"/>
      <c r="Q17" s="85">
        <v>45</v>
      </c>
      <c r="R17" s="124"/>
      <c r="S17" s="123" t="s">
        <v>135</v>
      </c>
      <c r="T17" s="123" t="s">
        <v>390</v>
      </c>
      <c r="U17" s="123" t="s">
        <v>2290</v>
      </c>
      <c r="V17" s="123" t="s">
        <v>2247</v>
      </c>
      <c r="W17" s="101"/>
      <c r="X17" s="125"/>
    </row>
    <row r="18" spans="1:260" s="70" customFormat="1" x14ac:dyDescent="0.2">
      <c r="A18" s="122">
        <v>43244</v>
      </c>
      <c r="B18" s="101" t="s">
        <v>2110</v>
      </c>
      <c r="C18" s="101" t="s">
        <v>2111</v>
      </c>
      <c r="D18" s="101" t="s">
        <v>137</v>
      </c>
      <c r="E18" s="101" t="s">
        <v>144</v>
      </c>
      <c r="F18" s="82">
        <v>43243</v>
      </c>
      <c r="G18" s="83">
        <v>2018</v>
      </c>
      <c r="H18" s="123" t="s">
        <v>6</v>
      </c>
      <c r="I18" s="123" t="str">
        <f t="shared" si="0"/>
        <v>TX</v>
      </c>
      <c r="J18" s="123" t="str">
        <f t="shared" si="1"/>
        <v>TX</v>
      </c>
      <c r="K18" s="202" t="str">
        <f t="shared" si="2"/>
        <v>South Central</v>
      </c>
      <c r="L18" s="123" t="str">
        <f>INDEX('State '!$A$1:$C$62,MATCH($I18,'State '!$B:$B,0),3)</f>
        <v>South Central</v>
      </c>
      <c r="M18" s="123" t="str">
        <f>INDEX('State '!$A$1:$C$62,MATCH($J18,'State '!$B:$B,0),3)</f>
        <v>South Central</v>
      </c>
      <c r="N18" s="123"/>
      <c r="O18" s="85">
        <v>500</v>
      </c>
      <c r="P18" s="85">
        <v>23</v>
      </c>
      <c r="Q18" s="85">
        <v>2250</v>
      </c>
      <c r="R18" s="124">
        <v>48</v>
      </c>
      <c r="S18" s="123" t="s">
        <v>135</v>
      </c>
      <c r="T18" s="123" t="s">
        <v>390</v>
      </c>
      <c r="U18" s="123" t="s">
        <v>2241</v>
      </c>
      <c r="V18" s="123" t="s">
        <v>2247</v>
      </c>
      <c r="W18" s="101"/>
      <c r="X18" s="125"/>
    </row>
    <row r="19" spans="1:260" s="70" customFormat="1" ht="25.5" x14ac:dyDescent="0.2">
      <c r="A19" s="122">
        <v>43103</v>
      </c>
      <c r="B19" s="101" t="s">
        <v>2625</v>
      </c>
      <c r="C19" s="101" t="s">
        <v>2626</v>
      </c>
      <c r="D19" s="101" t="s">
        <v>141</v>
      </c>
      <c r="E19" s="101" t="s">
        <v>144</v>
      </c>
      <c r="F19" s="82">
        <v>43243</v>
      </c>
      <c r="G19" s="124">
        <v>2018</v>
      </c>
      <c r="H19" s="123" t="s">
        <v>713</v>
      </c>
      <c r="I19" s="123" t="str">
        <f t="shared" si="0"/>
        <v>WY</v>
      </c>
      <c r="J19" s="123" t="str">
        <f t="shared" si="1"/>
        <v>CO</v>
      </c>
      <c r="K19" s="202" t="str">
        <f t="shared" si="2"/>
        <v>Mountain</v>
      </c>
      <c r="L19" s="123" t="str">
        <f>INDEX('State '!$A$1:$C$62,MATCH($I19,'State '!$B:$B,0),3)</f>
        <v>Mountain</v>
      </c>
      <c r="M19" s="123" t="str">
        <f>INDEX('State '!$A$1:$C$62,MATCH($J19,'State '!$B:$B,0),3)</f>
        <v>Mountain</v>
      </c>
      <c r="N19" s="123"/>
      <c r="O19" s="85">
        <v>2.169</v>
      </c>
      <c r="P19" s="85"/>
      <c r="Q19" s="85">
        <v>222</v>
      </c>
      <c r="R19" s="124"/>
      <c r="S19" s="123" t="s">
        <v>135</v>
      </c>
      <c r="T19" s="123" t="s">
        <v>390</v>
      </c>
      <c r="U19" s="123" t="s">
        <v>2627</v>
      </c>
      <c r="V19" s="123" t="s">
        <v>2250</v>
      </c>
      <c r="W19" s="101"/>
      <c r="X19" s="125"/>
    </row>
    <row r="20" spans="1:260" s="20" customFormat="1" ht="25.5" x14ac:dyDescent="0.2">
      <c r="A20" s="122">
        <v>43468</v>
      </c>
      <c r="B20" s="104" t="s">
        <v>2629</v>
      </c>
      <c r="C20" s="101" t="s">
        <v>2630</v>
      </c>
      <c r="D20" s="104" t="s">
        <v>141</v>
      </c>
      <c r="E20" s="144" t="s">
        <v>144</v>
      </c>
      <c r="F20" s="82">
        <v>43229</v>
      </c>
      <c r="G20" s="83">
        <v>2018</v>
      </c>
      <c r="H20" s="123" t="s">
        <v>25</v>
      </c>
      <c r="I20" s="123" t="str">
        <f t="shared" si="0"/>
        <v>CO</v>
      </c>
      <c r="J20" s="123" t="str">
        <f t="shared" si="1"/>
        <v>CO</v>
      </c>
      <c r="K20" s="202" t="str">
        <f t="shared" si="2"/>
        <v>Mountain</v>
      </c>
      <c r="L20" s="123" t="str">
        <f>INDEX('State '!$A$1:$C$62,MATCH($I20,'State '!$B:$B,0),3)</f>
        <v>Mountain</v>
      </c>
      <c r="M20" s="123" t="str">
        <f>INDEX('State '!$A$1:$C$62,MATCH($J20,'State '!$B:$B,0),3)</f>
        <v>Mountain</v>
      </c>
      <c r="N20" s="123"/>
      <c r="O20" s="85">
        <v>14.5</v>
      </c>
      <c r="P20" s="85"/>
      <c r="Q20" s="124">
        <v>230</v>
      </c>
      <c r="R20" s="128"/>
      <c r="S20" s="129" t="s">
        <v>135</v>
      </c>
      <c r="T20" s="123" t="s">
        <v>390</v>
      </c>
      <c r="U20" s="123" t="s">
        <v>2631</v>
      </c>
      <c r="V20" s="123" t="s">
        <v>2247</v>
      </c>
      <c r="W20" s="101"/>
      <c r="X20" s="125"/>
      <c r="Y20" s="126"/>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c r="CN20" s="113"/>
      <c r="CO20" s="113"/>
      <c r="CP20" s="113"/>
      <c r="CQ20" s="113"/>
      <c r="CR20" s="113"/>
      <c r="CS20" s="113"/>
      <c r="CT20" s="113"/>
      <c r="CU20" s="113"/>
      <c r="CV20" s="113"/>
      <c r="CW20" s="113"/>
      <c r="CX20" s="113"/>
      <c r="CY20" s="113"/>
      <c r="CZ20" s="113"/>
      <c r="DA20" s="113"/>
      <c r="DB20" s="113"/>
      <c r="DC20" s="113"/>
      <c r="DD20" s="113"/>
      <c r="DE20" s="113"/>
      <c r="DF20" s="113"/>
      <c r="DG20" s="113"/>
      <c r="DH20" s="113"/>
      <c r="DI20" s="113"/>
      <c r="DJ20" s="113"/>
      <c r="DK20" s="113"/>
      <c r="DL20" s="113"/>
      <c r="DM20" s="113"/>
      <c r="DN20" s="113"/>
      <c r="DO20" s="113"/>
      <c r="DP20" s="113"/>
      <c r="DQ20" s="113"/>
      <c r="DR20" s="113"/>
      <c r="DS20" s="113"/>
      <c r="DT20" s="113"/>
      <c r="DU20" s="113"/>
      <c r="DV20" s="113"/>
      <c r="DW20" s="113"/>
      <c r="DX20" s="113"/>
      <c r="DY20" s="113"/>
      <c r="DZ20" s="113"/>
      <c r="EA20" s="113"/>
      <c r="EB20" s="113"/>
      <c r="EC20" s="113"/>
      <c r="ED20" s="113"/>
      <c r="EE20" s="113"/>
      <c r="EF20" s="113"/>
      <c r="EG20" s="113"/>
      <c r="EH20" s="113"/>
      <c r="EI20" s="113"/>
      <c r="EJ20" s="113"/>
      <c r="EK20" s="113"/>
      <c r="EL20" s="113"/>
      <c r="EM20" s="113"/>
      <c r="EN20" s="113"/>
      <c r="EO20" s="113"/>
      <c r="EP20" s="113"/>
      <c r="EQ20" s="113"/>
      <c r="ER20" s="113"/>
      <c r="ES20" s="113"/>
      <c r="ET20" s="113"/>
      <c r="EU20" s="113"/>
      <c r="EV20" s="113"/>
      <c r="EW20" s="113"/>
      <c r="EX20" s="113"/>
      <c r="EY20" s="113"/>
      <c r="EZ20" s="113"/>
      <c r="FA20" s="113"/>
      <c r="FB20" s="113"/>
      <c r="FC20" s="113"/>
      <c r="FD20" s="113"/>
      <c r="FE20" s="113"/>
      <c r="FF20" s="113"/>
      <c r="FG20" s="113"/>
      <c r="FH20" s="113"/>
      <c r="FI20" s="113"/>
      <c r="FJ20" s="113"/>
      <c r="FK20" s="113"/>
      <c r="FL20" s="113"/>
      <c r="FM20" s="113"/>
      <c r="FN20" s="113"/>
      <c r="FO20" s="113"/>
      <c r="FP20" s="113"/>
      <c r="FQ20" s="113"/>
      <c r="FR20" s="113"/>
      <c r="FS20" s="113"/>
      <c r="FT20" s="113"/>
      <c r="FU20" s="113"/>
      <c r="FV20" s="113"/>
      <c r="FW20" s="113"/>
      <c r="FX20" s="113"/>
      <c r="FY20" s="113"/>
      <c r="FZ20" s="113"/>
      <c r="GA20" s="113"/>
      <c r="GB20" s="113"/>
      <c r="GC20" s="113"/>
      <c r="GD20" s="113"/>
      <c r="GE20" s="113"/>
      <c r="GF20" s="113"/>
      <c r="GG20" s="113"/>
      <c r="GH20" s="113"/>
      <c r="GI20" s="113"/>
      <c r="GJ20" s="113"/>
      <c r="GK20" s="113"/>
      <c r="GL20" s="113"/>
      <c r="GM20" s="113"/>
      <c r="GN20" s="113"/>
      <c r="GO20" s="113"/>
      <c r="GP20" s="113"/>
      <c r="GQ20" s="113"/>
      <c r="GR20" s="113"/>
      <c r="GS20" s="113"/>
      <c r="GT20" s="113"/>
      <c r="GU20" s="113"/>
      <c r="GV20" s="113"/>
      <c r="GW20" s="113"/>
      <c r="GX20" s="113"/>
      <c r="GY20" s="113"/>
      <c r="GZ20" s="113"/>
      <c r="HA20" s="113"/>
      <c r="HB20" s="113"/>
      <c r="HC20" s="113"/>
      <c r="HD20" s="113"/>
      <c r="HE20" s="113"/>
      <c r="HF20" s="113"/>
      <c r="HG20" s="113"/>
      <c r="HH20" s="113"/>
      <c r="HI20" s="113"/>
      <c r="HJ20" s="113"/>
      <c r="HK20" s="113"/>
      <c r="HL20" s="113"/>
      <c r="HM20" s="113"/>
      <c r="HN20" s="113"/>
      <c r="HO20" s="113"/>
      <c r="HP20" s="113"/>
      <c r="HQ20" s="113"/>
      <c r="HR20" s="113"/>
      <c r="HS20" s="113"/>
      <c r="HT20" s="113"/>
      <c r="HU20" s="113"/>
      <c r="HV20" s="113"/>
      <c r="HW20" s="113"/>
      <c r="HX20" s="113"/>
      <c r="HY20" s="113"/>
      <c r="HZ20" s="113"/>
      <c r="IA20" s="113"/>
      <c r="IB20" s="113"/>
      <c r="IC20" s="113"/>
      <c r="ID20" s="113"/>
      <c r="IE20" s="113"/>
      <c r="IF20" s="113"/>
      <c r="IG20" s="113"/>
      <c r="IH20" s="113"/>
      <c r="II20" s="113"/>
      <c r="IJ20" s="113"/>
      <c r="IK20" s="113"/>
      <c r="IL20" s="113"/>
      <c r="IM20" s="113"/>
      <c r="IN20" s="113"/>
      <c r="IO20" s="113"/>
      <c r="IP20" s="113"/>
      <c r="IQ20" s="113"/>
      <c r="IR20" s="113"/>
      <c r="IS20" s="113"/>
      <c r="IT20" s="113"/>
      <c r="IU20" s="113"/>
      <c r="IV20" s="113"/>
      <c r="IW20" s="113"/>
      <c r="IX20" s="113"/>
      <c r="IY20" s="113"/>
      <c r="IZ20" s="113"/>
    </row>
    <row r="21" spans="1:260" s="20" customFormat="1" x14ac:dyDescent="0.2">
      <c r="A21" s="122">
        <v>43314</v>
      </c>
      <c r="B21" s="101" t="s">
        <v>2011</v>
      </c>
      <c r="C21" s="102" t="s">
        <v>241</v>
      </c>
      <c r="D21" s="101" t="s">
        <v>134</v>
      </c>
      <c r="E21" s="144" t="s">
        <v>144</v>
      </c>
      <c r="F21" s="82">
        <v>43191</v>
      </c>
      <c r="G21" s="83">
        <v>2018</v>
      </c>
      <c r="H21" s="123" t="s">
        <v>6</v>
      </c>
      <c r="I21" s="123" t="str">
        <f t="shared" si="0"/>
        <v>TX</v>
      </c>
      <c r="J21" s="123" t="str">
        <f t="shared" si="1"/>
        <v>TX</v>
      </c>
      <c r="K21" s="202" t="str">
        <f t="shared" si="2"/>
        <v>South Central</v>
      </c>
      <c r="L21" s="123" t="str">
        <f>INDEX('State '!$A$1:$C$62,MATCH($I21,'State '!$B:$B,0),3)</f>
        <v>South Central</v>
      </c>
      <c r="M21" s="123" t="str">
        <f>INDEX('State '!$A$1:$C$62,MATCH($J21,'State '!$B:$B,0),3)</f>
        <v>South Central</v>
      </c>
      <c r="N21" s="123"/>
      <c r="O21" s="85">
        <v>545</v>
      </c>
      <c r="P21" s="85">
        <v>65</v>
      </c>
      <c r="Q21" s="85">
        <v>1400</v>
      </c>
      <c r="R21" s="124" t="s">
        <v>570</v>
      </c>
      <c r="S21" s="123" t="s">
        <v>135</v>
      </c>
      <c r="T21" s="123" t="s">
        <v>188</v>
      </c>
      <c r="U21" s="123" t="s">
        <v>2165</v>
      </c>
      <c r="V21" s="123" t="s">
        <v>2247</v>
      </c>
      <c r="W21" s="101"/>
      <c r="X21" s="125"/>
    </row>
    <row r="22" spans="1:260" s="20" customFormat="1" x14ac:dyDescent="0.2">
      <c r="A22" s="122">
        <v>43291</v>
      </c>
      <c r="B22" s="101" t="s">
        <v>2097</v>
      </c>
      <c r="C22" s="101" t="s">
        <v>1790</v>
      </c>
      <c r="D22" s="101" t="s">
        <v>134</v>
      </c>
      <c r="E22" s="101" t="s">
        <v>144</v>
      </c>
      <c r="F22" s="82">
        <v>43290</v>
      </c>
      <c r="G22" s="83">
        <v>2018</v>
      </c>
      <c r="H22" s="123" t="s">
        <v>10</v>
      </c>
      <c r="I22" s="123" t="str">
        <f t="shared" si="0"/>
        <v>NY</v>
      </c>
      <c r="J22" s="123" t="str">
        <f t="shared" si="1"/>
        <v>NY</v>
      </c>
      <c r="K22" s="202" t="str">
        <f t="shared" si="2"/>
        <v>Northeast</v>
      </c>
      <c r="L22" s="123" t="str">
        <f>INDEX('State '!$A$1:$C$62,MATCH($I22,'State '!$B:$B,0),3)</f>
        <v>Northeast</v>
      </c>
      <c r="M22" s="123" t="str">
        <f>INDEX('State '!$A$1:$C$62,MATCH($J22,'State '!$B:$B,0),3)</f>
        <v>Northeast</v>
      </c>
      <c r="N22" s="123"/>
      <c r="O22" s="85">
        <v>40</v>
      </c>
      <c r="P22" s="85">
        <v>8</v>
      </c>
      <c r="Q22" s="85">
        <v>130</v>
      </c>
      <c r="R22" s="124">
        <v>16</v>
      </c>
      <c r="S22" s="123" t="s">
        <v>135</v>
      </c>
      <c r="T22" s="123" t="s">
        <v>390</v>
      </c>
      <c r="U22" s="123" t="s">
        <v>2335</v>
      </c>
      <c r="V22" s="123" t="s">
        <v>2247</v>
      </c>
      <c r="W22" s="101"/>
      <c r="X22" s="125"/>
    </row>
    <row r="23" spans="1:260" s="20" customFormat="1" x14ac:dyDescent="0.2">
      <c r="A23" s="122">
        <v>43423</v>
      </c>
      <c r="B23" s="101" t="s">
        <v>2324</v>
      </c>
      <c r="C23" s="101" t="s">
        <v>2323</v>
      </c>
      <c r="D23" s="101" t="s">
        <v>141</v>
      </c>
      <c r="E23" s="101" t="s">
        <v>144</v>
      </c>
      <c r="F23" s="82">
        <v>43418</v>
      </c>
      <c r="G23" s="83">
        <v>2018</v>
      </c>
      <c r="H23" s="123" t="s">
        <v>22</v>
      </c>
      <c r="I23" s="123" t="str">
        <f t="shared" si="0"/>
        <v>GA</v>
      </c>
      <c r="J23" s="123" t="str">
        <f t="shared" si="1"/>
        <v>GA</v>
      </c>
      <c r="K23" s="202" t="str">
        <f t="shared" si="2"/>
        <v>Southeast</v>
      </c>
      <c r="L23" s="123" t="str">
        <f>INDEX('State '!$A$1:$C$62,MATCH($I23,'State '!$B:$B,0),3)</f>
        <v>Southeast</v>
      </c>
      <c r="M23" s="123" t="str">
        <f>INDEX('State '!$A$1:$C$62,MATCH($J23,'State '!$B:$B,0),3)</f>
        <v>Southeast</v>
      </c>
      <c r="N23" s="123"/>
      <c r="O23" s="85">
        <v>114</v>
      </c>
      <c r="P23" s="85"/>
      <c r="Q23" s="85">
        <v>769</v>
      </c>
      <c r="R23" s="124"/>
      <c r="S23" s="123" t="s">
        <v>135</v>
      </c>
      <c r="T23" s="123" t="s">
        <v>390</v>
      </c>
      <c r="U23" s="123" t="s">
        <v>2322</v>
      </c>
      <c r="V23" s="123" t="s">
        <v>2247</v>
      </c>
      <c r="W23" s="101"/>
      <c r="X23" s="125"/>
    </row>
    <row r="24" spans="1:260" s="20" customFormat="1" x14ac:dyDescent="0.2">
      <c r="A24" s="122">
        <v>43468</v>
      </c>
      <c r="B24" s="102" t="s">
        <v>2476</v>
      </c>
      <c r="C24" s="102" t="s">
        <v>216</v>
      </c>
      <c r="D24" s="102" t="s">
        <v>141</v>
      </c>
      <c r="E24" s="144" t="s">
        <v>144</v>
      </c>
      <c r="F24" s="84">
        <v>43446</v>
      </c>
      <c r="G24" s="145">
        <v>2018</v>
      </c>
      <c r="H24" s="123" t="s">
        <v>22</v>
      </c>
      <c r="I24" s="123" t="str">
        <f t="shared" si="0"/>
        <v>GA</v>
      </c>
      <c r="J24" s="123" t="str">
        <f t="shared" si="1"/>
        <v>GA</v>
      </c>
      <c r="K24" s="202" t="str">
        <f t="shared" si="2"/>
        <v>Southeast</v>
      </c>
      <c r="L24" s="123" t="s">
        <v>15</v>
      </c>
      <c r="M24" s="123" t="s">
        <v>15</v>
      </c>
      <c r="N24" s="123"/>
      <c r="O24" s="146">
        <v>240</v>
      </c>
      <c r="P24" s="146">
        <v>19.7</v>
      </c>
      <c r="Q24" s="146">
        <v>344</v>
      </c>
      <c r="R24" s="85">
        <v>30</v>
      </c>
      <c r="S24" s="147" t="s">
        <v>135</v>
      </c>
      <c r="T24" s="148" t="s">
        <v>390</v>
      </c>
      <c r="U24" s="149" t="s">
        <v>2843</v>
      </c>
      <c r="V24" s="123" t="s">
        <v>2247</v>
      </c>
      <c r="W24" s="101"/>
      <c r="X24" s="125"/>
    </row>
    <row r="25" spans="1:260" x14ac:dyDescent="0.2">
      <c r="A25" s="122">
        <v>43423</v>
      </c>
      <c r="B25" s="101" t="s">
        <v>2402</v>
      </c>
      <c r="C25" s="101" t="s">
        <v>237</v>
      </c>
      <c r="D25" s="101" t="s">
        <v>141</v>
      </c>
      <c r="E25" s="101" t="s">
        <v>144</v>
      </c>
      <c r="F25" s="82">
        <v>43398</v>
      </c>
      <c r="G25" s="124">
        <v>2018</v>
      </c>
      <c r="H25" s="123" t="s">
        <v>501</v>
      </c>
      <c r="I25" s="123" t="str">
        <f t="shared" si="0"/>
        <v>MS</v>
      </c>
      <c r="J25" s="123" t="str">
        <f t="shared" si="1"/>
        <v>AL</v>
      </c>
      <c r="K25" s="202" t="str">
        <f t="shared" si="2"/>
        <v>South Central</v>
      </c>
      <c r="L25" s="123" t="str">
        <f>INDEX('State '!$A$1:$C$62,MATCH($I25,'State '!$B:$B,0),3)</f>
        <v>South Central</v>
      </c>
      <c r="M25" s="123" t="str">
        <f>INDEX('State '!$A$1:$C$62,MATCH($J25,'State '!$B:$B,0),3)</f>
        <v>South Central</v>
      </c>
      <c r="N25" s="123"/>
      <c r="O25" s="85">
        <v>10.7</v>
      </c>
      <c r="P25" s="85">
        <v>1</v>
      </c>
      <c r="Q25" s="85">
        <v>69</v>
      </c>
      <c r="R25" s="124" t="s">
        <v>2403</v>
      </c>
      <c r="S25" s="123" t="s">
        <v>135</v>
      </c>
      <c r="T25" s="123" t="s">
        <v>390</v>
      </c>
      <c r="U25" s="123" t="s">
        <v>2404</v>
      </c>
      <c r="V25" s="123" t="s">
        <v>2250</v>
      </c>
      <c r="W25" s="101"/>
      <c r="X25" s="125"/>
      <c r="Y25" s="126"/>
    </row>
    <row r="26" spans="1:260" ht="38.25" x14ac:dyDescent="0.2">
      <c r="A26" s="122">
        <v>43417</v>
      </c>
      <c r="B26" s="101" t="s">
        <v>2776</v>
      </c>
      <c r="C26" s="101" t="s">
        <v>2777</v>
      </c>
      <c r="D26" s="101" t="s">
        <v>134</v>
      </c>
      <c r="E26" s="101" t="s">
        <v>144</v>
      </c>
      <c r="F26" s="82">
        <v>43404</v>
      </c>
      <c r="G26" s="124">
        <v>2018</v>
      </c>
      <c r="H26" s="123" t="s">
        <v>34</v>
      </c>
      <c r="I26" s="123" t="str">
        <f t="shared" si="0"/>
        <v>WI</v>
      </c>
      <c r="J26" s="123" t="str">
        <f t="shared" si="1"/>
        <v>WI</v>
      </c>
      <c r="K26" s="202" t="str">
        <f t="shared" si="2"/>
        <v>Midwest</v>
      </c>
      <c r="L26" s="123" t="str">
        <f>INDEX('State '!$A$1:$C$62,MATCH($I26,'State '!$B:$B,0),3)</f>
        <v>Midwest</v>
      </c>
      <c r="M26" s="123" t="str">
        <f>INDEX('State '!$A$1:$C$62,MATCH($J26,'State '!$B:$B,0),3)</f>
        <v>Midwest</v>
      </c>
      <c r="N26" s="123"/>
      <c r="O26" s="85">
        <v>26.5</v>
      </c>
      <c r="P26" s="85">
        <v>4.7</v>
      </c>
      <c r="Q26" s="85"/>
      <c r="R26" s="124">
        <v>20</v>
      </c>
      <c r="S26" s="123" t="s">
        <v>139</v>
      </c>
      <c r="T26" s="123" t="s">
        <v>2762</v>
      </c>
      <c r="U26" s="123"/>
      <c r="V26" s="123" t="s">
        <v>2247</v>
      </c>
      <c r="W26" s="101" t="s">
        <v>2539</v>
      </c>
      <c r="X26" s="206" t="s">
        <v>2611</v>
      </c>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row>
    <row r="27" spans="1:260" ht="25.5" x14ac:dyDescent="0.2">
      <c r="A27" s="122">
        <v>43182</v>
      </c>
      <c r="B27" s="102" t="s">
        <v>2451</v>
      </c>
      <c r="C27" s="101" t="s">
        <v>1941</v>
      </c>
      <c r="D27" s="101" t="s">
        <v>141</v>
      </c>
      <c r="E27" s="144" t="s">
        <v>144</v>
      </c>
      <c r="F27" s="82">
        <v>43175</v>
      </c>
      <c r="G27" s="83">
        <v>2018</v>
      </c>
      <c r="H27" s="123" t="s">
        <v>20</v>
      </c>
      <c r="I27" s="123" t="str">
        <f t="shared" si="0"/>
        <v>NJ</v>
      </c>
      <c r="J27" s="123" t="str">
        <f t="shared" si="1"/>
        <v>NJ</v>
      </c>
      <c r="K27" s="202" t="str">
        <f t="shared" si="2"/>
        <v>Northeast</v>
      </c>
      <c r="L27" s="123" t="str">
        <f>INDEX('State '!$A$1:$C$62,MATCH($I27,'State '!$B:$B,0),3)</f>
        <v>Northeast</v>
      </c>
      <c r="M27" s="123" t="str">
        <f>INDEX('State '!$A$1:$C$62,MATCH($J27,'State '!$B:$B,0),3)</f>
        <v>Northeast</v>
      </c>
      <c r="N27" s="123"/>
      <c r="O27" s="85">
        <v>116</v>
      </c>
      <c r="P27" s="85"/>
      <c r="Q27" s="85">
        <v>120</v>
      </c>
      <c r="R27" s="124"/>
      <c r="S27" s="123" t="s">
        <v>135</v>
      </c>
      <c r="T27" s="123" t="s">
        <v>390</v>
      </c>
      <c r="U27" s="123" t="s">
        <v>2105</v>
      </c>
      <c r="V27" s="123" t="s">
        <v>2247</v>
      </c>
      <c r="W27" s="101" t="s">
        <v>2547</v>
      </c>
      <c r="X27" s="125"/>
    </row>
    <row r="28" spans="1:260" x14ac:dyDescent="0.2">
      <c r="A28" s="122">
        <v>43291</v>
      </c>
      <c r="B28" s="101" t="s">
        <v>2407</v>
      </c>
      <c r="C28" s="101" t="s">
        <v>2408</v>
      </c>
      <c r="D28" s="101" t="s">
        <v>137</v>
      </c>
      <c r="E28" s="101" t="s">
        <v>144</v>
      </c>
      <c r="F28" s="82">
        <v>43250</v>
      </c>
      <c r="G28" s="124">
        <v>2018</v>
      </c>
      <c r="H28" s="123" t="s">
        <v>2409</v>
      </c>
      <c r="I28" s="123" t="str">
        <f t="shared" si="0"/>
        <v>TX</v>
      </c>
      <c r="J28" s="123" t="str">
        <f t="shared" si="1"/>
        <v>MX</v>
      </c>
      <c r="K28" s="202" t="str">
        <f t="shared" si="2"/>
        <v>South Central, Mexico</v>
      </c>
      <c r="L28" s="123" t="str">
        <f>INDEX('State '!$A$1:$C$62,MATCH($I28,'State '!$B:$B,0),3)</f>
        <v>South Central</v>
      </c>
      <c r="M28" s="123" t="str">
        <f>INDEX('State '!$A$1:$C$62,MATCH($J28,'State '!$B:$B,0),3)</f>
        <v>Mexico</v>
      </c>
      <c r="N28" s="123"/>
      <c r="O28" s="85">
        <v>13.8</v>
      </c>
      <c r="P28" s="85">
        <v>1</v>
      </c>
      <c r="Q28" s="85">
        <v>1120</v>
      </c>
      <c r="R28" s="124">
        <v>36</v>
      </c>
      <c r="S28" s="123" t="s">
        <v>135</v>
      </c>
      <c r="T28" s="123" t="s">
        <v>390</v>
      </c>
      <c r="U28" s="123" t="s">
        <v>2410</v>
      </c>
      <c r="V28" s="123" t="s">
        <v>2250</v>
      </c>
      <c r="W28" s="101"/>
      <c r="X28" s="125"/>
    </row>
    <row r="29" spans="1:260" ht="25.5" x14ac:dyDescent="0.2">
      <c r="A29" s="122">
        <v>43131</v>
      </c>
      <c r="B29" s="102" t="s">
        <v>2474</v>
      </c>
      <c r="C29" s="102" t="s">
        <v>2475</v>
      </c>
      <c r="D29" s="102" t="s">
        <v>141</v>
      </c>
      <c r="E29" s="144" t="s">
        <v>144</v>
      </c>
      <c r="F29" s="84">
        <v>43151</v>
      </c>
      <c r="G29" s="145">
        <v>2018</v>
      </c>
      <c r="H29" s="123" t="s">
        <v>419</v>
      </c>
      <c r="I29" s="123" t="str">
        <f t="shared" si="0"/>
        <v>TX</v>
      </c>
      <c r="J29" s="123" t="str">
        <f t="shared" si="1"/>
        <v>MX</v>
      </c>
      <c r="K29" s="202" t="str">
        <f t="shared" si="2"/>
        <v>South Central, Mexico</v>
      </c>
      <c r="L29" s="123" t="str">
        <f>INDEX('State '!$A$1:$C$62,MATCH($I29,'State '!$B:$B,0),3)</f>
        <v>South Central</v>
      </c>
      <c r="M29" s="123" t="str">
        <f>INDEX('State '!$A$1:$C$62,MATCH($J29,'State '!$B:$B,0),3)</f>
        <v>Mexico</v>
      </c>
      <c r="N29" s="123"/>
      <c r="O29" s="146"/>
      <c r="P29" s="146">
        <v>0.26</v>
      </c>
      <c r="Q29" s="146">
        <v>150</v>
      </c>
      <c r="R29" s="85">
        <v>24</v>
      </c>
      <c r="S29" s="147" t="s">
        <v>135</v>
      </c>
      <c r="T29" s="148" t="s">
        <v>390</v>
      </c>
      <c r="U29" s="149" t="s">
        <v>2473</v>
      </c>
      <c r="V29" s="148" t="s">
        <v>2250</v>
      </c>
      <c r="W29" s="101"/>
      <c r="X29" s="125"/>
    </row>
    <row r="30" spans="1:260" x14ac:dyDescent="0.2">
      <c r="A30" s="122">
        <v>43103</v>
      </c>
      <c r="B30" s="101" t="s">
        <v>2014</v>
      </c>
      <c r="C30" s="101" t="s">
        <v>263</v>
      </c>
      <c r="D30" s="101" t="s">
        <v>1944</v>
      </c>
      <c r="E30" s="101" t="s">
        <v>144</v>
      </c>
      <c r="F30" s="82">
        <v>43101</v>
      </c>
      <c r="G30" s="83">
        <v>2018</v>
      </c>
      <c r="H30" s="123" t="s">
        <v>2426</v>
      </c>
      <c r="I30" s="123" t="str">
        <f t="shared" si="0"/>
        <v>OH</v>
      </c>
      <c r="J30" s="123" t="str">
        <f t="shared" si="1"/>
        <v>KY</v>
      </c>
      <c r="K30" s="202" t="str">
        <f t="shared" si="2"/>
        <v>Northeast, Midwest</v>
      </c>
      <c r="L30" s="123" t="str">
        <f>INDEX('State '!$A$1:$C$62,MATCH($I30,'State '!$B:$B,0),3)</f>
        <v>Northeast</v>
      </c>
      <c r="M30" s="123" t="str">
        <f>INDEX('State '!$A$1:$C$62,MATCH($J30,'State '!$B:$B,0),3)</f>
        <v>Midwest</v>
      </c>
      <c r="N30" s="123"/>
      <c r="O30" s="85">
        <v>1400</v>
      </c>
      <c r="P30" s="85">
        <v>160</v>
      </c>
      <c r="Q30" s="85">
        <v>1530</v>
      </c>
      <c r="R30" s="124">
        <v>36</v>
      </c>
      <c r="S30" s="123" t="s">
        <v>135</v>
      </c>
      <c r="T30" s="123" t="s">
        <v>390</v>
      </c>
      <c r="U30" s="123" t="s">
        <v>2112</v>
      </c>
      <c r="V30" s="123" t="s">
        <v>2250</v>
      </c>
      <c r="W30" s="101"/>
      <c r="X30" s="125"/>
    </row>
    <row r="31" spans="1:260" ht="25.5" x14ac:dyDescent="0.2">
      <c r="A31" s="122">
        <v>43468</v>
      </c>
      <c r="B31" s="101" t="s">
        <v>2808</v>
      </c>
      <c r="C31" s="101" t="s">
        <v>202</v>
      </c>
      <c r="D31" s="101" t="s">
        <v>141</v>
      </c>
      <c r="E31" s="101" t="s">
        <v>144</v>
      </c>
      <c r="F31" s="82">
        <v>43456</v>
      </c>
      <c r="G31" s="83">
        <v>2018</v>
      </c>
      <c r="H31" s="123" t="s">
        <v>7</v>
      </c>
      <c r="I31" s="123" t="str">
        <f t="shared" si="0"/>
        <v>PA</v>
      </c>
      <c r="J31" s="123" t="str">
        <f t="shared" si="1"/>
        <v>PA</v>
      </c>
      <c r="K31" s="202" t="str">
        <f t="shared" si="2"/>
        <v>Northeast</v>
      </c>
      <c r="L31" s="123" t="str">
        <f>INDEX('State '!$A$1:$C$62,MATCH($I31,'State '!$B:$B,0),3)</f>
        <v>Northeast</v>
      </c>
      <c r="M31" s="123" t="str">
        <f>INDEX('State '!$A$1:$C$62,MATCH($J31,'State '!$B:$B,0),3)</f>
        <v>Northeast</v>
      </c>
      <c r="N31" s="123"/>
      <c r="O31" s="85">
        <v>39.5</v>
      </c>
      <c r="P31" s="85">
        <f>14.4+5.8</f>
        <v>20.2</v>
      </c>
      <c r="Q31" s="85"/>
      <c r="R31" s="124" t="s">
        <v>2811</v>
      </c>
      <c r="S31" s="123" t="s">
        <v>135</v>
      </c>
      <c r="T31" s="123" t="s">
        <v>390</v>
      </c>
      <c r="U31" s="123" t="s">
        <v>2809</v>
      </c>
      <c r="V31" s="123" t="s">
        <v>2505</v>
      </c>
      <c r="W31" s="101"/>
      <c r="X31" s="125"/>
      <c r="Y31" s="126"/>
    </row>
    <row r="32" spans="1:260" x14ac:dyDescent="0.2">
      <c r="A32" s="122">
        <v>43454</v>
      </c>
      <c r="B32" s="101" t="s">
        <v>2266</v>
      </c>
      <c r="C32" s="102" t="s">
        <v>207</v>
      </c>
      <c r="D32" s="101" t="s">
        <v>141</v>
      </c>
      <c r="E32" s="101" t="s">
        <v>144</v>
      </c>
      <c r="F32" s="82">
        <v>43432</v>
      </c>
      <c r="G32" s="83">
        <v>2018</v>
      </c>
      <c r="H32" s="123" t="s">
        <v>2227</v>
      </c>
      <c r="I32" s="123" t="str">
        <f t="shared" si="0"/>
        <v>MS</v>
      </c>
      <c r="J32" s="123" t="str">
        <f t="shared" si="1"/>
        <v>TX</v>
      </c>
      <c r="K32" s="202" t="str">
        <f t="shared" si="2"/>
        <v>South Central</v>
      </c>
      <c r="L32" s="123" t="str">
        <f>INDEX('State '!$A$1:$C$62,MATCH($I32,'State '!$B:$B,0),3)</f>
        <v>South Central</v>
      </c>
      <c r="M32" s="123" t="str">
        <f>INDEX('State '!$A$1:$C$62,MATCH($J32,'State '!$B:$B,0),3)</f>
        <v>South Central</v>
      </c>
      <c r="N32" s="123"/>
      <c r="O32" s="85">
        <v>132</v>
      </c>
      <c r="P32" s="85"/>
      <c r="Q32" s="85">
        <v>300</v>
      </c>
      <c r="R32" s="124"/>
      <c r="S32" s="123" t="s">
        <v>135</v>
      </c>
      <c r="T32" s="123" t="s">
        <v>390</v>
      </c>
      <c r="U32" s="123" t="s">
        <v>2265</v>
      </c>
      <c r="V32" s="123" t="s">
        <v>2247</v>
      </c>
      <c r="W32" s="101"/>
      <c r="X32" s="125"/>
      <c r="Y32" s="126"/>
    </row>
    <row r="33" spans="1:260" x14ac:dyDescent="0.2">
      <c r="A33" s="122">
        <v>43383</v>
      </c>
      <c r="B33" s="101" t="s">
        <v>1878</v>
      </c>
      <c r="C33" s="101" t="s">
        <v>197</v>
      </c>
      <c r="D33" s="101" t="s">
        <v>137</v>
      </c>
      <c r="E33" s="144" t="s">
        <v>144</v>
      </c>
      <c r="F33" s="82">
        <v>43383</v>
      </c>
      <c r="G33" s="83">
        <v>2018</v>
      </c>
      <c r="H33" s="123" t="s">
        <v>2401</v>
      </c>
      <c r="I33" s="123" t="str">
        <f t="shared" si="0"/>
        <v>OH</v>
      </c>
      <c r="J33" s="123" t="str">
        <f t="shared" si="1"/>
        <v>MI</v>
      </c>
      <c r="K33" s="202" t="str">
        <f t="shared" si="2"/>
        <v>Northeast, Midwest</v>
      </c>
      <c r="L33" s="123" t="str">
        <f>INDEX('State '!$A$1:$C$62,MATCH($I33,'State '!$B:$B,0),3)</f>
        <v>Northeast</v>
      </c>
      <c r="M33" s="123" t="str">
        <f>INDEX('State '!$A$1:$C$62,MATCH($J33,'State '!$B:$B,0),3)</f>
        <v>Midwest</v>
      </c>
      <c r="N33" s="123"/>
      <c r="O33" s="85">
        <v>2000</v>
      </c>
      <c r="P33" s="85">
        <v>255</v>
      </c>
      <c r="Q33" s="85">
        <v>1500</v>
      </c>
      <c r="R33" s="124">
        <v>36</v>
      </c>
      <c r="S33" s="123" t="s">
        <v>1879</v>
      </c>
      <c r="T33" s="123" t="s">
        <v>390</v>
      </c>
      <c r="U33" s="123" t="s">
        <v>2177</v>
      </c>
      <c r="V33" s="123" t="s">
        <v>2250</v>
      </c>
      <c r="W33" s="101"/>
      <c r="X33" s="125"/>
      <c r="Y33" s="126"/>
    </row>
    <row r="34" spans="1:260" x14ac:dyDescent="0.2">
      <c r="A34" s="122">
        <v>43377</v>
      </c>
      <c r="B34" s="101" t="s">
        <v>2431</v>
      </c>
      <c r="C34" s="101" t="s">
        <v>2138</v>
      </c>
      <c r="D34" s="101" t="s">
        <v>1944</v>
      </c>
      <c r="E34" s="101" t="s">
        <v>144</v>
      </c>
      <c r="F34" s="82">
        <v>43377</v>
      </c>
      <c r="G34" s="83">
        <v>2018</v>
      </c>
      <c r="H34" s="123" t="s">
        <v>2432</v>
      </c>
      <c r="I34" s="123" t="str">
        <f t="shared" si="0"/>
        <v>IL</v>
      </c>
      <c r="J34" s="123" t="str">
        <f t="shared" si="1"/>
        <v>TX</v>
      </c>
      <c r="K34" s="202" t="str">
        <f t="shared" si="2"/>
        <v>Midwest, South Central</v>
      </c>
      <c r="L34" s="123" t="str">
        <f>INDEX('State '!$A$1:$C$62,MATCH($I34,'State '!$B:$B,0),3)</f>
        <v>Midwest</v>
      </c>
      <c r="M34" s="123" t="str">
        <f>INDEX('State '!$A$1:$C$62,MATCH($J34,'State '!$B:$B,0),3)</f>
        <v>South Central</v>
      </c>
      <c r="N34" s="123"/>
      <c r="O34" s="85">
        <v>149</v>
      </c>
      <c r="P34" s="85"/>
      <c r="Q34" s="85">
        <v>460</v>
      </c>
      <c r="R34" s="124"/>
      <c r="S34" s="123" t="s">
        <v>135</v>
      </c>
      <c r="T34" s="123" t="s">
        <v>390</v>
      </c>
      <c r="U34" s="123" t="s">
        <v>2468</v>
      </c>
      <c r="V34" s="123" t="s">
        <v>2250</v>
      </c>
      <c r="W34" s="101"/>
      <c r="X34" s="125"/>
      <c r="Y34" s="126"/>
    </row>
    <row r="35" spans="1:260" ht="25.5" x14ac:dyDescent="0.2">
      <c r="A35" s="122">
        <v>43468</v>
      </c>
      <c r="B35" s="101" t="s">
        <v>2700</v>
      </c>
      <c r="C35" s="101" t="s">
        <v>1784</v>
      </c>
      <c r="D35" s="101" t="s">
        <v>141</v>
      </c>
      <c r="E35" s="101" t="s">
        <v>144</v>
      </c>
      <c r="F35" s="82">
        <v>43439</v>
      </c>
      <c r="G35" s="83">
        <v>2018</v>
      </c>
      <c r="H35" s="123" t="s">
        <v>1148</v>
      </c>
      <c r="I35" s="123" t="str">
        <f t="shared" si="0"/>
        <v>TX</v>
      </c>
      <c r="J35" s="123" t="str">
        <f t="shared" ref="J35:J66" si="3">RIGHT($H35,2)</f>
        <v>CA</v>
      </c>
      <c r="K35" s="202" t="str">
        <f t="shared" si="2"/>
        <v>South Central, Mountain, Pacific</v>
      </c>
      <c r="L35" s="123" t="str">
        <f>INDEX('State '!$A$1:$C$62,MATCH($I35,'State '!$B:$B,0),3)</f>
        <v>South Central</v>
      </c>
      <c r="M35" s="123" t="str">
        <f>INDEX('State '!$A$1:$C$62,MATCH($J35,'State '!$B:$B,0),3)</f>
        <v>Pacific</v>
      </c>
      <c r="N35" s="123" t="s">
        <v>2564</v>
      </c>
      <c r="O35" s="85"/>
      <c r="P35" s="85"/>
      <c r="Q35" s="85">
        <v>182</v>
      </c>
      <c r="R35" s="124">
        <v>20</v>
      </c>
      <c r="S35" s="147" t="s">
        <v>1879</v>
      </c>
      <c r="T35" s="123" t="s">
        <v>390</v>
      </c>
      <c r="U35" s="123" t="s">
        <v>2745</v>
      </c>
      <c r="V35" s="123" t="s">
        <v>2250</v>
      </c>
      <c r="W35" s="101"/>
      <c r="X35" s="125"/>
      <c r="Y35" s="126"/>
    </row>
    <row r="36" spans="1:260" x14ac:dyDescent="0.2">
      <c r="A36" s="122">
        <v>43454</v>
      </c>
      <c r="B36" s="103" t="s">
        <v>2363</v>
      </c>
      <c r="C36" s="103" t="s">
        <v>200</v>
      </c>
      <c r="D36" s="103" t="s">
        <v>141</v>
      </c>
      <c r="E36" s="103" t="s">
        <v>144</v>
      </c>
      <c r="F36" s="152">
        <v>43432</v>
      </c>
      <c r="G36" s="156">
        <v>2018</v>
      </c>
      <c r="H36" s="154" t="s">
        <v>6</v>
      </c>
      <c r="I36" s="154" t="str">
        <f t="shared" si="0"/>
        <v>TX</v>
      </c>
      <c r="J36" s="154" t="str">
        <f t="shared" si="3"/>
        <v>TX</v>
      </c>
      <c r="K36" s="202" t="str">
        <f t="shared" si="2"/>
        <v>South Central</v>
      </c>
      <c r="L36" s="123" t="str">
        <f>INDEX('State '!$A$1:$C$62,MATCH($I36,'State '!$B:$B,0),3)</f>
        <v>South Central</v>
      </c>
      <c r="M36" s="123" t="str">
        <f>INDEX('State '!$A$1:$C$62,MATCH($J36,'State '!$B:$B,0),3)</f>
        <v>South Central</v>
      </c>
      <c r="N36" s="123"/>
      <c r="O36" s="155">
        <v>129.80000000000001</v>
      </c>
      <c r="P36" s="155">
        <v>14</v>
      </c>
      <c r="Q36" s="155">
        <v>400</v>
      </c>
      <c r="R36" s="156">
        <v>30</v>
      </c>
      <c r="S36" s="154" t="s">
        <v>139</v>
      </c>
      <c r="T36" s="154" t="s">
        <v>390</v>
      </c>
      <c r="U36" s="154" t="s">
        <v>2364</v>
      </c>
      <c r="V36" s="123" t="s">
        <v>2247</v>
      </c>
      <c r="W36" s="101"/>
      <c r="X36" s="125"/>
      <c r="Y36" s="126"/>
    </row>
    <row r="37" spans="1:260" s="131" customFormat="1" ht="25.5" x14ac:dyDescent="0.2">
      <c r="A37" s="122">
        <v>43417</v>
      </c>
      <c r="B37" s="101" t="s">
        <v>2573</v>
      </c>
      <c r="C37" s="101" t="s">
        <v>1894</v>
      </c>
      <c r="D37" s="101" t="s">
        <v>141</v>
      </c>
      <c r="E37" s="101" t="s">
        <v>144</v>
      </c>
      <c r="F37" s="82">
        <v>43405</v>
      </c>
      <c r="G37" s="124">
        <v>2018</v>
      </c>
      <c r="H37" s="123" t="s">
        <v>2574</v>
      </c>
      <c r="I37" s="123" t="str">
        <f t="shared" si="0"/>
        <v>QU</v>
      </c>
      <c r="J37" s="123" t="str">
        <f t="shared" si="3"/>
        <v>ME</v>
      </c>
      <c r="K37" s="202" t="str">
        <f t="shared" si="2"/>
        <v>Canada, Northeast</v>
      </c>
      <c r="L37" s="123" t="str">
        <f>INDEX('State '!$A$1:$C$62,MATCH($I37,'State '!$B:$B,0),3)</f>
        <v>Canada</v>
      </c>
      <c r="M37" s="123" t="str">
        <f>INDEX('State '!$A$1:$C$62,MATCH($J37,'State '!$B:$B,0),3)</f>
        <v>Northeast</v>
      </c>
      <c r="N37" s="123"/>
      <c r="O37" s="85">
        <v>80</v>
      </c>
      <c r="P37" s="85"/>
      <c r="Q37" s="85">
        <v>39.841000000000001</v>
      </c>
      <c r="R37" s="124"/>
      <c r="S37" s="123" t="s">
        <v>135</v>
      </c>
      <c r="T37" s="123" t="s">
        <v>390</v>
      </c>
      <c r="U37" s="123" t="s">
        <v>2571</v>
      </c>
      <c r="V37" s="123" t="s">
        <v>2250</v>
      </c>
      <c r="W37" s="101"/>
      <c r="X37" s="125"/>
      <c r="Y37" s="130"/>
    </row>
    <row r="38" spans="1:260" ht="25.5" x14ac:dyDescent="0.2">
      <c r="A38" s="122">
        <v>43417</v>
      </c>
      <c r="B38" s="101" t="s">
        <v>2572</v>
      </c>
      <c r="C38" s="101" t="s">
        <v>1894</v>
      </c>
      <c r="D38" s="101" t="s">
        <v>141</v>
      </c>
      <c r="E38" s="101" t="s">
        <v>144</v>
      </c>
      <c r="F38" s="82">
        <v>43405</v>
      </c>
      <c r="G38" s="124">
        <v>2018</v>
      </c>
      <c r="H38" s="123" t="s">
        <v>1585</v>
      </c>
      <c r="I38" s="123" t="str">
        <f t="shared" si="0"/>
        <v>ME</v>
      </c>
      <c r="J38" s="123" t="str">
        <f t="shared" si="3"/>
        <v>MA</v>
      </c>
      <c r="K38" s="202" t="str">
        <f t="shared" si="2"/>
        <v>Northeast</v>
      </c>
      <c r="L38" s="123" t="str">
        <f>INDEX('State '!$A$1:$C$62,MATCH($I38,'State '!$B:$B,0),3)</f>
        <v>Northeast</v>
      </c>
      <c r="M38" s="123" t="str">
        <f>INDEX('State '!$A$1:$C$62,MATCH($J38,'State '!$B:$B,0),3)</f>
        <v>Northeast</v>
      </c>
      <c r="N38" s="123"/>
      <c r="O38" s="85"/>
      <c r="P38" s="85"/>
      <c r="Q38" s="85">
        <v>1.641</v>
      </c>
      <c r="R38" s="124"/>
      <c r="S38" s="123" t="s">
        <v>135</v>
      </c>
      <c r="T38" s="123" t="s">
        <v>390</v>
      </c>
      <c r="U38" s="123" t="s">
        <v>2571</v>
      </c>
      <c r="V38" s="123" t="s">
        <v>2250</v>
      </c>
      <c r="W38" s="101"/>
      <c r="X38" s="125"/>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row>
    <row r="39" spans="1:260" x14ac:dyDescent="0.2">
      <c r="A39" s="122">
        <v>43314</v>
      </c>
      <c r="B39" s="102" t="s">
        <v>2585</v>
      </c>
      <c r="C39" s="102" t="s">
        <v>2494</v>
      </c>
      <c r="D39" s="102" t="s">
        <v>137</v>
      </c>
      <c r="E39" s="101" t="s">
        <v>144</v>
      </c>
      <c r="F39" s="84">
        <v>43313</v>
      </c>
      <c r="G39" s="169">
        <v>2018</v>
      </c>
      <c r="H39" s="123" t="s">
        <v>1124</v>
      </c>
      <c r="I39" s="123" t="str">
        <f t="shared" si="0"/>
        <v>OK</v>
      </c>
      <c r="J39" s="123" t="str">
        <f t="shared" si="3"/>
        <v>TX</v>
      </c>
      <c r="K39" s="202" t="str">
        <f t="shared" si="2"/>
        <v>South Central</v>
      </c>
      <c r="L39" s="123" t="str">
        <f>INDEX('State '!$A$1:$C$62,MATCH($I39,'State '!$B:$B,0),3)</f>
        <v>South Central</v>
      </c>
      <c r="M39" s="123" t="str">
        <f>INDEX('State '!$A$1:$C$62,MATCH($J39,'State '!$B:$B,0),3)</f>
        <v>South Central</v>
      </c>
      <c r="N39" s="123"/>
      <c r="O39" s="146"/>
      <c r="P39" s="146"/>
      <c r="Q39" s="146">
        <v>400</v>
      </c>
      <c r="R39" s="85"/>
      <c r="S39" s="147" t="s">
        <v>135</v>
      </c>
      <c r="T39" s="148"/>
      <c r="U39" s="149"/>
      <c r="V39" s="123" t="s">
        <v>2250</v>
      </c>
      <c r="W39" s="125"/>
    </row>
    <row r="40" spans="1:260" s="127" customFormat="1" ht="25.5" x14ac:dyDescent="0.2">
      <c r="A40" s="122">
        <v>43423</v>
      </c>
      <c r="B40" s="101" t="s">
        <v>2754</v>
      </c>
      <c r="C40" s="101" t="s">
        <v>2527</v>
      </c>
      <c r="D40" s="101" t="s">
        <v>137</v>
      </c>
      <c r="E40" s="101" t="s">
        <v>144</v>
      </c>
      <c r="F40" s="82">
        <v>43221</v>
      </c>
      <c r="G40" s="124">
        <v>2018</v>
      </c>
      <c r="H40" s="123" t="s">
        <v>6</v>
      </c>
      <c r="I40" s="123" t="str">
        <f t="shared" si="0"/>
        <v>TX</v>
      </c>
      <c r="J40" s="123" t="str">
        <f t="shared" si="3"/>
        <v>TX</v>
      </c>
      <c r="K40" s="202" t="str">
        <f t="shared" si="2"/>
        <v>South Central</v>
      </c>
      <c r="L40" s="123" t="str">
        <f>INDEX('State '!$A$1:$C$62,MATCH($I40,'State '!$B:$B,0),3)</f>
        <v>South Central</v>
      </c>
      <c r="M40" s="123" t="str">
        <f>INDEX('State '!$A$1:$C$62,MATCH($J40,'State '!$B:$B,0),3)</f>
        <v>South Central</v>
      </c>
      <c r="N40" s="123"/>
      <c r="O40" s="85"/>
      <c r="P40" s="85">
        <v>80</v>
      </c>
      <c r="Q40" s="85">
        <v>1400</v>
      </c>
      <c r="R40" s="124" t="s">
        <v>2528</v>
      </c>
      <c r="S40" s="123" t="s">
        <v>139</v>
      </c>
      <c r="T40" s="123" t="s">
        <v>2714</v>
      </c>
      <c r="U40" s="123"/>
      <c r="V40" s="123" t="s">
        <v>2247</v>
      </c>
      <c r="W40" s="125" t="s">
        <v>2309</v>
      </c>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row>
    <row r="41" spans="1:260" x14ac:dyDescent="0.2">
      <c r="A41" s="122">
        <v>43423</v>
      </c>
      <c r="B41" s="101" t="s">
        <v>2579</v>
      </c>
      <c r="C41" s="101" t="s">
        <v>2527</v>
      </c>
      <c r="D41" s="101" t="s">
        <v>137</v>
      </c>
      <c r="E41" s="101" t="s">
        <v>144</v>
      </c>
      <c r="F41" s="82">
        <v>43159</v>
      </c>
      <c r="G41" s="124">
        <v>2018</v>
      </c>
      <c r="H41" s="123" t="s">
        <v>7</v>
      </c>
      <c r="I41" s="123" t="str">
        <f t="shared" si="0"/>
        <v>PA</v>
      </c>
      <c r="J41" s="123" t="str">
        <f t="shared" si="3"/>
        <v>PA</v>
      </c>
      <c r="K41" s="202" t="str">
        <f t="shared" si="2"/>
        <v>Northeast</v>
      </c>
      <c r="L41" s="123" t="str">
        <f>INDEX('State '!$A$1:$C$62,MATCH($I41,'State '!$B:$B,0),3)</f>
        <v>Northeast</v>
      </c>
      <c r="M41" s="123" t="str">
        <f>INDEX('State '!$A$1:$C$62,MATCH($J41,'State '!$B:$B,0),3)</f>
        <v>Northeast</v>
      </c>
      <c r="N41" s="123"/>
      <c r="O41" s="85">
        <v>1500</v>
      </c>
      <c r="P41" s="85">
        <v>120</v>
      </c>
      <c r="Q41" s="85">
        <v>440</v>
      </c>
      <c r="R41" s="124" t="s">
        <v>1888</v>
      </c>
      <c r="S41" s="123" t="s">
        <v>139</v>
      </c>
      <c r="T41" s="123"/>
      <c r="U41" s="123" t="s">
        <v>391</v>
      </c>
      <c r="V41" s="123" t="s">
        <v>2247</v>
      </c>
      <c r="W41" s="125"/>
    </row>
    <row r="42" spans="1:260" x14ac:dyDescent="0.2">
      <c r="A42" s="122">
        <v>43252</v>
      </c>
      <c r="B42" s="101" t="s">
        <v>2255</v>
      </c>
      <c r="C42" s="101" t="s">
        <v>2021</v>
      </c>
      <c r="D42" s="101" t="s">
        <v>137</v>
      </c>
      <c r="E42" s="101" t="s">
        <v>144</v>
      </c>
      <c r="F42" s="82">
        <v>43252</v>
      </c>
      <c r="G42" s="124">
        <v>2018</v>
      </c>
      <c r="H42" s="123" t="s">
        <v>2425</v>
      </c>
      <c r="I42" s="123" t="str">
        <f t="shared" si="0"/>
        <v>PA</v>
      </c>
      <c r="J42" s="123" t="str">
        <f t="shared" si="3"/>
        <v>MI</v>
      </c>
      <c r="K42" s="202" t="str">
        <f t="shared" si="2"/>
        <v>Northeast, Midwest</v>
      </c>
      <c r="L42" s="123" t="str">
        <f>INDEX('State '!$A$1:$C$62,MATCH($I42,'State '!$B:$B,0),3)</f>
        <v>Northeast</v>
      </c>
      <c r="M42" s="123" t="str">
        <f>INDEX('State '!$A$1:$C$62,MATCH($J42,'State '!$B:$B,0),3)</f>
        <v>Midwest</v>
      </c>
      <c r="N42" s="123"/>
      <c r="O42" s="85">
        <v>1220</v>
      </c>
      <c r="P42" s="85"/>
      <c r="Q42" s="85">
        <v>1550</v>
      </c>
      <c r="R42" s="124"/>
      <c r="S42" s="123" t="s">
        <v>135</v>
      </c>
      <c r="T42" s="123" t="s">
        <v>390</v>
      </c>
      <c r="U42" s="123" t="s">
        <v>2082</v>
      </c>
      <c r="V42" s="123" t="s">
        <v>2250</v>
      </c>
      <c r="W42" s="125"/>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row>
    <row r="43" spans="1:260" ht="25.5" x14ac:dyDescent="0.2">
      <c r="A43" s="122">
        <v>43454</v>
      </c>
      <c r="B43" s="101" t="s">
        <v>2817</v>
      </c>
      <c r="C43" s="102" t="s">
        <v>2446</v>
      </c>
      <c r="D43" s="101" t="s">
        <v>134</v>
      </c>
      <c r="E43" s="101" t="s">
        <v>144</v>
      </c>
      <c r="F43" s="82">
        <v>43445</v>
      </c>
      <c r="G43" s="124">
        <v>2018</v>
      </c>
      <c r="H43" s="123" t="s">
        <v>0</v>
      </c>
      <c r="I43" s="123" t="str">
        <f t="shared" si="0"/>
        <v>LA</v>
      </c>
      <c r="J43" s="123" t="str">
        <f t="shared" si="3"/>
        <v>LA</v>
      </c>
      <c r="K43" s="202" t="str">
        <f t="shared" si="2"/>
        <v>South Central</v>
      </c>
      <c r="L43" s="123" t="str">
        <f>INDEX('State '!$A$1:$C$62,MATCH($I43,'State '!$B:$B,0),3)</f>
        <v>South Central</v>
      </c>
      <c r="M43" s="123" t="str">
        <f>INDEX('State '!$A$1:$C$62,MATCH($J43,'State '!$B:$B,0),3)</f>
        <v>South Central</v>
      </c>
      <c r="N43" s="123"/>
      <c r="O43" s="85">
        <v>151</v>
      </c>
      <c r="P43" s="85"/>
      <c r="Q43" s="85">
        <v>600</v>
      </c>
      <c r="R43" s="124"/>
      <c r="S43" s="123" t="s">
        <v>139</v>
      </c>
      <c r="T43" s="123" t="s">
        <v>390</v>
      </c>
      <c r="U43" s="123" t="s">
        <v>2447</v>
      </c>
      <c r="V43" s="123" t="s">
        <v>2247</v>
      </c>
      <c r="W43" s="125"/>
    </row>
    <row r="44" spans="1:260" x14ac:dyDescent="0.2">
      <c r="A44" s="122">
        <v>43468</v>
      </c>
      <c r="B44" s="101" t="s">
        <v>2727</v>
      </c>
      <c r="C44" s="101" t="s">
        <v>237</v>
      </c>
      <c r="D44" s="101" t="s">
        <v>141</v>
      </c>
      <c r="E44" s="101" t="s">
        <v>144</v>
      </c>
      <c r="F44" s="82">
        <v>43430</v>
      </c>
      <c r="G44" s="124">
        <v>2018</v>
      </c>
      <c r="H44" s="123" t="s">
        <v>532</v>
      </c>
      <c r="I44" s="123" t="str">
        <f t="shared" si="0"/>
        <v>AL</v>
      </c>
      <c r="J44" s="123" t="str">
        <f t="shared" si="3"/>
        <v>FL</v>
      </c>
      <c r="K44" s="202" t="str">
        <f t="shared" si="2"/>
        <v>South Central, Southeast</v>
      </c>
      <c r="L44" s="123" t="str">
        <f>INDEX('State '!$A$1:$C$62,MATCH($I44,'State '!$B:$B,0),3)</f>
        <v>South Central</v>
      </c>
      <c r="M44" s="123" t="str">
        <f>INDEX('State '!$A$1:$C$62,MATCH($J44,'State '!$B:$B,0),3)</f>
        <v>Southeast</v>
      </c>
      <c r="N44" s="123"/>
      <c r="O44" s="85"/>
      <c r="P44" s="85"/>
      <c r="Q44" s="85">
        <v>60</v>
      </c>
      <c r="R44" s="124"/>
      <c r="S44" s="123" t="s">
        <v>135</v>
      </c>
      <c r="T44" s="123" t="s">
        <v>390</v>
      </c>
      <c r="U44" s="123" t="s">
        <v>2744</v>
      </c>
      <c r="V44" s="123" t="s">
        <v>2250</v>
      </c>
      <c r="W44" s="125"/>
    </row>
    <row r="45" spans="1:260" x14ac:dyDescent="0.2">
      <c r="A45" s="122">
        <v>43468</v>
      </c>
      <c r="B45" s="101" t="s">
        <v>2818</v>
      </c>
      <c r="C45" s="102" t="s">
        <v>2637</v>
      </c>
      <c r="D45" s="101" t="s">
        <v>137</v>
      </c>
      <c r="E45" s="144" t="s">
        <v>144</v>
      </c>
      <c r="F45" s="82">
        <v>43448</v>
      </c>
      <c r="G45" s="83">
        <v>2018</v>
      </c>
      <c r="H45" s="123" t="s">
        <v>2638</v>
      </c>
      <c r="I45" s="123" t="str">
        <f t="shared" si="0"/>
        <v>ND</v>
      </c>
      <c r="J45" s="123" t="str">
        <f t="shared" si="3"/>
        <v>SK</v>
      </c>
      <c r="K45" s="202" t="str">
        <f t="shared" si="2"/>
        <v>Mountain, Canada</v>
      </c>
      <c r="L45" s="123" t="str">
        <f>INDEX('State '!$A$1:$C$62,MATCH($I45,'State '!$B:$B,0),3)</f>
        <v>Mountain</v>
      </c>
      <c r="M45" s="123" t="str">
        <f>INDEX('State '!$A$1:$C$62,MATCH($J45,'State '!$B:$B,0),3)</f>
        <v>Canada</v>
      </c>
      <c r="N45" s="123"/>
      <c r="O45" s="85"/>
      <c r="P45" s="85">
        <v>2.2000000000000002</v>
      </c>
      <c r="Q45" s="85">
        <v>30</v>
      </c>
      <c r="R45" s="124">
        <v>10.75</v>
      </c>
      <c r="S45" s="123" t="s">
        <v>135</v>
      </c>
      <c r="T45" s="123" t="s">
        <v>390</v>
      </c>
      <c r="U45" s="123" t="s">
        <v>2639</v>
      </c>
      <c r="V45" s="123" t="s">
        <v>2250</v>
      </c>
      <c r="W45" s="125" t="s">
        <v>2295</v>
      </c>
    </row>
    <row r="46" spans="1:260" x14ac:dyDescent="0.2">
      <c r="A46" s="122">
        <v>43454</v>
      </c>
      <c r="B46" s="102" t="s">
        <v>2087</v>
      </c>
      <c r="C46" s="102" t="s">
        <v>220</v>
      </c>
      <c r="D46" s="102" t="s">
        <v>1944</v>
      </c>
      <c r="E46" s="144" t="s">
        <v>144</v>
      </c>
      <c r="F46" s="84">
        <v>43432</v>
      </c>
      <c r="G46" s="150">
        <v>2018</v>
      </c>
      <c r="H46" s="123" t="s">
        <v>6</v>
      </c>
      <c r="I46" s="123" t="str">
        <f t="shared" si="0"/>
        <v>TX</v>
      </c>
      <c r="J46" s="123" t="str">
        <f t="shared" si="3"/>
        <v>TX</v>
      </c>
      <c r="K46" s="202" t="str">
        <f t="shared" si="2"/>
        <v>South Central</v>
      </c>
      <c r="L46" s="123" t="str">
        <f>INDEX('State '!$A$1:$C$62,MATCH($I46,'State '!$B:$B,0),3)</f>
        <v>South Central</v>
      </c>
      <c r="M46" s="123" t="str">
        <f>INDEX('State '!$A$1:$C$62,MATCH($J46,'State '!$B:$B,0),3)</f>
        <v>South Central</v>
      </c>
      <c r="N46" s="123"/>
      <c r="O46" s="146">
        <v>137.30000000000001</v>
      </c>
      <c r="P46" s="146"/>
      <c r="Q46" s="146">
        <v>396</v>
      </c>
      <c r="R46" s="85"/>
      <c r="S46" s="147" t="s">
        <v>135</v>
      </c>
      <c r="T46" s="148" t="s">
        <v>390</v>
      </c>
      <c r="U46" s="149" t="s">
        <v>2088</v>
      </c>
      <c r="V46" s="123" t="s">
        <v>2247</v>
      </c>
      <c r="W46" s="125"/>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row>
    <row r="47" spans="1:260" x14ac:dyDescent="0.2">
      <c r="A47" s="122">
        <v>43194</v>
      </c>
      <c r="B47" s="101" t="s">
        <v>2159</v>
      </c>
      <c r="C47" s="102" t="s">
        <v>207</v>
      </c>
      <c r="D47" s="101" t="s">
        <v>1944</v>
      </c>
      <c r="E47" s="101" t="s">
        <v>144</v>
      </c>
      <c r="F47" s="82">
        <v>43168</v>
      </c>
      <c r="G47" s="124">
        <v>2018</v>
      </c>
      <c r="H47" s="123" t="s">
        <v>2521</v>
      </c>
      <c r="I47" s="123" t="str">
        <f t="shared" si="0"/>
        <v>KY</v>
      </c>
      <c r="J47" s="123" t="str">
        <f t="shared" si="3"/>
        <v>LA</v>
      </c>
      <c r="K47" s="202" t="str">
        <f t="shared" si="2"/>
        <v>Midwest, South Central</v>
      </c>
      <c r="L47" s="123" t="str">
        <f>INDEX('State '!$A$1:$C$62,MATCH($I47,'State '!$B:$B,0),3)</f>
        <v>Midwest</v>
      </c>
      <c r="M47" s="123" t="str">
        <f>INDEX('State '!$A$1:$C$62,MATCH($J47,'State '!$B:$B,0),3)</f>
        <v>South Central</v>
      </c>
      <c r="N47" s="123"/>
      <c r="O47" s="85">
        <v>170</v>
      </c>
      <c r="P47" s="85">
        <v>2.4</v>
      </c>
      <c r="Q47" s="85">
        <v>900</v>
      </c>
      <c r="R47" s="124"/>
      <c r="S47" s="123" t="s">
        <v>135</v>
      </c>
      <c r="T47" s="123" t="s">
        <v>390</v>
      </c>
      <c r="U47" s="123" t="s">
        <v>2160</v>
      </c>
      <c r="V47" s="123" t="s">
        <v>2250</v>
      </c>
      <c r="W47" s="125"/>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row>
    <row r="48" spans="1:260" x14ac:dyDescent="0.2">
      <c r="A48" s="122">
        <v>43417</v>
      </c>
      <c r="B48" s="101" t="s">
        <v>2437</v>
      </c>
      <c r="C48" s="102" t="s">
        <v>241</v>
      </c>
      <c r="D48" s="101" t="s">
        <v>141</v>
      </c>
      <c r="E48" s="144" t="s">
        <v>144</v>
      </c>
      <c r="F48" s="82">
        <v>43404</v>
      </c>
      <c r="G48" s="83">
        <v>2018</v>
      </c>
      <c r="H48" s="123" t="s">
        <v>0</v>
      </c>
      <c r="I48" s="123" t="str">
        <f t="shared" si="0"/>
        <v>LA</v>
      </c>
      <c r="J48" s="123" t="str">
        <f t="shared" si="3"/>
        <v>LA</v>
      </c>
      <c r="K48" s="202" t="str">
        <f t="shared" si="2"/>
        <v>South Central</v>
      </c>
      <c r="L48" s="123" t="str">
        <f>INDEX('State '!$A$1:$C$62,MATCH($I48,'State '!$B:$B,0),3)</f>
        <v>South Central</v>
      </c>
      <c r="M48" s="123" t="str">
        <f>INDEX('State '!$A$1:$C$62,MATCH($J48,'State '!$B:$B,0),3)</f>
        <v>South Central</v>
      </c>
      <c r="N48" s="123"/>
      <c r="O48" s="85">
        <v>29.7</v>
      </c>
      <c r="P48" s="85">
        <v>1</v>
      </c>
      <c r="Q48" s="85">
        <v>133.33000000000001</v>
      </c>
      <c r="R48" s="124">
        <v>24</v>
      </c>
      <c r="S48" s="123" t="s">
        <v>139</v>
      </c>
      <c r="T48" s="123" t="s">
        <v>390</v>
      </c>
      <c r="U48" s="123" t="s">
        <v>2438</v>
      </c>
      <c r="V48" s="123" t="s">
        <v>2247</v>
      </c>
      <c r="W48" s="125"/>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c r="IW48" s="20"/>
      <c r="IX48" s="20"/>
      <c r="IY48" s="20"/>
    </row>
    <row r="49" spans="1:259" x14ac:dyDescent="0.2">
      <c r="A49" s="122">
        <v>43291</v>
      </c>
      <c r="B49" s="101" t="s">
        <v>2454</v>
      </c>
      <c r="C49" s="102" t="s">
        <v>207</v>
      </c>
      <c r="D49" s="101" t="s">
        <v>141</v>
      </c>
      <c r="E49" s="101" t="s">
        <v>144</v>
      </c>
      <c r="F49" s="82">
        <v>43286</v>
      </c>
      <c r="G49" s="124">
        <v>2018</v>
      </c>
      <c r="H49" s="123" t="s">
        <v>2409</v>
      </c>
      <c r="I49" s="123" t="str">
        <f t="shared" si="0"/>
        <v>TX</v>
      </c>
      <c r="J49" s="123" t="str">
        <f t="shared" si="3"/>
        <v>MX</v>
      </c>
      <c r="K49" s="202" t="str">
        <f t="shared" si="2"/>
        <v>South Central, Mexico</v>
      </c>
      <c r="L49" s="123" t="str">
        <f>INDEX('State '!$A$1:$C$62,MATCH($I49,'State '!$B:$B,0),3)</f>
        <v>South Central</v>
      </c>
      <c r="M49" s="123" t="str">
        <f>INDEX('State '!$A$1:$C$62,MATCH($J49,'State '!$B:$B,0),3)</f>
        <v>Mexico</v>
      </c>
      <c r="N49" s="123"/>
      <c r="O49" s="85"/>
      <c r="P49" s="85">
        <f>486/5280</f>
        <v>9.2045454545454541E-2</v>
      </c>
      <c r="Q49" s="85">
        <v>383</v>
      </c>
      <c r="R49" s="124">
        <v>24</v>
      </c>
      <c r="S49" s="123" t="s">
        <v>135</v>
      </c>
      <c r="T49" s="148" t="s">
        <v>390</v>
      </c>
      <c r="U49" s="123" t="s">
        <v>2558</v>
      </c>
      <c r="V49" s="123" t="s">
        <v>2250</v>
      </c>
      <c r="W49" s="125"/>
    </row>
    <row r="50" spans="1:259" ht="25.5" x14ac:dyDescent="0.2">
      <c r="A50" s="122">
        <v>43192</v>
      </c>
      <c r="B50" s="101" t="s">
        <v>2178</v>
      </c>
      <c r="C50" s="102" t="s">
        <v>2121</v>
      </c>
      <c r="D50" s="101" t="s">
        <v>141</v>
      </c>
      <c r="E50" s="101" t="s">
        <v>144</v>
      </c>
      <c r="F50" s="82">
        <v>43158</v>
      </c>
      <c r="G50" s="124">
        <v>2018</v>
      </c>
      <c r="H50" s="123" t="s">
        <v>53</v>
      </c>
      <c r="I50" s="123" t="str">
        <f t="shared" si="0"/>
        <v>SC</v>
      </c>
      <c r="J50" s="123" t="str">
        <f t="shared" si="3"/>
        <v>SC</v>
      </c>
      <c r="K50" s="202" t="str">
        <f t="shared" si="2"/>
        <v>Southeast</v>
      </c>
      <c r="L50" s="123" t="str">
        <f>INDEX('State '!$A$1:$C$62,MATCH($I50,'State '!$B:$B,0),3)</f>
        <v>Southeast</v>
      </c>
      <c r="M50" s="123" t="str">
        <f>INDEX('State '!$A$1:$C$62,MATCH($J50,'State '!$B:$B,0),3)</f>
        <v>Southeast</v>
      </c>
      <c r="N50" s="123"/>
      <c r="O50" s="85">
        <v>119</v>
      </c>
      <c r="P50" s="85">
        <v>55</v>
      </c>
      <c r="Q50" s="85">
        <v>80</v>
      </c>
      <c r="R50" s="124">
        <v>12</v>
      </c>
      <c r="S50" s="123" t="s">
        <v>135</v>
      </c>
      <c r="T50" s="123" t="s">
        <v>390</v>
      </c>
      <c r="U50" s="123" t="s">
        <v>2262</v>
      </c>
      <c r="V50" s="123" t="s">
        <v>2247</v>
      </c>
      <c r="W50" s="125"/>
    </row>
    <row r="51" spans="1:259" x14ac:dyDescent="0.2">
      <c r="A51" s="157">
        <v>43417</v>
      </c>
      <c r="B51" s="103" t="s">
        <v>2379</v>
      </c>
      <c r="C51" s="103" t="s">
        <v>2096</v>
      </c>
      <c r="D51" s="103" t="s">
        <v>141</v>
      </c>
      <c r="E51" s="103" t="s">
        <v>144</v>
      </c>
      <c r="F51" s="152">
        <v>43404</v>
      </c>
      <c r="G51" s="156">
        <v>2018</v>
      </c>
      <c r="H51" s="154" t="s">
        <v>700</v>
      </c>
      <c r="I51" s="123" t="str">
        <f t="shared" si="0"/>
        <v>MN</v>
      </c>
      <c r="J51" s="123" t="str">
        <f t="shared" si="3"/>
        <v>ND</v>
      </c>
      <c r="K51" s="202" t="str">
        <f t="shared" si="2"/>
        <v>Midwest, Mountain</v>
      </c>
      <c r="L51" s="123" t="str">
        <f>INDEX('State '!$A$1:$C$62,MATCH($I51,'State '!$B:$B,0),3)</f>
        <v>Midwest</v>
      </c>
      <c r="M51" s="123" t="str">
        <f>INDEX('State '!$A$1:$C$62,MATCH($J51,'State '!$B:$B,0),3)</f>
        <v>Mountain</v>
      </c>
      <c r="N51" s="123"/>
      <c r="O51" s="155">
        <v>57.3</v>
      </c>
      <c r="P51" s="155">
        <v>37.299999999999997</v>
      </c>
      <c r="Q51" s="155">
        <v>33</v>
      </c>
      <c r="R51" s="156">
        <v>16</v>
      </c>
      <c r="S51" s="154" t="s">
        <v>135</v>
      </c>
      <c r="T51" s="154" t="s">
        <v>390</v>
      </c>
      <c r="U51" s="154" t="s">
        <v>2380</v>
      </c>
      <c r="V51" s="123" t="s">
        <v>2250</v>
      </c>
      <c r="W51" s="125"/>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row>
    <row r="52" spans="1:259" x14ac:dyDescent="0.2">
      <c r="A52" s="122">
        <v>43417</v>
      </c>
      <c r="B52" s="101" t="s">
        <v>2427</v>
      </c>
      <c r="C52" s="101" t="s">
        <v>263</v>
      </c>
      <c r="D52" s="101" t="s">
        <v>141</v>
      </c>
      <c r="E52" s="101" t="s">
        <v>144</v>
      </c>
      <c r="F52" s="82">
        <v>43419</v>
      </c>
      <c r="G52" s="124">
        <v>2018</v>
      </c>
      <c r="H52" s="123" t="s">
        <v>2428</v>
      </c>
      <c r="I52" s="123" t="str">
        <f t="shared" si="0"/>
        <v>WV</v>
      </c>
      <c r="J52" s="123" t="str">
        <f t="shared" si="3"/>
        <v>MD</v>
      </c>
      <c r="K52" s="202" t="str">
        <f t="shared" si="2"/>
        <v>Northeast</v>
      </c>
      <c r="L52" s="123" t="str">
        <f>INDEX('State '!$A$1:$C$62,MATCH($I52,'State '!$B:$B,0),3)</f>
        <v>Northeast</v>
      </c>
      <c r="M52" s="123" t="str">
        <f>INDEX('State '!$A$1:$C$62,MATCH($J52,'State '!$B:$B,0),3)</f>
        <v>Northeast</v>
      </c>
      <c r="N52" s="123"/>
      <c r="O52" s="85">
        <v>780</v>
      </c>
      <c r="P52" s="85">
        <v>29</v>
      </c>
      <c r="Q52" s="85">
        <v>500</v>
      </c>
      <c r="R52" s="124"/>
      <c r="S52" s="123" t="s">
        <v>135</v>
      </c>
      <c r="T52" s="123" t="s">
        <v>390</v>
      </c>
      <c r="U52" s="123" t="s">
        <v>2164</v>
      </c>
      <c r="V52" s="123" t="s">
        <v>2250</v>
      </c>
      <c r="W52" s="125"/>
      <c r="X52" s="113"/>
    </row>
    <row r="53" spans="1:259" x14ac:dyDescent="0.2">
      <c r="A53" s="122">
        <v>43377</v>
      </c>
      <c r="B53" s="101" t="s">
        <v>2445</v>
      </c>
      <c r="C53" s="101" t="s">
        <v>263</v>
      </c>
      <c r="D53" s="101" t="s">
        <v>141</v>
      </c>
      <c r="E53" s="101" t="s">
        <v>144</v>
      </c>
      <c r="F53" s="82">
        <v>43377</v>
      </c>
      <c r="G53" s="124">
        <v>2018</v>
      </c>
      <c r="H53" s="123" t="s">
        <v>33</v>
      </c>
      <c r="I53" s="123" t="str">
        <f t="shared" si="0"/>
        <v>WV</v>
      </c>
      <c r="J53" s="123" t="str">
        <f t="shared" si="3"/>
        <v>WV</v>
      </c>
      <c r="K53" s="202" t="str">
        <f t="shared" si="2"/>
        <v>Northeast</v>
      </c>
      <c r="L53" s="123" t="str">
        <f>INDEX('State '!$A$1:$C$62,MATCH($I53,'State '!$B:$B,0),3)</f>
        <v>Northeast</v>
      </c>
      <c r="M53" s="123" t="str">
        <f>INDEX('State '!$A$1:$C$62,MATCH($J53,'State '!$B:$B,0),3)</f>
        <v>Northeast</v>
      </c>
      <c r="N53" s="123"/>
      <c r="O53" s="85">
        <v>780</v>
      </c>
      <c r="P53" s="85">
        <v>29</v>
      </c>
      <c r="Q53" s="85">
        <v>800</v>
      </c>
      <c r="R53" s="124"/>
      <c r="S53" s="123" t="s">
        <v>135</v>
      </c>
      <c r="T53" s="123" t="s">
        <v>390</v>
      </c>
      <c r="U53" s="123" t="s">
        <v>2164</v>
      </c>
      <c r="V53" s="123" t="s">
        <v>2247</v>
      </c>
      <c r="W53" s="125" t="s">
        <v>2251</v>
      </c>
    </row>
    <row r="54" spans="1:259" x14ac:dyDescent="0.2">
      <c r="A54" s="157">
        <v>43417</v>
      </c>
      <c r="B54" s="103" t="s">
        <v>2370</v>
      </c>
      <c r="C54" s="103" t="s">
        <v>1791</v>
      </c>
      <c r="D54" s="103" t="s">
        <v>141</v>
      </c>
      <c r="E54" s="103" t="s">
        <v>144</v>
      </c>
      <c r="F54" s="152">
        <v>43415</v>
      </c>
      <c r="G54" s="156">
        <v>2018</v>
      </c>
      <c r="H54" s="154" t="s">
        <v>1348</v>
      </c>
      <c r="I54" s="154" t="str">
        <f t="shared" si="0"/>
        <v>IL</v>
      </c>
      <c r="J54" s="154" t="str">
        <f t="shared" si="3"/>
        <v>WI</v>
      </c>
      <c r="K54" s="202" t="str">
        <f t="shared" si="2"/>
        <v>Midwest</v>
      </c>
      <c r="L54" s="123" t="str">
        <f>INDEX('State '!$A$1:$C$62,MATCH($I54,'State '!$B:$B,0),3)</f>
        <v>Midwest</v>
      </c>
      <c r="M54" s="123" t="str">
        <f>INDEX('State '!$A$1:$C$62,MATCH($J54,'State '!$B:$B,0),3)</f>
        <v>Midwest</v>
      </c>
      <c r="N54" s="123"/>
      <c r="O54" s="155">
        <v>57.7</v>
      </c>
      <c r="P54" s="155">
        <v>0.5</v>
      </c>
      <c r="Q54" s="155">
        <v>231</v>
      </c>
      <c r="R54" s="156">
        <v>24</v>
      </c>
      <c r="S54" s="147" t="s">
        <v>135</v>
      </c>
      <c r="T54" s="148" t="s">
        <v>390</v>
      </c>
      <c r="U54" s="154" t="s">
        <v>2371</v>
      </c>
      <c r="V54" s="123" t="s">
        <v>2367</v>
      </c>
      <c r="W54" s="125"/>
    </row>
    <row r="55" spans="1:259" ht="25.5" x14ac:dyDescent="0.2">
      <c r="A55" s="122">
        <v>43068</v>
      </c>
      <c r="B55" s="101" t="s">
        <v>2026</v>
      </c>
      <c r="C55" s="101" t="s">
        <v>200</v>
      </c>
      <c r="D55" s="101" t="s">
        <v>1944</v>
      </c>
      <c r="E55" s="101" t="s">
        <v>144</v>
      </c>
      <c r="F55" s="82">
        <v>43039</v>
      </c>
      <c r="G55" s="83">
        <v>2017</v>
      </c>
      <c r="H55" s="123" t="s">
        <v>2452</v>
      </c>
      <c r="I55" s="123" t="str">
        <f t="shared" si="0"/>
        <v>PA</v>
      </c>
      <c r="J55" s="123" t="str">
        <f t="shared" si="3"/>
        <v>MS</v>
      </c>
      <c r="K55" s="202" t="str">
        <f t="shared" si="2"/>
        <v>Northeast, Midwest, South Central</v>
      </c>
      <c r="L55" s="123" t="str">
        <f>INDEX('State '!$A$1:$C$62,MATCH($I55,'State '!$B:$B,0),3)</f>
        <v>Northeast</v>
      </c>
      <c r="M55" s="123" t="str">
        <f>INDEX('State '!$A$1:$C$62,MATCH($J55,'State '!$B:$B,0),3)</f>
        <v>South Central</v>
      </c>
      <c r="N55" s="123" t="s">
        <v>9</v>
      </c>
      <c r="O55" s="85">
        <v>256</v>
      </c>
      <c r="P55" s="85"/>
      <c r="Q55" s="85">
        <v>320</v>
      </c>
      <c r="R55" s="124"/>
      <c r="S55" s="123" t="s">
        <v>135</v>
      </c>
      <c r="T55" s="123" t="s">
        <v>390</v>
      </c>
      <c r="U55" s="123" t="s">
        <v>2168</v>
      </c>
      <c r="V55" s="123" t="s">
        <v>2250</v>
      </c>
      <c r="W55" s="125"/>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row>
    <row r="56" spans="1:259" x14ac:dyDescent="0.2">
      <c r="A56" s="122">
        <v>43068</v>
      </c>
      <c r="B56" s="101" t="s">
        <v>2024</v>
      </c>
      <c r="C56" s="101" t="s">
        <v>200</v>
      </c>
      <c r="D56" s="101" t="s">
        <v>1944</v>
      </c>
      <c r="E56" s="101" t="s">
        <v>144</v>
      </c>
      <c r="F56" s="82">
        <v>43039</v>
      </c>
      <c r="G56" s="83">
        <v>2017</v>
      </c>
      <c r="H56" s="123" t="s">
        <v>2025</v>
      </c>
      <c r="I56" s="123" t="str">
        <f t="shared" si="0"/>
        <v>PA</v>
      </c>
      <c r="J56" s="123" t="str">
        <f t="shared" si="3"/>
        <v>KY</v>
      </c>
      <c r="K56" s="202" t="str">
        <f t="shared" si="2"/>
        <v>Northeast, Midwest</v>
      </c>
      <c r="L56" s="123" t="str">
        <f>INDEX('State '!$A$1:$C$62,MATCH($I56,'State '!$B:$B,0),3)</f>
        <v>Northeast</v>
      </c>
      <c r="M56" s="123" t="str">
        <f>INDEX('State '!$A$1:$C$62,MATCH($J56,'State '!$B:$B,0),3)</f>
        <v>Midwest</v>
      </c>
      <c r="N56" s="123"/>
      <c r="O56" s="85">
        <v>127</v>
      </c>
      <c r="P56" s="85"/>
      <c r="Q56" s="85">
        <v>200</v>
      </c>
      <c r="R56" s="124"/>
      <c r="S56" s="123" t="s">
        <v>135</v>
      </c>
      <c r="T56" s="123" t="s">
        <v>390</v>
      </c>
      <c r="U56" s="123" t="s">
        <v>2168</v>
      </c>
      <c r="V56" s="123" t="s">
        <v>2250</v>
      </c>
      <c r="W56" s="125"/>
    </row>
    <row r="57" spans="1:259" x14ac:dyDescent="0.2">
      <c r="A57" s="122">
        <v>43199</v>
      </c>
      <c r="B57" s="101" t="s">
        <v>2405</v>
      </c>
      <c r="C57" s="101" t="s">
        <v>1791</v>
      </c>
      <c r="D57" s="101" t="s">
        <v>141</v>
      </c>
      <c r="E57" s="101" t="s">
        <v>144</v>
      </c>
      <c r="F57" s="82">
        <v>43053</v>
      </c>
      <c r="G57" s="124">
        <v>2017</v>
      </c>
      <c r="H57" s="123" t="s">
        <v>52</v>
      </c>
      <c r="I57" s="123" t="str">
        <f t="shared" si="0"/>
        <v>TN</v>
      </c>
      <c r="J57" s="123" t="str">
        <f t="shared" si="3"/>
        <v>TN</v>
      </c>
      <c r="K57" s="202" t="str">
        <f t="shared" si="2"/>
        <v>Midwest</v>
      </c>
      <c r="L57" s="123" t="str">
        <f>INDEX('State '!$A$1:$C$62,MATCH($I57,'State '!$B:$B,0),3)</f>
        <v>Midwest</v>
      </c>
      <c r="M57" s="123" t="str">
        <f>INDEX('State '!$A$1:$C$62,MATCH($J57,'State '!$B:$B,0),3)</f>
        <v>Midwest</v>
      </c>
      <c r="N57" s="123"/>
      <c r="O57" s="85">
        <v>36.700000000000003</v>
      </c>
      <c r="P57" s="85"/>
      <c r="Q57" s="85">
        <v>200</v>
      </c>
      <c r="R57" s="124"/>
      <c r="S57" s="123" t="s">
        <v>139</v>
      </c>
      <c r="T57" s="123" t="s">
        <v>390</v>
      </c>
      <c r="U57" s="123" t="s">
        <v>2406</v>
      </c>
      <c r="V57" s="123" t="s">
        <v>2247</v>
      </c>
      <c r="W57" s="125"/>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row>
    <row r="58" spans="1:259" ht="38.25" x14ac:dyDescent="0.2">
      <c r="A58" s="122">
        <v>43675</v>
      </c>
      <c r="B58" s="101" t="s">
        <v>2555</v>
      </c>
      <c r="C58" s="101" t="s">
        <v>201</v>
      </c>
      <c r="D58" s="101" t="s">
        <v>141</v>
      </c>
      <c r="E58" s="144" t="s">
        <v>144</v>
      </c>
      <c r="F58" s="82">
        <v>43040</v>
      </c>
      <c r="G58" s="83">
        <v>2017</v>
      </c>
      <c r="H58" s="123" t="s">
        <v>1940</v>
      </c>
      <c r="I58" s="123" t="str">
        <f t="shared" si="0"/>
        <v>NJ</v>
      </c>
      <c r="J58" s="123" t="str">
        <f t="shared" si="3"/>
        <v>MA</v>
      </c>
      <c r="K58" s="202" t="str">
        <f t="shared" si="2"/>
        <v>Northeast</v>
      </c>
      <c r="L58" s="123" t="str">
        <f>INDEX('State '!$A$1:$C$62,MATCH($I58,'State '!$B:$B,0),3)</f>
        <v>Northeast</v>
      </c>
      <c r="M58" s="123" t="str">
        <f>INDEX('State '!$A$1:$C$62,MATCH($J58,'State '!$B:$B,0),3)</f>
        <v>Northeast</v>
      </c>
      <c r="N58" s="123"/>
      <c r="O58" s="85"/>
      <c r="P58" s="85">
        <v>0</v>
      </c>
      <c r="Q58" s="85">
        <v>26.4</v>
      </c>
      <c r="R58" s="124"/>
      <c r="S58" s="123" t="s">
        <v>135</v>
      </c>
      <c r="T58" s="123" t="s">
        <v>390</v>
      </c>
      <c r="U58" s="123" t="s">
        <v>2180</v>
      </c>
      <c r="V58" s="123" t="s">
        <v>2250</v>
      </c>
      <c r="W58" s="125" t="s">
        <v>2268</v>
      </c>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row>
    <row r="59" spans="1:259" ht="25.5" x14ac:dyDescent="0.2">
      <c r="A59" s="122">
        <v>43216</v>
      </c>
      <c r="B59" s="102" t="s">
        <v>2560</v>
      </c>
      <c r="C59" s="102" t="s">
        <v>1941</v>
      </c>
      <c r="D59" s="102" t="s">
        <v>1944</v>
      </c>
      <c r="E59" s="144" t="s">
        <v>144</v>
      </c>
      <c r="F59" s="84"/>
      <c r="G59" s="145">
        <v>2017</v>
      </c>
      <c r="H59" s="123" t="s">
        <v>2434</v>
      </c>
      <c r="I59" s="123" t="str">
        <f t="shared" si="0"/>
        <v>PA</v>
      </c>
      <c r="J59" s="123" t="str">
        <f t="shared" si="3"/>
        <v>AL</v>
      </c>
      <c r="K59" s="202" t="str">
        <f t="shared" si="2"/>
        <v>Northeast, Southeast, South Central</v>
      </c>
      <c r="L59" s="123" t="str">
        <f>INDEX('State '!$A$1:$C$62,MATCH($I59,'State '!$B:$B,0),3)</f>
        <v>Northeast</v>
      </c>
      <c r="M59" s="123" t="str">
        <f>INDEX('State '!$A$1:$C$62,MATCH($J59,'State '!$B:$B,0),3)</f>
        <v>South Central</v>
      </c>
      <c r="N59" s="123" t="s">
        <v>15</v>
      </c>
      <c r="O59" s="146">
        <v>2600</v>
      </c>
      <c r="P59" s="146"/>
      <c r="Q59" s="146">
        <v>400</v>
      </c>
      <c r="R59" s="85"/>
      <c r="S59" s="147" t="s">
        <v>135</v>
      </c>
      <c r="T59" s="148" t="s">
        <v>390</v>
      </c>
      <c r="U59" s="149" t="s">
        <v>2073</v>
      </c>
      <c r="V59" s="123" t="s">
        <v>2250</v>
      </c>
      <c r="W59" s="125"/>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c r="IS59" s="20"/>
      <c r="IT59" s="20"/>
      <c r="IU59" s="20"/>
      <c r="IV59" s="20"/>
      <c r="IW59" s="20"/>
      <c r="IX59" s="20"/>
      <c r="IY59" s="20"/>
    </row>
    <row r="60" spans="1:259" x14ac:dyDescent="0.2">
      <c r="A60" s="122">
        <v>43194</v>
      </c>
      <c r="B60" s="101" t="s">
        <v>2090</v>
      </c>
      <c r="C60" s="101" t="s">
        <v>2522</v>
      </c>
      <c r="D60" s="101" t="s">
        <v>1944</v>
      </c>
      <c r="E60" s="101" t="s">
        <v>144</v>
      </c>
      <c r="F60" s="82">
        <v>42822</v>
      </c>
      <c r="G60" s="83">
        <v>2017</v>
      </c>
      <c r="H60" s="123" t="s">
        <v>0</v>
      </c>
      <c r="I60" s="123" t="str">
        <f t="shared" si="0"/>
        <v>LA</v>
      </c>
      <c r="J60" s="123" t="str">
        <f t="shared" si="3"/>
        <v>LA</v>
      </c>
      <c r="K60" s="202" t="str">
        <f t="shared" si="2"/>
        <v>South Central</v>
      </c>
      <c r="L60" s="123" t="str">
        <f>INDEX('State '!$A$1:$C$62,MATCH($I60,'State '!$B:$B,0),3)</f>
        <v>South Central</v>
      </c>
      <c r="M60" s="123" t="str">
        <f>INDEX('State '!$A$1:$C$62,MATCH($J60,'State '!$B:$B,0),3)</f>
        <v>South Central</v>
      </c>
      <c r="N60" s="123"/>
      <c r="O60" s="85">
        <v>141</v>
      </c>
      <c r="P60" s="85">
        <v>3.58</v>
      </c>
      <c r="Q60" s="85">
        <v>1500</v>
      </c>
      <c r="R60" s="124">
        <v>36</v>
      </c>
      <c r="S60" s="123" t="s">
        <v>135</v>
      </c>
      <c r="T60" s="123" t="s">
        <v>390</v>
      </c>
      <c r="U60" s="123" t="s">
        <v>2272</v>
      </c>
      <c r="V60" s="123" t="s">
        <v>2247</v>
      </c>
      <c r="W60" s="125"/>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row>
    <row r="61" spans="1:259" x14ac:dyDescent="0.2">
      <c r="A61" s="122">
        <v>43468</v>
      </c>
      <c r="B61" s="103" t="s">
        <v>2348</v>
      </c>
      <c r="C61" s="103" t="s">
        <v>2349</v>
      </c>
      <c r="D61" s="103" t="s">
        <v>137</v>
      </c>
      <c r="E61" s="103" t="s">
        <v>144</v>
      </c>
      <c r="F61" s="152">
        <v>43070</v>
      </c>
      <c r="G61" s="153">
        <v>2017</v>
      </c>
      <c r="H61" s="154" t="s">
        <v>37</v>
      </c>
      <c r="I61" s="154" t="str">
        <f t="shared" si="0"/>
        <v>OK</v>
      </c>
      <c r="J61" s="154" t="str">
        <f t="shared" si="3"/>
        <v>OK</v>
      </c>
      <c r="K61" s="202" t="str">
        <f t="shared" si="2"/>
        <v>South Central</v>
      </c>
      <c r="L61" s="123" t="str">
        <f>INDEX('State '!$A$1:$C$62,MATCH($I61,'State '!$B:$B,0),3)</f>
        <v>South Central</v>
      </c>
      <c r="M61" s="123" t="str">
        <f>INDEX('State '!$A$1:$C$62,MATCH($J61,'State '!$B:$B,0),3)</f>
        <v>South Central</v>
      </c>
      <c r="N61" s="123"/>
      <c r="O61" s="155">
        <v>60</v>
      </c>
      <c r="P61" s="155">
        <v>50</v>
      </c>
      <c r="Q61" s="155">
        <v>200</v>
      </c>
      <c r="R61" s="156">
        <v>24</v>
      </c>
      <c r="S61" s="154" t="s">
        <v>139</v>
      </c>
      <c r="T61" s="154" t="s">
        <v>188</v>
      </c>
      <c r="U61" s="149" t="s">
        <v>391</v>
      </c>
      <c r="V61" s="123" t="s">
        <v>2247</v>
      </c>
      <c r="W61" s="125" t="s">
        <v>2276</v>
      </c>
    </row>
    <row r="62" spans="1:259" x14ac:dyDescent="0.2">
      <c r="A62" s="122">
        <v>42853</v>
      </c>
      <c r="B62" s="101" t="s">
        <v>2203</v>
      </c>
      <c r="C62" s="101" t="s">
        <v>2091</v>
      </c>
      <c r="D62" s="101" t="s">
        <v>137</v>
      </c>
      <c r="E62" s="144" t="s">
        <v>144</v>
      </c>
      <c r="F62" s="82">
        <v>42765</v>
      </c>
      <c r="G62" s="83">
        <v>2017</v>
      </c>
      <c r="H62" s="123" t="s">
        <v>419</v>
      </c>
      <c r="I62" s="123" t="str">
        <f t="shared" si="0"/>
        <v>TX</v>
      </c>
      <c r="J62" s="123" t="str">
        <f t="shared" si="3"/>
        <v>MX</v>
      </c>
      <c r="K62" s="202" t="str">
        <f t="shared" si="2"/>
        <v>South Central, Mexico</v>
      </c>
      <c r="L62" s="123" t="str">
        <f>INDEX('State '!$A$1:$C$62,MATCH($I62,'State '!$B:$B,0),3)</f>
        <v>South Central</v>
      </c>
      <c r="M62" s="123" t="str">
        <f>INDEX('State '!$A$1:$C$62,MATCH($J62,'State '!$B:$B,0),3)</f>
        <v>Mexico</v>
      </c>
      <c r="N62" s="123"/>
      <c r="O62" s="85">
        <v>2.5</v>
      </c>
      <c r="P62" s="85">
        <v>195</v>
      </c>
      <c r="Q62" s="85">
        <v>1100</v>
      </c>
      <c r="R62" s="124">
        <v>42</v>
      </c>
      <c r="S62" s="123" t="s">
        <v>135</v>
      </c>
      <c r="T62" s="123" t="s">
        <v>390</v>
      </c>
      <c r="U62" s="123" t="s">
        <v>2092</v>
      </c>
      <c r="V62" s="123" t="s">
        <v>2250</v>
      </c>
      <c r="W62" s="125"/>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c r="IU62" s="20"/>
      <c r="IV62" s="20"/>
      <c r="IW62" s="20"/>
      <c r="IX62" s="20"/>
      <c r="IY62" s="20"/>
    </row>
    <row r="63" spans="1:259" x14ac:dyDescent="0.2">
      <c r="A63" s="122">
        <v>43068</v>
      </c>
      <c r="B63" s="101" t="s">
        <v>1886</v>
      </c>
      <c r="C63" s="102" t="s">
        <v>207</v>
      </c>
      <c r="D63" s="101" t="s">
        <v>141</v>
      </c>
      <c r="E63" s="101" t="s">
        <v>144</v>
      </c>
      <c r="F63" s="82">
        <v>43040</v>
      </c>
      <c r="G63" s="83">
        <v>2017</v>
      </c>
      <c r="H63" s="123" t="s">
        <v>792</v>
      </c>
      <c r="I63" s="123" t="str">
        <f t="shared" si="0"/>
        <v>NY</v>
      </c>
      <c r="J63" s="123" t="str">
        <f t="shared" si="3"/>
        <v>CT</v>
      </c>
      <c r="K63" s="202" t="str">
        <f t="shared" si="2"/>
        <v>Northeast</v>
      </c>
      <c r="L63" s="123" t="str">
        <f>INDEX('State '!$A$1:$C$62,MATCH($I63,'State '!$B:$B,0),3)</f>
        <v>Northeast</v>
      </c>
      <c r="M63" s="123" t="str">
        <f>INDEX('State '!$A$1:$C$62,MATCH($J63,'State '!$B:$B,0),3)</f>
        <v>Northeast</v>
      </c>
      <c r="N63" s="123"/>
      <c r="O63" s="85">
        <v>85.6</v>
      </c>
      <c r="P63" s="85">
        <v>13.3</v>
      </c>
      <c r="Q63" s="85">
        <v>72.099999999999994</v>
      </c>
      <c r="R63" s="124" t="s">
        <v>393</v>
      </c>
      <c r="S63" s="123" t="s">
        <v>135</v>
      </c>
      <c r="T63" s="123" t="s">
        <v>390</v>
      </c>
      <c r="U63" s="123" t="s">
        <v>2185</v>
      </c>
      <c r="V63" s="123" t="s">
        <v>2250</v>
      </c>
      <c r="W63" s="125"/>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row>
    <row r="64" spans="1:259" x14ac:dyDescent="0.2">
      <c r="A64" s="157">
        <v>42921</v>
      </c>
      <c r="B64" s="103" t="s">
        <v>2391</v>
      </c>
      <c r="C64" s="103" t="s">
        <v>286</v>
      </c>
      <c r="D64" s="103" t="s">
        <v>141</v>
      </c>
      <c r="E64" s="103" t="s">
        <v>144</v>
      </c>
      <c r="F64" s="152">
        <v>42795</v>
      </c>
      <c r="G64" s="156">
        <v>2017</v>
      </c>
      <c r="H64" s="154" t="s">
        <v>993</v>
      </c>
      <c r="I64" s="154" t="str">
        <f t="shared" si="0"/>
        <v>VA</v>
      </c>
      <c r="J64" s="154" t="str">
        <f t="shared" si="3"/>
        <v>MD</v>
      </c>
      <c r="K64" s="202" t="str">
        <f t="shared" si="2"/>
        <v>Northeast</v>
      </c>
      <c r="L64" s="123" t="str">
        <f>INDEX('State '!$A$1:$C$62,MATCH($I64,'State '!$B:$B,0),3)</f>
        <v>Northeast</v>
      </c>
      <c r="M64" s="123" t="str">
        <f>INDEX('State '!$A$1:$C$62,MATCH($J64,'State '!$B:$B,0),3)</f>
        <v>Northeast</v>
      </c>
      <c r="N64" s="123"/>
      <c r="O64" s="155">
        <v>36.6</v>
      </c>
      <c r="P64" s="155"/>
      <c r="Q64" s="155">
        <v>107</v>
      </c>
      <c r="R64" s="156"/>
      <c r="S64" s="154" t="s">
        <v>135</v>
      </c>
      <c r="T64" s="154" t="s">
        <v>390</v>
      </c>
      <c r="U64" s="154" t="s">
        <v>2155</v>
      </c>
      <c r="V64" s="123" t="s">
        <v>2250</v>
      </c>
      <c r="W64" s="125"/>
    </row>
    <row r="65" spans="1:259" x14ac:dyDescent="0.2">
      <c r="A65" s="122">
        <v>42900</v>
      </c>
      <c r="B65" s="101" t="s">
        <v>2049</v>
      </c>
      <c r="C65" s="101" t="s">
        <v>2050</v>
      </c>
      <c r="D65" s="101" t="s">
        <v>137</v>
      </c>
      <c r="E65" s="101" t="s">
        <v>144</v>
      </c>
      <c r="F65" s="82">
        <v>42898</v>
      </c>
      <c r="G65" s="83">
        <v>2017</v>
      </c>
      <c r="H65" s="123" t="s">
        <v>18</v>
      </c>
      <c r="I65" s="123" t="str">
        <f t="shared" si="0"/>
        <v>FL</v>
      </c>
      <c r="J65" s="123" t="str">
        <f t="shared" si="3"/>
        <v>FL</v>
      </c>
      <c r="K65" s="202" t="str">
        <f t="shared" si="2"/>
        <v>Southeast</v>
      </c>
      <c r="L65" s="123" t="str">
        <f>INDEX('State '!$A$1:$C$62,MATCH($I65,'State '!$B:$B,0),3)</f>
        <v>Southeast</v>
      </c>
      <c r="M65" s="123" t="str">
        <f>INDEX('State '!$A$1:$C$62,MATCH($J65,'State '!$B:$B,0),3)</f>
        <v>Southeast</v>
      </c>
      <c r="N65" s="123"/>
      <c r="O65" s="85">
        <v>537.29999999999995</v>
      </c>
      <c r="P65" s="85">
        <v>126</v>
      </c>
      <c r="Q65" s="85">
        <v>640</v>
      </c>
      <c r="R65" s="124">
        <v>36</v>
      </c>
      <c r="S65" s="123" t="s">
        <v>1879</v>
      </c>
      <c r="T65" s="123" t="s">
        <v>390</v>
      </c>
      <c r="U65" s="123" t="s">
        <v>2181</v>
      </c>
      <c r="V65" s="123" t="s">
        <v>2247</v>
      </c>
      <c r="W65" s="125"/>
    </row>
    <row r="66" spans="1:259" ht="25.5" x14ac:dyDescent="0.2">
      <c r="A66" s="122">
        <v>43124</v>
      </c>
      <c r="B66" s="101" t="s">
        <v>2467</v>
      </c>
      <c r="C66" s="101" t="s">
        <v>1969</v>
      </c>
      <c r="D66" s="101" t="s">
        <v>141</v>
      </c>
      <c r="E66" s="101" t="s">
        <v>144</v>
      </c>
      <c r="F66" s="82">
        <v>42887</v>
      </c>
      <c r="G66" s="83">
        <v>2017</v>
      </c>
      <c r="H66" s="123" t="s">
        <v>6</v>
      </c>
      <c r="I66" s="123" t="str">
        <f t="shared" si="0"/>
        <v>TX</v>
      </c>
      <c r="J66" s="123" t="str">
        <f t="shared" si="3"/>
        <v>TX</v>
      </c>
      <c r="K66" s="202" t="str">
        <f t="shared" si="2"/>
        <v>South Central</v>
      </c>
      <c r="L66" s="123" t="str">
        <f>INDEX('State '!$A$1:$C$62,MATCH($I66,'State '!$B:$B,0),3)</f>
        <v>South Central</v>
      </c>
      <c r="M66" s="123" t="str">
        <f>INDEX('State '!$A$1:$C$62,MATCH($J66,'State '!$B:$B,0),3)</f>
        <v>South Central</v>
      </c>
      <c r="N66" s="123"/>
      <c r="O66" s="85">
        <v>41</v>
      </c>
      <c r="P66" s="85"/>
      <c r="Q66" s="85">
        <v>210</v>
      </c>
      <c r="R66" s="124"/>
      <c r="S66" s="123" t="s">
        <v>135</v>
      </c>
      <c r="T66" s="123" t="s">
        <v>390</v>
      </c>
      <c r="U66" s="123" t="s">
        <v>2113</v>
      </c>
      <c r="V66" s="123" t="s">
        <v>2247</v>
      </c>
      <c r="W66" s="125" t="s">
        <v>2271</v>
      </c>
    </row>
    <row r="67" spans="1:259" x14ac:dyDescent="0.2">
      <c r="A67" s="122">
        <v>43068</v>
      </c>
      <c r="B67" s="102" t="s">
        <v>2450</v>
      </c>
      <c r="C67" s="102" t="s">
        <v>2104</v>
      </c>
      <c r="D67" s="102" t="s">
        <v>141</v>
      </c>
      <c r="E67" s="144" t="s">
        <v>144</v>
      </c>
      <c r="F67" s="84">
        <v>42987</v>
      </c>
      <c r="G67" s="145">
        <v>2017</v>
      </c>
      <c r="H67" s="123" t="s">
        <v>20</v>
      </c>
      <c r="I67" s="123" t="str">
        <f t="shared" ref="I67:I130" si="4">LEFT($H67,2)</f>
        <v>NJ</v>
      </c>
      <c r="J67" s="123" t="str">
        <f t="shared" ref="J67:J98" si="5">RIGHT($H67,2)</f>
        <v>NJ</v>
      </c>
      <c r="K67" s="202" t="str">
        <f t="shared" ref="K67:K130" si="6">IF($L67=$M67,L67,CONCATENATE($L67,", ",IF(ISBLANK(N67),"",CONCATENATE(N67,", ")),$M67))</f>
        <v>Northeast</v>
      </c>
      <c r="L67" s="123" t="str">
        <f>INDEX('State '!$A$1:$C$62,MATCH($I67,'State '!$B:$B,0),3)</f>
        <v>Northeast</v>
      </c>
      <c r="M67" s="123" t="str">
        <f>INDEX('State '!$A$1:$C$62,MATCH($J67,'State '!$B:$B,0),3)</f>
        <v>Northeast</v>
      </c>
      <c r="N67" s="123"/>
      <c r="O67" s="146">
        <v>26.7</v>
      </c>
      <c r="P67" s="146"/>
      <c r="Q67" s="146">
        <v>20</v>
      </c>
      <c r="R67" s="85"/>
      <c r="S67" s="147" t="s">
        <v>135</v>
      </c>
      <c r="T67" s="148" t="s">
        <v>390</v>
      </c>
      <c r="U67" s="149" t="s">
        <v>2105</v>
      </c>
      <c r="V67" s="123" t="s">
        <v>2247</v>
      </c>
      <c r="W67" s="125"/>
    </row>
    <row r="68" spans="1:259" ht="25.5" x14ac:dyDescent="0.2">
      <c r="A68" s="122">
        <v>43068</v>
      </c>
      <c r="B68" s="101" t="s">
        <v>2230</v>
      </c>
      <c r="C68" s="101" t="s">
        <v>200</v>
      </c>
      <c r="D68" s="101" t="s">
        <v>1944</v>
      </c>
      <c r="E68" s="101" t="s">
        <v>144</v>
      </c>
      <c r="F68" s="82">
        <v>42948</v>
      </c>
      <c r="G68" s="83">
        <v>2017</v>
      </c>
      <c r="H68" s="123" t="s">
        <v>2231</v>
      </c>
      <c r="I68" s="123" t="str">
        <f t="shared" si="4"/>
        <v>PA</v>
      </c>
      <c r="J68" s="123" t="str">
        <f t="shared" si="5"/>
        <v>LA</v>
      </c>
      <c r="K68" s="202" t="str">
        <f t="shared" si="6"/>
        <v>Northeast, Midwest, South Central</v>
      </c>
      <c r="L68" s="123" t="str">
        <f>INDEX('State '!$A$1:$C$62,MATCH($I68,'State '!$B:$B,0),3)</f>
        <v>Northeast</v>
      </c>
      <c r="M68" s="123" t="str">
        <f>INDEX('State '!$A$1:$C$62,MATCH($J68,'State '!$B:$B,0),3)</f>
        <v>South Central</v>
      </c>
      <c r="N68" s="123" t="s">
        <v>9</v>
      </c>
      <c r="O68" s="85">
        <v>26.5</v>
      </c>
      <c r="P68" s="85"/>
      <c r="Q68" s="85">
        <v>400</v>
      </c>
      <c r="R68" s="124"/>
      <c r="S68" s="123" t="s">
        <v>135</v>
      </c>
      <c r="T68" s="123" t="s">
        <v>390</v>
      </c>
      <c r="U68" s="123" t="s">
        <v>2075</v>
      </c>
      <c r="V68" s="123" t="s">
        <v>2250</v>
      </c>
      <c r="W68" s="125"/>
      <c r="X68" s="113"/>
    </row>
    <row r="69" spans="1:259" x14ac:dyDescent="0.2">
      <c r="A69" s="122">
        <v>42619</v>
      </c>
      <c r="B69" s="101" t="s">
        <v>1999</v>
      </c>
      <c r="C69" s="101" t="s">
        <v>1941</v>
      </c>
      <c r="D69" s="101" t="s">
        <v>134</v>
      </c>
      <c r="E69" s="101" t="s">
        <v>144</v>
      </c>
      <c r="F69" s="82">
        <v>42736</v>
      </c>
      <c r="G69" s="83">
        <v>2017</v>
      </c>
      <c r="H69" s="123" t="s">
        <v>2433</v>
      </c>
      <c r="I69" s="123" t="str">
        <f t="shared" si="4"/>
        <v>MS</v>
      </c>
      <c r="J69" s="123" t="str">
        <f t="shared" si="5"/>
        <v>LA</v>
      </c>
      <c r="K69" s="202" t="str">
        <f t="shared" si="6"/>
        <v>South Central</v>
      </c>
      <c r="L69" s="123" t="str">
        <f>INDEX('State '!$A$1:$C$62,MATCH($I69,'State '!$B:$B,0),3)</f>
        <v>South Central</v>
      </c>
      <c r="M69" s="123" t="str">
        <f>INDEX('State '!$A$1:$C$62,MATCH($J69,'State '!$B:$B,0),3)</f>
        <v>South Central</v>
      </c>
      <c r="N69" s="123"/>
      <c r="O69" s="85">
        <v>278</v>
      </c>
      <c r="P69" s="85">
        <v>7</v>
      </c>
      <c r="Q69" s="85">
        <v>1200</v>
      </c>
      <c r="R69" s="124">
        <v>36</v>
      </c>
      <c r="S69" s="123" t="s">
        <v>135</v>
      </c>
      <c r="T69" s="123" t="s">
        <v>390</v>
      </c>
      <c r="U69" s="123" t="s">
        <v>2171</v>
      </c>
      <c r="V69" s="123" t="s">
        <v>2250</v>
      </c>
      <c r="W69" s="125"/>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c r="EJ69" s="20"/>
      <c r="EK69" s="20"/>
      <c r="EL69" s="20"/>
      <c r="EM69" s="20"/>
      <c r="EN69" s="20"/>
      <c r="EO69" s="20"/>
      <c r="EP69" s="20"/>
      <c r="EQ69" s="20"/>
      <c r="ER69" s="20"/>
      <c r="ES69" s="20"/>
      <c r="ET69" s="20"/>
      <c r="EU69" s="20"/>
      <c r="EV69" s="20"/>
      <c r="EW69" s="20"/>
      <c r="EX69" s="20"/>
      <c r="EY69" s="20"/>
      <c r="EZ69" s="20"/>
      <c r="FA69" s="20"/>
      <c r="FB69" s="20"/>
      <c r="FC69" s="20"/>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c r="HZ69" s="20"/>
      <c r="IA69" s="20"/>
      <c r="IB69" s="20"/>
      <c r="IC69" s="20"/>
      <c r="ID69" s="20"/>
      <c r="IE69" s="20"/>
      <c r="IF69" s="20"/>
      <c r="IG69" s="20"/>
      <c r="IH69" s="20"/>
      <c r="II69" s="20"/>
      <c r="IJ69" s="20"/>
      <c r="IK69" s="20"/>
      <c r="IL69" s="20"/>
      <c r="IM69" s="20"/>
      <c r="IN69" s="20"/>
      <c r="IO69" s="20"/>
      <c r="IP69" s="20"/>
      <c r="IQ69" s="20"/>
      <c r="IR69" s="20"/>
      <c r="IS69" s="20"/>
      <c r="IT69" s="20"/>
      <c r="IU69" s="20"/>
      <c r="IV69" s="20"/>
      <c r="IW69" s="20"/>
      <c r="IX69" s="20"/>
      <c r="IY69" s="20"/>
    </row>
    <row r="70" spans="1:259" x14ac:dyDescent="0.2">
      <c r="A70" s="122">
        <v>42900</v>
      </c>
      <c r="B70" s="101" t="s">
        <v>1991</v>
      </c>
      <c r="C70" s="101" t="s">
        <v>1941</v>
      </c>
      <c r="D70" s="101" t="s">
        <v>141</v>
      </c>
      <c r="E70" s="101" t="s">
        <v>144</v>
      </c>
      <c r="F70" s="82">
        <v>42893</v>
      </c>
      <c r="G70" s="83">
        <v>2017</v>
      </c>
      <c r="H70" s="123" t="s">
        <v>17</v>
      </c>
      <c r="I70" s="123" t="str">
        <f t="shared" si="4"/>
        <v>AL</v>
      </c>
      <c r="J70" s="123" t="str">
        <f t="shared" si="5"/>
        <v>AL</v>
      </c>
      <c r="K70" s="202" t="str">
        <f t="shared" si="6"/>
        <v>South Central</v>
      </c>
      <c r="L70" s="123" t="str">
        <f>INDEX('State '!$A$1:$C$62,MATCH($I70,'State '!$B:$B,0),3)</f>
        <v>South Central</v>
      </c>
      <c r="M70" s="123" t="str">
        <f>INDEX('State '!$A$1:$C$62,MATCH($J70,'State '!$B:$B,0),3)</f>
        <v>South Central</v>
      </c>
      <c r="N70" s="123"/>
      <c r="O70" s="85">
        <v>300</v>
      </c>
      <c r="P70" s="85">
        <v>20</v>
      </c>
      <c r="Q70" s="85">
        <v>818</v>
      </c>
      <c r="R70" s="124" t="s">
        <v>1274</v>
      </c>
      <c r="S70" s="123" t="s">
        <v>135</v>
      </c>
      <c r="T70" s="123" t="s">
        <v>390</v>
      </c>
      <c r="U70" s="123" t="s">
        <v>1988</v>
      </c>
      <c r="V70" s="123" t="s">
        <v>2247</v>
      </c>
      <c r="W70" s="125"/>
    </row>
    <row r="71" spans="1:259" x14ac:dyDescent="0.2">
      <c r="A71" s="122">
        <v>43123</v>
      </c>
      <c r="B71" s="101" t="s">
        <v>2408</v>
      </c>
      <c r="C71" s="101" t="s">
        <v>2174</v>
      </c>
      <c r="D71" s="101" t="s">
        <v>137</v>
      </c>
      <c r="E71" s="144" t="s">
        <v>144</v>
      </c>
      <c r="F71" s="82">
        <v>43070</v>
      </c>
      <c r="G71" s="124">
        <v>2017</v>
      </c>
      <c r="H71" s="123" t="s">
        <v>6</v>
      </c>
      <c r="I71" s="123" t="str">
        <f t="shared" si="4"/>
        <v>TX</v>
      </c>
      <c r="J71" s="123" t="str">
        <f t="shared" si="5"/>
        <v>TX</v>
      </c>
      <c r="K71" s="202" t="str">
        <f t="shared" si="6"/>
        <v>South Central</v>
      </c>
      <c r="L71" s="123" t="str">
        <f>INDEX('State '!$A$1:$C$62,MATCH($I71,'State '!$B:$B,0),3)</f>
        <v>South Central</v>
      </c>
      <c r="M71" s="123" t="str">
        <f>INDEX('State '!$A$1:$C$62,MATCH($J71,'State '!$B:$B,0),3)</f>
        <v>South Central</v>
      </c>
      <c r="N71" s="123"/>
      <c r="O71" s="85"/>
      <c r="P71" s="85">
        <v>200</v>
      </c>
      <c r="Q71" s="85">
        <v>600</v>
      </c>
      <c r="R71" s="124">
        <v>30</v>
      </c>
      <c r="S71" s="123" t="s">
        <v>139</v>
      </c>
      <c r="T71" s="123" t="s">
        <v>390</v>
      </c>
      <c r="U71" s="123" t="s">
        <v>2147</v>
      </c>
      <c r="V71" s="123" t="s">
        <v>2247</v>
      </c>
      <c r="W71" s="125"/>
      <c r="X71" s="113"/>
    </row>
    <row r="72" spans="1:259" x14ac:dyDescent="0.2">
      <c r="A72" s="122">
        <v>42921</v>
      </c>
      <c r="B72" s="101" t="s">
        <v>2101</v>
      </c>
      <c r="C72" s="102" t="s">
        <v>237</v>
      </c>
      <c r="D72" s="101" t="s">
        <v>141</v>
      </c>
      <c r="E72" s="101" t="s">
        <v>144</v>
      </c>
      <c r="F72" s="82">
        <v>42887</v>
      </c>
      <c r="G72" s="83">
        <v>2017</v>
      </c>
      <c r="H72" s="123" t="s">
        <v>18</v>
      </c>
      <c r="I72" s="123" t="str">
        <f t="shared" si="4"/>
        <v>FL</v>
      </c>
      <c r="J72" s="123" t="str">
        <f t="shared" si="5"/>
        <v>FL</v>
      </c>
      <c r="K72" s="202" t="str">
        <f t="shared" si="6"/>
        <v>Southeast</v>
      </c>
      <c r="L72" s="123" t="str">
        <f>INDEX('State '!$A$1:$C$62,MATCH($I72,'State '!$B:$B,0),3)</f>
        <v>Southeast</v>
      </c>
      <c r="M72" s="123" t="str">
        <f>INDEX('State '!$A$1:$C$62,MATCH($J72,'State '!$B:$B,0),3)</f>
        <v>Southeast</v>
      </c>
      <c r="N72" s="123"/>
      <c r="O72" s="85">
        <v>46.5</v>
      </c>
      <c r="P72" s="85">
        <v>9</v>
      </c>
      <c r="Q72" s="85">
        <v>15</v>
      </c>
      <c r="R72" s="124" t="s">
        <v>1828</v>
      </c>
      <c r="S72" s="123" t="s">
        <v>135</v>
      </c>
      <c r="T72" s="123" t="s">
        <v>390</v>
      </c>
      <c r="U72" s="123" t="s">
        <v>2102</v>
      </c>
      <c r="V72" s="123" t="s">
        <v>2247</v>
      </c>
      <c r="W72" s="125"/>
    </row>
    <row r="73" spans="1:259" ht="25.5" x14ac:dyDescent="0.2">
      <c r="A73" s="122">
        <v>43199</v>
      </c>
      <c r="B73" s="102" t="s">
        <v>2154</v>
      </c>
      <c r="C73" s="102" t="s">
        <v>286</v>
      </c>
      <c r="D73" s="102" t="s">
        <v>141</v>
      </c>
      <c r="E73" s="144" t="s">
        <v>144</v>
      </c>
      <c r="F73" s="84">
        <v>42815</v>
      </c>
      <c r="G73" s="83">
        <v>2017</v>
      </c>
      <c r="H73" s="123" t="s">
        <v>993</v>
      </c>
      <c r="I73" s="123" t="str">
        <f t="shared" si="4"/>
        <v>VA</v>
      </c>
      <c r="J73" s="123" t="str">
        <f t="shared" si="5"/>
        <v>MD</v>
      </c>
      <c r="K73" s="202" t="str">
        <f t="shared" si="6"/>
        <v>Northeast</v>
      </c>
      <c r="L73" s="123" t="str">
        <f>INDEX('State '!$A$1:$C$62,MATCH($I73,'State '!$B:$B,0),3)</f>
        <v>Northeast</v>
      </c>
      <c r="M73" s="123" t="str">
        <f>INDEX('State '!$A$1:$C$62,MATCH($J73,'State '!$B:$B,0),3)</f>
        <v>Northeast</v>
      </c>
      <c r="N73" s="123"/>
      <c r="O73" s="146">
        <v>37</v>
      </c>
      <c r="P73" s="146"/>
      <c r="Q73" s="146">
        <v>107</v>
      </c>
      <c r="R73" s="85"/>
      <c r="S73" s="147" t="s">
        <v>135</v>
      </c>
      <c r="T73" s="148" t="s">
        <v>390</v>
      </c>
      <c r="U73" s="149" t="s">
        <v>2155</v>
      </c>
      <c r="V73" s="123" t="s">
        <v>2250</v>
      </c>
      <c r="W73" s="125" t="s">
        <v>2253</v>
      </c>
      <c r="X73" s="113"/>
    </row>
    <row r="74" spans="1:259" x14ac:dyDescent="0.2">
      <c r="A74" s="122">
        <v>42943</v>
      </c>
      <c r="B74" s="102" t="s">
        <v>2167</v>
      </c>
      <c r="C74" s="101" t="s">
        <v>200</v>
      </c>
      <c r="D74" s="102" t="s">
        <v>1944</v>
      </c>
      <c r="E74" s="144" t="s">
        <v>144</v>
      </c>
      <c r="F74" s="84">
        <v>42942</v>
      </c>
      <c r="G74" s="145">
        <v>2017</v>
      </c>
      <c r="H74" s="123" t="s">
        <v>1997</v>
      </c>
      <c r="I74" s="123" t="str">
        <f t="shared" si="4"/>
        <v>PA</v>
      </c>
      <c r="J74" s="123" t="str">
        <f t="shared" si="5"/>
        <v>OH</v>
      </c>
      <c r="K74" s="202" t="str">
        <f t="shared" si="6"/>
        <v>Northeast</v>
      </c>
      <c r="L74" s="123" t="str">
        <f>INDEX('State '!$A$1:$C$62,MATCH($I74,'State '!$B:$B,0),3)</f>
        <v>Northeast</v>
      </c>
      <c r="M74" s="123" t="str">
        <f>INDEX('State '!$A$1:$C$62,MATCH($J74,'State '!$B:$B,0),3)</f>
        <v>Northeast</v>
      </c>
      <c r="N74" s="123"/>
      <c r="O74" s="146"/>
      <c r="P74" s="146"/>
      <c r="Q74" s="146">
        <v>180</v>
      </c>
      <c r="R74" s="85"/>
      <c r="S74" s="147" t="s">
        <v>135</v>
      </c>
      <c r="T74" s="148" t="s">
        <v>390</v>
      </c>
      <c r="U74" s="149" t="s">
        <v>2168</v>
      </c>
      <c r="V74" s="123" t="s">
        <v>2250</v>
      </c>
      <c r="W74" s="125"/>
    </row>
    <row r="75" spans="1:259" s="20" customFormat="1" x14ac:dyDescent="0.2">
      <c r="A75" s="122">
        <v>43068</v>
      </c>
      <c r="B75" s="101" t="s">
        <v>2169</v>
      </c>
      <c r="C75" s="101" t="s">
        <v>225</v>
      </c>
      <c r="D75" s="101" t="s">
        <v>141</v>
      </c>
      <c r="E75" s="144" t="s">
        <v>144</v>
      </c>
      <c r="F75" s="82">
        <v>43005</v>
      </c>
      <c r="G75" s="83">
        <v>2017</v>
      </c>
      <c r="H75" s="123" t="s">
        <v>1767</v>
      </c>
      <c r="I75" s="123" t="str">
        <f t="shared" si="4"/>
        <v>PA</v>
      </c>
      <c r="J75" s="123" t="str">
        <f t="shared" si="5"/>
        <v>VA</v>
      </c>
      <c r="K75" s="202" t="str">
        <f t="shared" si="6"/>
        <v>Northeast</v>
      </c>
      <c r="L75" s="123" t="str">
        <f>INDEX('State '!$A$1:$C$62,MATCH($I75,'State '!$B:$B,0),3)</f>
        <v>Northeast</v>
      </c>
      <c r="M75" s="123" t="str">
        <f>INDEX('State '!$A$1:$C$62,MATCH($J75,'State '!$B:$B,0),3)</f>
        <v>Northeast</v>
      </c>
      <c r="N75" s="123"/>
      <c r="O75" s="85">
        <v>210</v>
      </c>
      <c r="P75" s="85"/>
      <c r="Q75" s="85">
        <v>155</v>
      </c>
      <c r="R75" s="124"/>
      <c r="S75" s="123" t="s">
        <v>135</v>
      </c>
      <c r="T75" s="123" t="s">
        <v>390</v>
      </c>
      <c r="U75" s="123" t="s">
        <v>2170</v>
      </c>
      <c r="V75" s="123" t="s">
        <v>2250</v>
      </c>
      <c r="W75" s="125"/>
      <c r="X75" s="126"/>
      <c r="Y75" s="113"/>
      <c r="Z75" s="113"/>
      <c r="AA75" s="113"/>
      <c r="AB75" s="113"/>
      <c r="AC75" s="113"/>
      <c r="AD75" s="113"/>
      <c r="AE75" s="113"/>
      <c r="AF75" s="113"/>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13"/>
      <c r="BC75" s="113"/>
      <c r="BD75" s="113"/>
      <c r="BE75" s="113"/>
      <c r="BF75" s="113"/>
      <c r="BG75" s="113"/>
      <c r="BH75" s="113"/>
      <c r="BI75" s="113"/>
      <c r="BJ75" s="113"/>
      <c r="BK75" s="113"/>
      <c r="BL75" s="113"/>
      <c r="BM75" s="113"/>
      <c r="BN75" s="113"/>
      <c r="BO75" s="113"/>
      <c r="BP75" s="113"/>
      <c r="BQ75" s="113"/>
      <c r="BR75" s="113"/>
      <c r="BS75" s="113"/>
      <c r="BT75" s="113"/>
      <c r="BU75" s="113"/>
      <c r="BV75" s="113"/>
      <c r="BW75" s="113"/>
      <c r="BX75" s="113"/>
      <c r="BY75" s="113"/>
      <c r="BZ75" s="113"/>
      <c r="CA75" s="113"/>
      <c r="CB75" s="113"/>
      <c r="CC75" s="113"/>
      <c r="CD75" s="113"/>
      <c r="CE75" s="113"/>
      <c r="CF75" s="113"/>
      <c r="CG75" s="113"/>
      <c r="CH75" s="113"/>
      <c r="CI75" s="113"/>
      <c r="CJ75" s="113"/>
      <c r="CK75" s="113"/>
      <c r="CL75" s="113"/>
      <c r="CM75" s="113"/>
      <c r="CN75" s="113"/>
      <c r="CO75" s="113"/>
      <c r="CP75" s="113"/>
      <c r="CQ75" s="113"/>
      <c r="CR75" s="113"/>
      <c r="CS75" s="113"/>
      <c r="CT75" s="113"/>
      <c r="CU75" s="113"/>
      <c r="CV75" s="113"/>
      <c r="CW75" s="113"/>
      <c r="CX75" s="113"/>
      <c r="CY75" s="113"/>
      <c r="CZ75" s="113"/>
      <c r="DA75" s="113"/>
      <c r="DB75" s="113"/>
      <c r="DC75" s="113"/>
      <c r="DD75" s="113"/>
      <c r="DE75" s="113"/>
      <c r="DF75" s="113"/>
      <c r="DG75" s="113"/>
      <c r="DH75" s="113"/>
      <c r="DI75" s="113"/>
      <c r="DJ75" s="113"/>
      <c r="DK75" s="113"/>
      <c r="DL75" s="113"/>
      <c r="DM75" s="113"/>
      <c r="DN75" s="113"/>
      <c r="DO75" s="113"/>
      <c r="DP75" s="113"/>
      <c r="DQ75" s="113"/>
      <c r="DR75" s="113"/>
      <c r="DS75" s="113"/>
      <c r="DT75" s="113"/>
      <c r="DU75" s="113"/>
      <c r="DV75" s="113"/>
      <c r="DW75" s="113"/>
      <c r="DX75" s="113"/>
      <c r="DY75" s="113"/>
      <c r="DZ75" s="113"/>
      <c r="EA75" s="113"/>
      <c r="EB75" s="113"/>
      <c r="EC75" s="113"/>
      <c r="ED75" s="113"/>
      <c r="EE75" s="113"/>
      <c r="EF75" s="113"/>
      <c r="EG75" s="113"/>
      <c r="EH75" s="113"/>
      <c r="EI75" s="113"/>
      <c r="EJ75" s="113"/>
      <c r="EK75" s="113"/>
      <c r="EL75" s="113"/>
      <c r="EM75" s="113"/>
      <c r="EN75" s="113"/>
      <c r="EO75" s="113"/>
      <c r="EP75" s="113"/>
      <c r="EQ75" s="113"/>
      <c r="ER75" s="113"/>
      <c r="ES75" s="113"/>
      <c r="ET75" s="113"/>
      <c r="EU75" s="113"/>
      <c r="EV75" s="113"/>
      <c r="EW75" s="113"/>
      <c r="EX75" s="113"/>
      <c r="EY75" s="113"/>
      <c r="EZ75" s="113"/>
      <c r="FA75" s="113"/>
      <c r="FB75" s="113"/>
      <c r="FC75" s="113"/>
      <c r="FD75" s="113"/>
      <c r="FE75" s="113"/>
      <c r="FF75" s="113"/>
      <c r="FG75" s="113"/>
      <c r="FH75" s="113"/>
      <c r="FI75" s="113"/>
      <c r="FJ75" s="113"/>
      <c r="FK75" s="113"/>
      <c r="FL75" s="113"/>
      <c r="FM75" s="113"/>
      <c r="FN75" s="113"/>
      <c r="FO75" s="113"/>
      <c r="FP75" s="113"/>
      <c r="FQ75" s="113"/>
      <c r="FR75" s="113"/>
      <c r="FS75" s="113"/>
      <c r="FT75" s="113"/>
      <c r="FU75" s="113"/>
      <c r="FV75" s="113"/>
      <c r="FW75" s="113"/>
      <c r="FX75" s="113"/>
      <c r="FY75" s="113"/>
      <c r="FZ75" s="113"/>
      <c r="GA75" s="113"/>
      <c r="GB75" s="113"/>
      <c r="GC75" s="113"/>
      <c r="GD75" s="113"/>
      <c r="GE75" s="113"/>
      <c r="GF75" s="113"/>
      <c r="GG75" s="113"/>
      <c r="GH75" s="113"/>
      <c r="GI75" s="113"/>
      <c r="GJ75" s="113"/>
      <c r="GK75" s="113"/>
      <c r="GL75" s="113"/>
      <c r="GM75" s="113"/>
      <c r="GN75" s="113"/>
      <c r="GO75" s="113"/>
      <c r="GP75" s="113"/>
      <c r="GQ75" s="113"/>
      <c r="GR75" s="113"/>
      <c r="GS75" s="113"/>
      <c r="GT75" s="113"/>
      <c r="GU75" s="113"/>
      <c r="GV75" s="113"/>
      <c r="GW75" s="113"/>
      <c r="GX75" s="113"/>
      <c r="GY75" s="113"/>
      <c r="GZ75" s="113"/>
      <c r="HA75" s="113"/>
      <c r="HB75" s="113"/>
      <c r="HC75" s="113"/>
      <c r="HD75" s="113"/>
      <c r="HE75" s="113"/>
      <c r="HF75" s="113"/>
      <c r="HG75" s="113"/>
      <c r="HH75" s="113"/>
      <c r="HI75" s="113"/>
      <c r="HJ75" s="113"/>
      <c r="HK75" s="113"/>
      <c r="HL75" s="113"/>
      <c r="HM75" s="113"/>
      <c r="HN75" s="113"/>
      <c r="HO75" s="113"/>
      <c r="HP75" s="113"/>
      <c r="HQ75" s="113"/>
      <c r="HR75" s="113"/>
      <c r="HS75" s="113"/>
      <c r="HT75" s="113"/>
      <c r="HU75" s="113"/>
      <c r="HV75" s="113"/>
      <c r="HW75" s="113"/>
      <c r="HX75" s="113"/>
      <c r="HY75" s="113"/>
      <c r="HZ75" s="113"/>
      <c r="IA75" s="113"/>
      <c r="IB75" s="113"/>
      <c r="IC75" s="113"/>
      <c r="ID75" s="113"/>
      <c r="IE75" s="113"/>
      <c r="IF75" s="113"/>
      <c r="IG75" s="113"/>
      <c r="IH75" s="113"/>
      <c r="II75" s="113"/>
      <c r="IJ75" s="113"/>
      <c r="IK75" s="113"/>
      <c r="IL75" s="113"/>
      <c r="IM75" s="113"/>
      <c r="IN75" s="113"/>
      <c r="IO75" s="113"/>
      <c r="IP75" s="113"/>
      <c r="IQ75" s="113"/>
      <c r="IR75" s="113"/>
      <c r="IS75" s="113"/>
      <c r="IT75" s="113"/>
      <c r="IU75" s="113"/>
      <c r="IV75" s="113"/>
      <c r="IW75" s="113"/>
      <c r="IX75" s="113"/>
      <c r="IY75" s="113"/>
    </row>
    <row r="76" spans="1:259" s="20" customFormat="1" x14ac:dyDescent="0.2">
      <c r="A76" s="122">
        <v>42600</v>
      </c>
      <c r="B76" s="102" t="s">
        <v>2224</v>
      </c>
      <c r="C76" s="102" t="s">
        <v>2226</v>
      </c>
      <c r="D76" s="102" t="s">
        <v>137</v>
      </c>
      <c r="E76" s="144" t="s">
        <v>144</v>
      </c>
      <c r="F76" s="84">
        <v>42823</v>
      </c>
      <c r="G76" s="145">
        <v>2017</v>
      </c>
      <c r="H76" s="123" t="s">
        <v>0</v>
      </c>
      <c r="I76" s="123" t="str">
        <f t="shared" si="4"/>
        <v>LA</v>
      </c>
      <c r="J76" s="123" t="str">
        <f t="shared" si="5"/>
        <v>LA</v>
      </c>
      <c r="K76" s="202" t="str">
        <f t="shared" si="6"/>
        <v>South Central</v>
      </c>
      <c r="L76" s="123" t="str">
        <f>INDEX('State '!$A$1:$C$62,MATCH($I76,'State '!$B:$B,0),3)</f>
        <v>South Central</v>
      </c>
      <c r="M76" s="123" t="str">
        <f>INDEX('State '!$A$1:$C$62,MATCH($J76,'State '!$B:$B,0),3)</f>
        <v>South Central</v>
      </c>
      <c r="N76" s="123"/>
      <c r="O76" s="151">
        <v>66.2</v>
      </c>
      <c r="P76" s="146">
        <v>52</v>
      </c>
      <c r="Q76" s="146">
        <v>48</v>
      </c>
      <c r="R76" s="85">
        <v>12</v>
      </c>
      <c r="S76" s="147" t="s">
        <v>135</v>
      </c>
      <c r="T76" s="148" t="s">
        <v>390</v>
      </c>
      <c r="U76" s="149" t="s">
        <v>2225</v>
      </c>
      <c r="V76" s="123" t="s">
        <v>2247</v>
      </c>
      <c r="W76" s="125" t="s">
        <v>2275</v>
      </c>
      <c r="X76" s="126"/>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3"/>
      <c r="BJ76" s="113"/>
      <c r="BK76" s="113"/>
      <c r="BL76" s="113"/>
      <c r="BM76" s="113"/>
      <c r="BN76" s="113"/>
      <c r="BO76" s="113"/>
      <c r="BP76" s="113"/>
      <c r="BQ76" s="113"/>
      <c r="BR76" s="113"/>
      <c r="BS76" s="113"/>
      <c r="BT76" s="113"/>
      <c r="BU76" s="113"/>
      <c r="BV76" s="113"/>
      <c r="BW76" s="113"/>
      <c r="BX76" s="113"/>
      <c r="BY76" s="113"/>
      <c r="BZ76" s="113"/>
      <c r="CA76" s="113"/>
      <c r="CB76" s="113"/>
      <c r="CC76" s="113"/>
      <c r="CD76" s="113"/>
      <c r="CE76" s="113"/>
      <c r="CF76" s="113"/>
      <c r="CG76" s="113"/>
      <c r="CH76" s="113"/>
      <c r="CI76" s="113"/>
      <c r="CJ76" s="113"/>
      <c r="CK76" s="113"/>
      <c r="CL76" s="113"/>
      <c r="CM76" s="113"/>
      <c r="CN76" s="113"/>
      <c r="CO76" s="113"/>
      <c r="CP76" s="113"/>
      <c r="CQ76" s="113"/>
      <c r="CR76" s="113"/>
      <c r="CS76" s="113"/>
      <c r="CT76" s="113"/>
      <c r="CU76" s="113"/>
      <c r="CV76" s="113"/>
      <c r="CW76" s="113"/>
      <c r="CX76" s="113"/>
      <c r="CY76" s="113"/>
      <c r="CZ76" s="113"/>
      <c r="DA76" s="113"/>
      <c r="DB76" s="113"/>
      <c r="DC76" s="113"/>
      <c r="DD76" s="113"/>
      <c r="DE76" s="113"/>
      <c r="DF76" s="113"/>
      <c r="DG76" s="113"/>
      <c r="DH76" s="113"/>
      <c r="DI76" s="113"/>
      <c r="DJ76" s="113"/>
      <c r="DK76" s="113"/>
      <c r="DL76" s="113"/>
      <c r="DM76" s="113"/>
      <c r="DN76" s="113"/>
      <c r="DO76" s="113"/>
      <c r="DP76" s="113"/>
      <c r="DQ76" s="113"/>
      <c r="DR76" s="113"/>
      <c r="DS76" s="113"/>
      <c r="DT76" s="113"/>
      <c r="DU76" s="113"/>
      <c r="DV76" s="113"/>
      <c r="DW76" s="113"/>
      <c r="DX76" s="113"/>
      <c r="DY76" s="113"/>
      <c r="DZ76" s="113"/>
      <c r="EA76" s="113"/>
      <c r="EB76" s="113"/>
      <c r="EC76" s="113"/>
      <c r="ED76" s="113"/>
      <c r="EE76" s="113"/>
      <c r="EF76" s="113"/>
      <c r="EG76" s="113"/>
      <c r="EH76" s="113"/>
      <c r="EI76" s="113"/>
      <c r="EJ76" s="113"/>
      <c r="EK76" s="113"/>
      <c r="EL76" s="113"/>
      <c r="EM76" s="113"/>
      <c r="EN76" s="113"/>
      <c r="EO76" s="113"/>
      <c r="EP76" s="113"/>
      <c r="EQ76" s="113"/>
      <c r="ER76" s="113"/>
      <c r="ES76" s="113"/>
      <c r="ET76" s="113"/>
      <c r="EU76" s="113"/>
      <c r="EV76" s="113"/>
      <c r="EW76" s="113"/>
      <c r="EX76" s="113"/>
      <c r="EY76" s="113"/>
      <c r="EZ76" s="113"/>
      <c r="FA76" s="113"/>
      <c r="FB76" s="113"/>
      <c r="FC76" s="113"/>
      <c r="FD76" s="113"/>
      <c r="FE76" s="113"/>
      <c r="FF76" s="113"/>
      <c r="FG76" s="113"/>
      <c r="FH76" s="113"/>
      <c r="FI76" s="113"/>
      <c r="FJ76" s="113"/>
      <c r="FK76" s="113"/>
      <c r="FL76" s="113"/>
      <c r="FM76" s="113"/>
      <c r="FN76" s="113"/>
      <c r="FO76" s="113"/>
      <c r="FP76" s="113"/>
      <c r="FQ76" s="113"/>
      <c r="FR76" s="113"/>
      <c r="FS76" s="113"/>
      <c r="FT76" s="113"/>
      <c r="FU76" s="113"/>
      <c r="FV76" s="113"/>
      <c r="FW76" s="113"/>
      <c r="FX76" s="113"/>
      <c r="FY76" s="113"/>
      <c r="FZ76" s="113"/>
      <c r="GA76" s="113"/>
      <c r="GB76" s="113"/>
      <c r="GC76" s="113"/>
      <c r="GD76" s="113"/>
      <c r="GE76" s="113"/>
      <c r="GF76" s="113"/>
      <c r="GG76" s="113"/>
      <c r="GH76" s="113"/>
      <c r="GI76" s="113"/>
      <c r="GJ76" s="113"/>
      <c r="GK76" s="113"/>
      <c r="GL76" s="113"/>
      <c r="GM76" s="113"/>
      <c r="GN76" s="113"/>
      <c r="GO76" s="113"/>
      <c r="GP76" s="113"/>
      <c r="GQ76" s="113"/>
      <c r="GR76" s="113"/>
      <c r="GS76" s="113"/>
      <c r="GT76" s="113"/>
      <c r="GU76" s="113"/>
      <c r="GV76" s="113"/>
      <c r="GW76" s="113"/>
      <c r="GX76" s="113"/>
      <c r="GY76" s="113"/>
      <c r="GZ76" s="113"/>
      <c r="HA76" s="113"/>
      <c r="HB76" s="113"/>
      <c r="HC76" s="113"/>
      <c r="HD76" s="113"/>
      <c r="HE76" s="113"/>
      <c r="HF76" s="113"/>
      <c r="HG76" s="113"/>
      <c r="HH76" s="113"/>
      <c r="HI76" s="113"/>
      <c r="HJ76" s="113"/>
      <c r="HK76" s="113"/>
      <c r="HL76" s="113"/>
      <c r="HM76" s="113"/>
      <c r="HN76" s="113"/>
      <c r="HO76" s="113"/>
      <c r="HP76" s="113"/>
      <c r="HQ76" s="113"/>
      <c r="HR76" s="113"/>
      <c r="HS76" s="113"/>
      <c r="HT76" s="113"/>
      <c r="HU76" s="113"/>
      <c r="HV76" s="113"/>
      <c r="HW76" s="113"/>
      <c r="HX76" s="113"/>
      <c r="HY76" s="113"/>
      <c r="HZ76" s="113"/>
      <c r="IA76" s="113"/>
      <c r="IB76" s="113"/>
      <c r="IC76" s="113"/>
      <c r="ID76" s="113"/>
      <c r="IE76" s="113"/>
      <c r="IF76" s="113"/>
      <c r="IG76" s="113"/>
      <c r="IH76" s="113"/>
      <c r="II76" s="113"/>
      <c r="IJ76" s="113"/>
      <c r="IK76" s="113"/>
      <c r="IL76" s="113"/>
      <c r="IM76" s="113"/>
      <c r="IN76" s="113"/>
      <c r="IO76" s="113"/>
      <c r="IP76" s="113"/>
      <c r="IQ76" s="113"/>
      <c r="IR76" s="113"/>
      <c r="IS76" s="113"/>
      <c r="IT76" s="113"/>
      <c r="IU76" s="113"/>
      <c r="IV76" s="113"/>
      <c r="IW76" s="113"/>
      <c r="IX76" s="113"/>
      <c r="IY76" s="113"/>
    </row>
    <row r="77" spans="1:259" s="20" customFormat="1" x14ac:dyDescent="0.2">
      <c r="A77" s="122">
        <v>42976</v>
      </c>
      <c r="B77" s="103" t="s">
        <v>2350</v>
      </c>
      <c r="C77" s="103" t="s">
        <v>2351</v>
      </c>
      <c r="D77" s="103" t="s">
        <v>137</v>
      </c>
      <c r="E77" s="103" t="s">
        <v>144</v>
      </c>
      <c r="F77" s="152">
        <v>42887</v>
      </c>
      <c r="G77" s="153">
        <v>2017</v>
      </c>
      <c r="H77" s="154" t="s">
        <v>6</v>
      </c>
      <c r="I77" s="154" t="str">
        <f t="shared" si="4"/>
        <v>TX</v>
      </c>
      <c r="J77" s="154" t="str">
        <f t="shared" si="5"/>
        <v>TX</v>
      </c>
      <c r="K77" s="202" t="str">
        <f t="shared" si="6"/>
        <v>South Central</v>
      </c>
      <c r="L77" s="123" t="str">
        <f>INDEX('State '!$A$1:$C$62,MATCH($I77,'State '!$B:$B,0),3)</f>
        <v>South Central</v>
      </c>
      <c r="M77" s="123" t="str">
        <f>INDEX('State '!$A$1:$C$62,MATCH($J77,'State '!$B:$B,0),3)</f>
        <v>South Central</v>
      </c>
      <c r="N77" s="123"/>
      <c r="O77" s="158"/>
      <c r="P77" s="155">
        <v>194</v>
      </c>
      <c r="Q77" s="155">
        <v>250</v>
      </c>
      <c r="R77" s="156"/>
      <c r="S77" s="154" t="s">
        <v>139</v>
      </c>
      <c r="T77" s="154" t="s">
        <v>188</v>
      </c>
      <c r="U77" s="154" t="s">
        <v>391</v>
      </c>
      <c r="V77" s="123" t="s">
        <v>2247</v>
      </c>
      <c r="W77" s="125"/>
    </row>
    <row r="78" spans="1:259" s="20" customFormat="1" x14ac:dyDescent="0.2">
      <c r="A78" s="122">
        <v>43068</v>
      </c>
      <c r="B78" s="101" t="s">
        <v>2395</v>
      </c>
      <c r="C78" s="101" t="s">
        <v>225</v>
      </c>
      <c r="D78" s="101" t="s">
        <v>141</v>
      </c>
      <c r="E78" s="144" t="s">
        <v>144</v>
      </c>
      <c r="F78" s="82">
        <v>43040</v>
      </c>
      <c r="G78" s="83">
        <v>2017</v>
      </c>
      <c r="H78" s="123" t="s">
        <v>397</v>
      </c>
      <c r="I78" s="123" t="str">
        <f t="shared" si="4"/>
        <v>PA</v>
      </c>
      <c r="J78" s="123" t="str">
        <f t="shared" si="5"/>
        <v>NY</v>
      </c>
      <c r="K78" s="202" t="str">
        <f t="shared" si="6"/>
        <v>Northeast</v>
      </c>
      <c r="L78" s="123" t="str">
        <f>INDEX('State '!$A$1:$C$62,MATCH($I78,'State '!$B:$B,0),3)</f>
        <v>Northeast</v>
      </c>
      <c r="M78" s="123" t="str">
        <f>INDEX('State '!$A$1:$C$62,MATCH($J78,'State '!$B:$B,0),3)</f>
        <v>Northeast</v>
      </c>
      <c r="N78" s="123"/>
      <c r="O78" s="85">
        <v>159</v>
      </c>
      <c r="P78" s="85">
        <v>0</v>
      </c>
      <c r="Q78" s="85">
        <v>112</v>
      </c>
      <c r="R78" s="124"/>
      <c r="S78" s="123" t="s">
        <v>135</v>
      </c>
      <c r="T78" s="123" t="s">
        <v>390</v>
      </c>
      <c r="U78" s="123" t="s">
        <v>2186</v>
      </c>
      <c r="V78" s="123" t="s">
        <v>2250</v>
      </c>
    </row>
    <row r="79" spans="1:259" s="20" customFormat="1" x14ac:dyDescent="0.2">
      <c r="A79" s="122">
        <v>43068</v>
      </c>
      <c r="B79" s="102" t="s">
        <v>2175</v>
      </c>
      <c r="C79" s="102" t="s">
        <v>1941</v>
      </c>
      <c r="D79" s="102" t="s">
        <v>141</v>
      </c>
      <c r="E79" s="144" t="s">
        <v>144</v>
      </c>
      <c r="F79" s="84">
        <v>43014</v>
      </c>
      <c r="G79" s="145">
        <v>2017</v>
      </c>
      <c r="H79" s="123" t="s">
        <v>412</v>
      </c>
      <c r="I79" s="123" t="str">
        <f t="shared" si="4"/>
        <v>PA</v>
      </c>
      <c r="J79" s="123" t="str">
        <f t="shared" si="5"/>
        <v>NY</v>
      </c>
      <c r="K79" s="202" t="str">
        <f t="shared" si="6"/>
        <v>Northeast</v>
      </c>
      <c r="L79" s="123" t="str">
        <f>INDEX('State '!$A$1:$C$62,MATCH($I79,'State '!$B:$B,0),3)</f>
        <v>Northeast</v>
      </c>
      <c r="M79" s="123" t="str">
        <f>INDEX('State '!$A$1:$C$62,MATCH($J79,'State '!$B:$B,0),3)</f>
        <v>Northeast</v>
      </c>
      <c r="N79" s="123"/>
      <c r="O79" s="146">
        <v>112</v>
      </c>
      <c r="P79" s="146"/>
      <c r="Q79" s="146">
        <v>115</v>
      </c>
      <c r="R79" s="85"/>
      <c r="S79" s="147" t="s">
        <v>135</v>
      </c>
      <c r="T79" s="148" t="s">
        <v>390</v>
      </c>
      <c r="U79" s="149" t="s">
        <v>2176</v>
      </c>
      <c r="V79" s="123" t="s">
        <v>2250</v>
      </c>
      <c r="W79" s="125"/>
      <c r="X79" s="126"/>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c r="BK79" s="113"/>
      <c r="BL79" s="113"/>
      <c r="BM79" s="113"/>
      <c r="BN79" s="113"/>
      <c r="BO79" s="113"/>
      <c r="BP79" s="113"/>
      <c r="BQ79" s="113"/>
      <c r="BR79" s="113"/>
      <c r="BS79" s="113"/>
      <c r="BT79" s="113"/>
      <c r="BU79" s="113"/>
      <c r="BV79" s="113"/>
      <c r="BW79" s="113"/>
      <c r="BX79" s="113"/>
      <c r="BY79" s="113"/>
      <c r="BZ79" s="113"/>
      <c r="CA79" s="113"/>
      <c r="CB79" s="113"/>
      <c r="CC79" s="113"/>
      <c r="CD79" s="113"/>
      <c r="CE79" s="113"/>
      <c r="CF79" s="113"/>
      <c r="CG79" s="113"/>
      <c r="CH79" s="113"/>
      <c r="CI79" s="113"/>
      <c r="CJ79" s="113"/>
      <c r="CK79" s="113"/>
      <c r="CL79" s="113"/>
      <c r="CM79" s="113"/>
      <c r="CN79" s="113"/>
      <c r="CO79" s="113"/>
      <c r="CP79" s="113"/>
      <c r="CQ79" s="113"/>
      <c r="CR79" s="113"/>
      <c r="CS79" s="113"/>
      <c r="CT79" s="113"/>
      <c r="CU79" s="113"/>
      <c r="CV79" s="113"/>
      <c r="CW79" s="113"/>
      <c r="CX79" s="113"/>
      <c r="CY79" s="113"/>
      <c r="CZ79" s="113"/>
      <c r="DA79" s="113"/>
      <c r="DB79" s="113"/>
      <c r="DC79" s="113"/>
      <c r="DD79" s="113"/>
      <c r="DE79" s="113"/>
      <c r="DF79" s="113"/>
      <c r="DG79" s="113"/>
      <c r="DH79" s="113"/>
      <c r="DI79" s="113"/>
      <c r="DJ79" s="113"/>
      <c r="DK79" s="113"/>
      <c r="DL79" s="113"/>
      <c r="DM79" s="113"/>
      <c r="DN79" s="113"/>
      <c r="DO79" s="113"/>
      <c r="DP79" s="113"/>
      <c r="DQ79" s="113"/>
      <c r="DR79" s="113"/>
      <c r="DS79" s="113"/>
      <c r="DT79" s="113"/>
      <c r="DU79" s="113"/>
      <c r="DV79" s="113"/>
      <c r="DW79" s="113"/>
      <c r="DX79" s="113"/>
      <c r="DY79" s="113"/>
      <c r="DZ79" s="113"/>
      <c r="EA79" s="113"/>
      <c r="EB79" s="113"/>
      <c r="EC79" s="113"/>
      <c r="ED79" s="113"/>
      <c r="EE79" s="113"/>
      <c r="EF79" s="113"/>
      <c r="EG79" s="113"/>
      <c r="EH79" s="113"/>
      <c r="EI79" s="113"/>
      <c r="EJ79" s="113"/>
      <c r="EK79" s="113"/>
      <c r="EL79" s="113"/>
      <c r="EM79" s="113"/>
      <c r="EN79" s="113"/>
      <c r="EO79" s="113"/>
      <c r="EP79" s="113"/>
      <c r="EQ79" s="113"/>
      <c r="ER79" s="113"/>
      <c r="ES79" s="113"/>
      <c r="ET79" s="113"/>
      <c r="EU79" s="113"/>
      <c r="EV79" s="113"/>
      <c r="EW79" s="113"/>
      <c r="EX79" s="113"/>
      <c r="EY79" s="113"/>
      <c r="EZ79" s="113"/>
      <c r="FA79" s="113"/>
      <c r="FB79" s="113"/>
      <c r="FC79" s="113"/>
      <c r="FD79" s="113"/>
      <c r="FE79" s="113"/>
      <c r="FF79" s="113"/>
      <c r="FG79" s="113"/>
      <c r="FH79" s="113"/>
      <c r="FI79" s="113"/>
      <c r="FJ79" s="113"/>
      <c r="FK79" s="113"/>
      <c r="FL79" s="113"/>
      <c r="FM79" s="113"/>
      <c r="FN79" s="113"/>
      <c r="FO79" s="113"/>
      <c r="FP79" s="113"/>
      <c r="FQ79" s="113"/>
      <c r="FR79" s="113"/>
      <c r="FS79" s="113"/>
      <c r="FT79" s="113"/>
      <c r="FU79" s="113"/>
      <c r="FV79" s="113"/>
      <c r="FW79" s="113"/>
      <c r="FX79" s="113"/>
      <c r="FY79" s="113"/>
      <c r="FZ79" s="113"/>
      <c r="GA79" s="113"/>
      <c r="GB79" s="113"/>
      <c r="GC79" s="113"/>
      <c r="GD79" s="113"/>
      <c r="GE79" s="113"/>
      <c r="GF79" s="113"/>
      <c r="GG79" s="113"/>
      <c r="GH79" s="113"/>
      <c r="GI79" s="113"/>
      <c r="GJ79" s="113"/>
      <c r="GK79" s="113"/>
      <c r="GL79" s="113"/>
      <c r="GM79" s="113"/>
      <c r="GN79" s="113"/>
      <c r="GO79" s="113"/>
      <c r="GP79" s="113"/>
      <c r="GQ79" s="113"/>
      <c r="GR79" s="113"/>
      <c r="GS79" s="113"/>
      <c r="GT79" s="113"/>
      <c r="GU79" s="113"/>
      <c r="GV79" s="113"/>
      <c r="GW79" s="113"/>
      <c r="GX79" s="113"/>
      <c r="GY79" s="113"/>
      <c r="GZ79" s="113"/>
      <c r="HA79" s="113"/>
      <c r="HB79" s="113"/>
      <c r="HC79" s="113"/>
      <c r="HD79" s="113"/>
      <c r="HE79" s="113"/>
      <c r="HF79" s="113"/>
      <c r="HG79" s="113"/>
      <c r="HH79" s="113"/>
      <c r="HI79" s="113"/>
      <c r="HJ79" s="113"/>
      <c r="HK79" s="113"/>
      <c r="HL79" s="113"/>
      <c r="HM79" s="113"/>
      <c r="HN79" s="113"/>
      <c r="HO79" s="113"/>
      <c r="HP79" s="113"/>
      <c r="HQ79" s="113"/>
      <c r="HR79" s="113"/>
      <c r="HS79" s="113"/>
      <c r="HT79" s="113"/>
      <c r="HU79" s="113"/>
      <c r="HV79" s="113"/>
      <c r="HW79" s="113"/>
      <c r="HX79" s="113"/>
      <c r="HY79" s="113"/>
      <c r="HZ79" s="113"/>
      <c r="IA79" s="113"/>
      <c r="IB79" s="113"/>
      <c r="IC79" s="113"/>
      <c r="ID79" s="113"/>
      <c r="IE79" s="113"/>
      <c r="IF79" s="113"/>
      <c r="IG79" s="113"/>
      <c r="IH79" s="113"/>
      <c r="II79" s="113"/>
      <c r="IJ79" s="113"/>
      <c r="IK79" s="113"/>
      <c r="IL79" s="113"/>
      <c r="IM79" s="113"/>
      <c r="IN79" s="113"/>
      <c r="IO79" s="113"/>
      <c r="IP79" s="113"/>
      <c r="IQ79" s="113"/>
      <c r="IR79" s="113"/>
      <c r="IS79" s="113"/>
      <c r="IT79" s="113"/>
      <c r="IU79" s="113"/>
      <c r="IV79" s="113"/>
      <c r="IW79" s="113"/>
      <c r="IX79" s="113"/>
      <c r="IY79" s="113"/>
    </row>
    <row r="80" spans="1:259" s="20" customFormat="1" x14ac:dyDescent="0.2">
      <c r="A80" s="122">
        <v>43124</v>
      </c>
      <c r="B80" s="101" t="s">
        <v>2179</v>
      </c>
      <c r="C80" s="101" t="s">
        <v>1969</v>
      </c>
      <c r="D80" s="101" t="s">
        <v>141</v>
      </c>
      <c r="E80" s="101" t="s">
        <v>144</v>
      </c>
      <c r="F80" s="82">
        <v>43040</v>
      </c>
      <c r="G80" s="124">
        <v>2017</v>
      </c>
      <c r="H80" s="123" t="s">
        <v>43</v>
      </c>
      <c r="I80" s="123" t="str">
        <f t="shared" si="4"/>
        <v>NM</v>
      </c>
      <c r="J80" s="123" t="str">
        <f t="shared" si="5"/>
        <v>NM</v>
      </c>
      <c r="K80" s="202" t="str">
        <f t="shared" si="6"/>
        <v>Mountain</v>
      </c>
      <c r="L80" s="123" t="str">
        <f>INDEX('State '!$A$1:$C$62,MATCH($I80,'State '!$B:$B,0),3)</f>
        <v>Mountain</v>
      </c>
      <c r="M80" s="123" t="str">
        <f>INDEX('State '!$A$1:$C$62,MATCH($J80,'State '!$B:$B,0),3)</f>
        <v>Mountain</v>
      </c>
      <c r="N80" s="123"/>
      <c r="O80" s="85">
        <v>44</v>
      </c>
      <c r="P80" s="85">
        <v>5</v>
      </c>
      <c r="Q80" s="85">
        <v>76</v>
      </c>
      <c r="R80" s="124" t="s">
        <v>2245</v>
      </c>
      <c r="S80" s="123" t="s">
        <v>135</v>
      </c>
      <c r="T80" s="123" t="s">
        <v>390</v>
      </c>
      <c r="U80" s="123" t="s">
        <v>2244</v>
      </c>
      <c r="V80" s="123" t="s">
        <v>2247</v>
      </c>
      <c r="W80" s="125" t="s">
        <v>2273</v>
      </c>
    </row>
    <row r="81" spans="1:259" s="70" customFormat="1" ht="25.5" x14ac:dyDescent="0.2">
      <c r="A81" s="122">
        <v>43068</v>
      </c>
      <c r="B81" s="101" t="s">
        <v>2094</v>
      </c>
      <c r="C81" s="101" t="s">
        <v>2007</v>
      </c>
      <c r="D81" s="101" t="s">
        <v>1944</v>
      </c>
      <c r="E81" s="144" t="s">
        <v>144</v>
      </c>
      <c r="F81" s="82">
        <v>42796</v>
      </c>
      <c r="G81" s="124">
        <v>2017</v>
      </c>
      <c r="H81" s="123" t="s">
        <v>2008</v>
      </c>
      <c r="I81" s="123" t="str">
        <f t="shared" si="4"/>
        <v>OH</v>
      </c>
      <c r="J81" s="123" t="str">
        <f t="shared" si="5"/>
        <v>LA</v>
      </c>
      <c r="K81" s="202" t="str">
        <f t="shared" si="6"/>
        <v>Northeast, Midwest, South Central</v>
      </c>
      <c r="L81" s="123" t="str">
        <f>INDEX('State '!$A$1:$C$62,MATCH($I81,'State '!$B:$B,0),3)</f>
        <v>Northeast</v>
      </c>
      <c r="M81" s="123" t="str">
        <f>INDEX('State '!$A$1:$C$62,MATCH($J81,'State '!$B:$B,0),3)</f>
        <v>South Central</v>
      </c>
      <c r="N81" s="123" t="s">
        <v>9</v>
      </c>
      <c r="O81" s="85">
        <v>230</v>
      </c>
      <c r="P81" s="85"/>
      <c r="Q81" s="85">
        <v>284</v>
      </c>
      <c r="R81" s="124"/>
      <c r="S81" s="123" t="s">
        <v>135</v>
      </c>
      <c r="T81" s="123" t="s">
        <v>390</v>
      </c>
      <c r="U81" s="123" t="s">
        <v>2095</v>
      </c>
      <c r="V81" s="123" t="s">
        <v>2250</v>
      </c>
      <c r="W81" s="125"/>
    </row>
    <row r="82" spans="1:259" s="20" customFormat="1" x14ac:dyDescent="0.2">
      <c r="A82" s="122">
        <v>43124</v>
      </c>
      <c r="B82" s="101" t="s">
        <v>2161</v>
      </c>
      <c r="C82" s="102" t="s">
        <v>207</v>
      </c>
      <c r="D82" s="101" t="s">
        <v>141</v>
      </c>
      <c r="E82" s="144" t="s">
        <v>144</v>
      </c>
      <c r="F82" s="82">
        <v>43040</v>
      </c>
      <c r="G82" s="124">
        <v>2017</v>
      </c>
      <c r="H82" s="123" t="s">
        <v>7</v>
      </c>
      <c r="I82" s="123" t="str">
        <f t="shared" si="4"/>
        <v>PA</v>
      </c>
      <c r="J82" s="123" t="str">
        <f t="shared" si="5"/>
        <v>PA</v>
      </c>
      <c r="K82" s="202" t="str">
        <f t="shared" si="6"/>
        <v>Northeast</v>
      </c>
      <c r="L82" s="123" t="str">
        <f>INDEX('State '!$A$1:$C$62,MATCH($I82,'State '!$B:$B,0),3)</f>
        <v>Northeast</v>
      </c>
      <c r="M82" s="123" t="str">
        <f>INDEX('State '!$A$1:$C$62,MATCH($J82,'State '!$B:$B,0),3)</f>
        <v>Northeast</v>
      </c>
      <c r="N82" s="123"/>
      <c r="O82" s="85">
        <v>143</v>
      </c>
      <c r="P82" s="85">
        <v>13</v>
      </c>
      <c r="Q82" s="85">
        <v>135</v>
      </c>
      <c r="R82" s="124">
        <v>36</v>
      </c>
      <c r="S82" s="123" t="s">
        <v>135</v>
      </c>
      <c r="T82" s="123" t="s">
        <v>390</v>
      </c>
      <c r="U82" s="123" t="s">
        <v>2162</v>
      </c>
      <c r="V82" s="123" t="s">
        <v>2247</v>
      </c>
      <c r="W82" s="125"/>
      <c r="X82" s="126"/>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c r="CR82" s="113"/>
      <c r="CS82" s="113"/>
      <c r="CT82" s="113"/>
      <c r="CU82" s="113"/>
      <c r="CV82" s="113"/>
      <c r="CW82" s="113"/>
      <c r="CX82" s="113"/>
      <c r="CY82" s="113"/>
      <c r="CZ82" s="113"/>
      <c r="DA82" s="113"/>
      <c r="DB82" s="113"/>
      <c r="DC82" s="113"/>
      <c r="DD82" s="113"/>
      <c r="DE82" s="113"/>
      <c r="DF82" s="113"/>
      <c r="DG82" s="113"/>
      <c r="DH82" s="113"/>
      <c r="DI82" s="113"/>
      <c r="DJ82" s="113"/>
      <c r="DK82" s="113"/>
      <c r="DL82" s="113"/>
      <c r="DM82" s="113"/>
      <c r="DN82" s="113"/>
      <c r="DO82" s="113"/>
      <c r="DP82" s="113"/>
      <c r="DQ82" s="113"/>
      <c r="DR82" s="113"/>
      <c r="DS82" s="113"/>
      <c r="DT82" s="113"/>
      <c r="DU82" s="113"/>
      <c r="DV82" s="113"/>
      <c r="DW82" s="113"/>
      <c r="DX82" s="113"/>
      <c r="DY82" s="113"/>
      <c r="DZ82" s="113"/>
      <c r="EA82" s="113"/>
      <c r="EB82" s="113"/>
      <c r="EC82" s="113"/>
      <c r="ED82" s="113"/>
      <c r="EE82" s="113"/>
      <c r="EF82" s="113"/>
      <c r="EG82" s="113"/>
      <c r="EH82" s="113"/>
      <c r="EI82" s="113"/>
      <c r="EJ82" s="113"/>
      <c r="EK82" s="113"/>
      <c r="EL82" s="113"/>
      <c r="EM82" s="113"/>
      <c r="EN82" s="113"/>
      <c r="EO82" s="113"/>
      <c r="EP82" s="113"/>
      <c r="EQ82" s="113"/>
      <c r="ER82" s="113"/>
      <c r="ES82" s="113"/>
      <c r="ET82" s="113"/>
      <c r="EU82" s="113"/>
      <c r="EV82" s="113"/>
      <c r="EW82" s="113"/>
      <c r="EX82" s="113"/>
      <c r="EY82" s="113"/>
      <c r="EZ82" s="113"/>
      <c r="FA82" s="113"/>
      <c r="FB82" s="113"/>
      <c r="FC82" s="113"/>
      <c r="FD82" s="113"/>
      <c r="FE82" s="113"/>
      <c r="FF82" s="113"/>
      <c r="FG82" s="113"/>
      <c r="FH82" s="113"/>
      <c r="FI82" s="113"/>
      <c r="FJ82" s="113"/>
      <c r="FK82" s="113"/>
      <c r="FL82" s="113"/>
      <c r="FM82" s="113"/>
      <c r="FN82" s="113"/>
      <c r="FO82" s="113"/>
      <c r="FP82" s="113"/>
      <c r="FQ82" s="113"/>
      <c r="FR82" s="113"/>
      <c r="FS82" s="113"/>
      <c r="FT82" s="113"/>
      <c r="FU82" s="113"/>
      <c r="FV82" s="113"/>
      <c r="FW82" s="113"/>
      <c r="FX82" s="113"/>
      <c r="FY82" s="113"/>
      <c r="FZ82" s="113"/>
      <c r="GA82" s="113"/>
      <c r="GB82" s="113"/>
      <c r="GC82" s="113"/>
      <c r="GD82" s="113"/>
      <c r="GE82" s="113"/>
      <c r="GF82" s="113"/>
      <c r="GG82" s="113"/>
      <c r="GH82" s="113"/>
      <c r="GI82" s="113"/>
      <c r="GJ82" s="113"/>
      <c r="GK82" s="113"/>
      <c r="GL82" s="113"/>
      <c r="GM82" s="113"/>
      <c r="GN82" s="113"/>
      <c r="GO82" s="113"/>
      <c r="GP82" s="113"/>
      <c r="GQ82" s="113"/>
      <c r="GR82" s="113"/>
      <c r="GS82" s="113"/>
      <c r="GT82" s="113"/>
      <c r="GU82" s="113"/>
      <c r="GV82" s="113"/>
      <c r="GW82" s="113"/>
      <c r="GX82" s="113"/>
      <c r="GY82" s="113"/>
      <c r="GZ82" s="113"/>
      <c r="HA82" s="113"/>
      <c r="HB82" s="113"/>
      <c r="HC82" s="113"/>
      <c r="HD82" s="113"/>
      <c r="HE82" s="113"/>
      <c r="HF82" s="113"/>
      <c r="HG82" s="113"/>
      <c r="HH82" s="113"/>
      <c r="HI82" s="113"/>
      <c r="HJ82" s="113"/>
      <c r="HK82" s="113"/>
      <c r="HL82" s="113"/>
      <c r="HM82" s="113"/>
      <c r="HN82" s="113"/>
      <c r="HO82" s="113"/>
      <c r="HP82" s="113"/>
      <c r="HQ82" s="113"/>
      <c r="HR82" s="113"/>
      <c r="HS82" s="113"/>
      <c r="HT82" s="113"/>
      <c r="HU82" s="113"/>
      <c r="HV82" s="113"/>
      <c r="HW82" s="113"/>
      <c r="HX82" s="113"/>
      <c r="HY82" s="113"/>
      <c r="HZ82" s="113"/>
      <c r="IA82" s="113"/>
      <c r="IB82" s="113"/>
      <c r="IC82" s="113"/>
      <c r="ID82" s="113"/>
      <c r="IE82" s="113"/>
      <c r="IF82" s="113"/>
      <c r="IG82" s="113"/>
      <c r="IH82" s="113"/>
      <c r="II82" s="113"/>
      <c r="IJ82" s="113"/>
      <c r="IK82" s="113"/>
      <c r="IL82" s="113"/>
      <c r="IM82" s="113"/>
      <c r="IN82" s="113"/>
      <c r="IO82" s="113"/>
      <c r="IP82" s="113"/>
      <c r="IQ82" s="113"/>
      <c r="IR82" s="113"/>
      <c r="IS82" s="113"/>
      <c r="IT82" s="113"/>
      <c r="IU82" s="113"/>
      <c r="IV82" s="113"/>
      <c r="IW82" s="113"/>
      <c r="IX82" s="113"/>
      <c r="IY82" s="113"/>
    </row>
    <row r="83" spans="1:259" s="20" customFormat="1" x14ac:dyDescent="0.2">
      <c r="A83" s="122">
        <v>43326</v>
      </c>
      <c r="B83" s="101" t="s">
        <v>2080</v>
      </c>
      <c r="C83" s="101" t="s">
        <v>289</v>
      </c>
      <c r="D83" s="101" t="s">
        <v>1944</v>
      </c>
      <c r="E83" s="101" t="s">
        <v>144</v>
      </c>
      <c r="F83" s="82">
        <v>42978</v>
      </c>
      <c r="G83" s="124">
        <v>2017</v>
      </c>
      <c r="H83" s="123" t="s">
        <v>2081</v>
      </c>
      <c r="I83" s="123" t="str">
        <f t="shared" si="4"/>
        <v>OH</v>
      </c>
      <c r="J83" s="123" t="str">
        <f t="shared" si="5"/>
        <v>IL</v>
      </c>
      <c r="K83" s="202" t="str">
        <f t="shared" si="6"/>
        <v>Northeast, Midwest</v>
      </c>
      <c r="L83" s="123" t="str">
        <f>INDEX('State '!$A$1:$C$62,MATCH($I83,'State '!$B:$B,0),3)</f>
        <v>Northeast</v>
      </c>
      <c r="M83" s="123" t="str">
        <f>INDEX('State '!$A$1:$C$62,MATCH($J83,'State '!$B:$B,0),3)</f>
        <v>Midwest</v>
      </c>
      <c r="N83" s="123"/>
      <c r="O83" s="85">
        <v>58</v>
      </c>
      <c r="P83" s="85"/>
      <c r="Q83" s="85">
        <v>750</v>
      </c>
      <c r="R83" s="124"/>
      <c r="S83" s="123" t="s">
        <v>135</v>
      </c>
      <c r="T83" s="123" t="s">
        <v>390</v>
      </c>
      <c r="U83" s="123" t="s">
        <v>2079</v>
      </c>
      <c r="V83" s="123" t="s">
        <v>2250</v>
      </c>
      <c r="W83" s="125" t="s">
        <v>2293</v>
      </c>
    </row>
    <row r="84" spans="1:259" s="20" customFormat="1" ht="25.5" x14ac:dyDescent="0.2">
      <c r="A84" s="157">
        <v>43199</v>
      </c>
      <c r="B84" s="103" t="s">
        <v>2393</v>
      </c>
      <c r="C84" s="101" t="s">
        <v>1894</v>
      </c>
      <c r="D84" s="103" t="s">
        <v>141</v>
      </c>
      <c r="E84" s="101" t="s">
        <v>144</v>
      </c>
      <c r="F84" s="152">
        <v>43070</v>
      </c>
      <c r="G84" s="156">
        <v>2017</v>
      </c>
      <c r="H84" s="154" t="s">
        <v>2574</v>
      </c>
      <c r="I84" s="154" t="str">
        <f t="shared" si="4"/>
        <v>QU</v>
      </c>
      <c r="J84" s="154" t="str">
        <f t="shared" si="5"/>
        <v>ME</v>
      </c>
      <c r="K84" s="202" t="str">
        <f t="shared" si="6"/>
        <v>Canada, Northeast</v>
      </c>
      <c r="L84" s="123" t="str">
        <f>INDEX('State '!$A$1:$C$62,MATCH($I84,'State '!$B:$B,0),3)</f>
        <v>Canada</v>
      </c>
      <c r="M84" s="123" t="str">
        <f>INDEX('State '!$A$1:$C$62,MATCH($J84,'State '!$B:$B,0),3)</f>
        <v>Northeast</v>
      </c>
      <c r="N84" s="123"/>
      <c r="O84" s="155"/>
      <c r="P84" s="155"/>
      <c r="Q84" s="155">
        <v>48</v>
      </c>
      <c r="R84" s="156"/>
      <c r="S84" s="154" t="s">
        <v>135</v>
      </c>
      <c r="T84" s="154" t="s">
        <v>390</v>
      </c>
      <c r="U84" s="154" t="s">
        <v>2394</v>
      </c>
      <c r="V84" s="123" t="s">
        <v>2250</v>
      </c>
      <c r="W84" s="125"/>
    </row>
    <row r="85" spans="1:259" x14ac:dyDescent="0.2">
      <c r="A85" s="122">
        <v>43201</v>
      </c>
      <c r="B85" s="101" t="s">
        <v>2067</v>
      </c>
      <c r="C85" s="101" t="s">
        <v>2023</v>
      </c>
      <c r="D85" s="101" t="s">
        <v>1944</v>
      </c>
      <c r="E85" s="144" t="s">
        <v>144</v>
      </c>
      <c r="F85" s="82">
        <v>43070</v>
      </c>
      <c r="G85" s="124">
        <v>2017</v>
      </c>
      <c r="H85" s="123" t="s">
        <v>2063</v>
      </c>
      <c r="I85" s="123" t="str">
        <f t="shared" si="4"/>
        <v>KY</v>
      </c>
      <c r="J85" s="123" t="str">
        <f t="shared" si="5"/>
        <v>LA</v>
      </c>
      <c r="K85" s="202" t="str">
        <f t="shared" si="6"/>
        <v>Midwest, South Central</v>
      </c>
      <c r="L85" s="123" t="str">
        <f>INDEX('State '!$A$1:$C$62,MATCH($I85,'State '!$B:$B,0),3)</f>
        <v>Midwest</v>
      </c>
      <c r="M85" s="123" t="str">
        <f>INDEX('State '!$A$1:$C$62,MATCH($J85,'State '!$B:$B,0),3)</f>
        <v>South Central</v>
      </c>
      <c r="N85" s="123"/>
      <c r="O85" s="85">
        <v>400</v>
      </c>
      <c r="P85" s="85"/>
      <c r="Q85" s="85">
        <v>1100</v>
      </c>
      <c r="R85" s="124"/>
      <c r="S85" s="123" t="s">
        <v>135</v>
      </c>
      <c r="T85" s="123" t="s">
        <v>390</v>
      </c>
      <c r="U85" s="123" t="s">
        <v>2116</v>
      </c>
      <c r="V85" s="123" t="s">
        <v>2250</v>
      </c>
      <c r="W85" s="125"/>
    </row>
    <row r="86" spans="1:259" x14ac:dyDescent="0.2">
      <c r="A86" s="122">
        <v>42990</v>
      </c>
      <c r="B86" s="101" t="s">
        <v>2254</v>
      </c>
      <c r="C86" s="101" t="s">
        <v>2021</v>
      </c>
      <c r="D86" s="101" t="s">
        <v>137</v>
      </c>
      <c r="E86" s="101" t="s">
        <v>144</v>
      </c>
      <c r="F86" s="82">
        <v>42979</v>
      </c>
      <c r="G86" s="124">
        <v>2017</v>
      </c>
      <c r="H86" s="123" t="s">
        <v>2425</v>
      </c>
      <c r="I86" s="123" t="str">
        <f t="shared" si="4"/>
        <v>PA</v>
      </c>
      <c r="J86" s="123" t="str">
        <f t="shared" si="5"/>
        <v>MI</v>
      </c>
      <c r="K86" s="202" t="str">
        <f t="shared" si="6"/>
        <v>Northeast, Midwest</v>
      </c>
      <c r="L86" s="123" t="str">
        <f>INDEX('State '!$A$1:$C$62,MATCH($I86,'State '!$B:$B,0),3)</f>
        <v>Northeast</v>
      </c>
      <c r="M86" s="123" t="str">
        <f>INDEX('State '!$A$1:$C$62,MATCH($J86,'State '!$B:$B,0),3)</f>
        <v>Midwest</v>
      </c>
      <c r="N86" s="123"/>
      <c r="O86" s="85">
        <v>3000</v>
      </c>
      <c r="P86" s="85">
        <v>711</v>
      </c>
      <c r="Q86" s="85">
        <v>1700</v>
      </c>
      <c r="R86" s="124">
        <v>42</v>
      </c>
      <c r="S86" s="123" t="s">
        <v>135</v>
      </c>
      <c r="T86" s="123" t="s">
        <v>390</v>
      </c>
      <c r="U86" s="123" t="s">
        <v>2082</v>
      </c>
      <c r="V86" s="123" t="s">
        <v>2250</v>
      </c>
      <c r="W86" s="125"/>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c r="IW86" s="20"/>
      <c r="IX86" s="20"/>
      <c r="IY86" s="20"/>
    </row>
    <row r="87" spans="1:259" ht="25.5" x14ac:dyDescent="0.2">
      <c r="A87" s="122">
        <v>42900</v>
      </c>
      <c r="B87" s="101" t="s">
        <v>2208</v>
      </c>
      <c r="C87" s="101" t="s">
        <v>2207</v>
      </c>
      <c r="D87" s="101" t="s">
        <v>137</v>
      </c>
      <c r="E87" s="101" t="s">
        <v>144</v>
      </c>
      <c r="F87" s="82">
        <v>42893</v>
      </c>
      <c r="G87" s="124">
        <v>2017</v>
      </c>
      <c r="H87" s="123" t="s">
        <v>2048</v>
      </c>
      <c r="I87" s="123" t="str">
        <f t="shared" si="4"/>
        <v>AL</v>
      </c>
      <c r="J87" s="123" t="str">
        <f t="shared" si="5"/>
        <v>FL</v>
      </c>
      <c r="K87" s="202" t="str">
        <f t="shared" si="6"/>
        <v>South Central, Southeast</v>
      </c>
      <c r="L87" s="123" t="str">
        <f>INDEX('State '!$A$1:$C$62,MATCH($I87,'State '!$B:$B,0),3)</f>
        <v>South Central</v>
      </c>
      <c r="M87" s="123" t="str">
        <f>INDEX('State '!$A$1:$C$62,MATCH($J87,'State '!$B:$B,0),3)</f>
        <v>Southeast</v>
      </c>
      <c r="N87" s="123"/>
      <c r="O87" s="85">
        <v>3200</v>
      </c>
      <c r="P87" s="85">
        <v>516.20000000000005</v>
      </c>
      <c r="Q87" s="85">
        <v>830</v>
      </c>
      <c r="R87" s="124">
        <v>36</v>
      </c>
      <c r="S87" s="123" t="s">
        <v>1879</v>
      </c>
      <c r="T87" s="123" t="s">
        <v>390</v>
      </c>
      <c r="U87" s="123" t="s">
        <v>2182</v>
      </c>
      <c r="V87" s="123" t="s">
        <v>2250</v>
      </c>
      <c r="W87" s="125"/>
      <c r="X87" s="113"/>
    </row>
    <row r="88" spans="1:259" ht="25.5" x14ac:dyDescent="0.2">
      <c r="A88" s="122">
        <v>42978</v>
      </c>
      <c r="B88" s="101" t="s">
        <v>2114</v>
      </c>
      <c r="C88" s="102" t="s">
        <v>207</v>
      </c>
      <c r="D88" s="101" t="s">
        <v>1944</v>
      </c>
      <c r="E88" s="144" t="s">
        <v>144</v>
      </c>
      <c r="F88" s="82">
        <v>42977</v>
      </c>
      <c r="G88" s="124">
        <v>2017</v>
      </c>
      <c r="H88" s="123" t="s">
        <v>7</v>
      </c>
      <c r="I88" s="123" t="str">
        <f t="shared" si="4"/>
        <v>PA</v>
      </c>
      <c r="J88" s="123" t="str">
        <f t="shared" si="5"/>
        <v>PA</v>
      </c>
      <c r="K88" s="202" t="str">
        <f t="shared" si="6"/>
        <v>Northeast</v>
      </c>
      <c r="L88" s="123" t="str">
        <f>INDEX('State '!$A$1:$C$62,MATCH($I88,'State '!$B:$B,0),3)</f>
        <v>Northeast</v>
      </c>
      <c r="M88" s="123" t="str">
        <f>INDEX('State '!$A$1:$C$62,MATCH($J88,'State '!$B:$B,0),3)</f>
        <v>Northeast</v>
      </c>
      <c r="N88" s="123"/>
      <c r="O88" s="85">
        <v>156.4</v>
      </c>
      <c r="P88" s="85">
        <v>8</v>
      </c>
      <c r="Q88" s="85">
        <v>145</v>
      </c>
      <c r="R88" s="124">
        <v>36</v>
      </c>
      <c r="S88" s="123" t="s">
        <v>135</v>
      </c>
      <c r="T88" s="123" t="s">
        <v>390</v>
      </c>
      <c r="U88" s="123" t="s">
        <v>2115</v>
      </c>
      <c r="V88" s="123" t="s">
        <v>2247</v>
      </c>
      <c r="W88" s="125" t="s">
        <v>2297</v>
      </c>
    </row>
    <row r="89" spans="1:259" x14ac:dyDescent="0.2">
      <c r="A89" s="122">
        <v>43124</v>
      </c>
      <c r="B89" s="104" t="s">
        <v>2278</v>
      </c>
      <c r="C89" s="102" t="s">
        <v>219</v>
      </c>
      <c r="D89" s="104" t="s">
        <v>141</v>
      </c>
      <c r="E89" s="144" t="s">
        <v>144</v>
      </c>
      <c r="F89" s="82">
        <v>42901</v>
      </c>
      <c r="G89" s="124">
        <v>2017</v>
      </c>
      <c r="H89" s="123" t="s">
        <v>55</v>
      </c>
      <c r="I89" s="123" t="str">
        <f t="shared" si="4"/>
        <v>DE</v>
      </c>
      <c r="J89" s="123" t="str">
        <f t="shared" si="5"/>
        <v>DE</v>
      </c>
      <c r="K89" s="202" t="str">
        <f t="shared" si="6"/>
        <v>Northeast</v>
      </c>
      <c r="L89" s="123" t="str">
        <f>INDEX('State '!$A$1:$C$62,MATCH($I89,'State '!$B:$B,0),3)</f>
        <v>Northeast</v>
      </c>
      <c r="M89" s="123" t="str">
        <f>INDEX('State '!$A$1:$C$62,MATCH($J89,'State '!$B:$B,0),3)</f>
        <v>Northeast</v>
      </c>
      <c r="N89" s="123"/>
      <c r="O89" s="85">
        <v>32</v>
      </c>
      <c r="P89" s="85">
        <v>10</v>
      </c>
      <c r="Q89" s="124"/>
      <c r="R89" s="128">
        <v>16</v>
      </c>
      <c r="S89" s="147" t="s">
        <v>135</v>
      </c>
      <c r="T89" s="148" t="s">
        <v>390</v>
      </c>
      <c r="U89" s="123" t="s">
        <v>2277</v>
      </c>
      <c r="V89" s="123" t="s">
        <v>2247</v>
      </c>
      <c r="W89" s="125"/>
    </row>
    <row r="90" spans="1:259" x14ac:dyDescent="0.2">
      <c r="A90" s="122">
        <v>42921</v>
      </c>
      <c r="B90" s="101" t="s">
        <v>2392</v>
      </c>
      <c r="C90" s="102" t="s">
        <v>1941</v>
      </c>
      <c r="D90" s="101" t="s">
        <v>134</v>
      </c>
      <c r="E90" s="101" t="s">
        <v>144</v>
      </c>
      <c r="F90" s="82">
        <v>42826</v>
      </c>
      <c r="G90" s="124">
        <v>2017</v>
      </c>
      <c r="H90" s="123" t="s">
        <v>22</v>
      </c>
      <c r="I90" s="123" t="str">
        <f t="shared" si="4"/>
        <v>GA</v>
      </c>
      <c r="J90" s="123" t="str">
        <f t="shared" si="5"/>
        <v>GA</v>
      </c>
      <c r="K90" s="202" t="str">
        <f t="shared" si="6"/>
        <v>Southeast</v>
      </c>
      <c r="L90" s="123" t="str">
        <f>INDEX('State '!$A$1:$C$62,MATCH($I90,'State '!$B:$B,0),3)</f>
        <v>Southeast</v>
      </c>
      <c r="M90" s="123" t="str">
        <f>INDEX('State '!$A$1:$C$62,MATCH($J90,'State '!$B:$B,0),3)</f>
        <v>Southeast</v>
      </c>
      <c r="N90" s="123"/>
      <c r="O90" s="85">
        <v>471.9</v>
      </c>
      <c r="P90" s="85">
        <v>115</v>
      </c>
      <c r="Q90" s="85">
        <v>448</v>
      </c>
      <c r="R90" s="124">
        <v>16</v>
      </c>
      <c r="S90" s="123" t="s">
        <v>135</v>
      </c>
      <c r="T90" s="148" t="s">
        <v>390</v>
      </c>
      <c r="U90" s="123" t="s">
        <v>2089</v>
      </c>
      <c r="V90" s="123" t="s">
        <v>2247</v>
      </c>
      <c r="W90" s="125"/>
    </row>
    <row r="91" spans="1:259" x14ac:dyDescent="0.2">
      <c r="A91" s="122">
        <v>42853</v>
      </c>
      <c r="B91" s="101" t="s">
        <v>2329</v>
      </c>
      <c r="C91" s="101" t="s">
        <v>2099</v>
      </c>
      <c r="D91" s="101" t="s">
        <v>137</v>
      </c>
      <c r="E91" s="101" t="s">
        <v>144</v>
      </c>
      <c r="F91" s="82">
        <v>42825</v>
      </c>
      <c r="G91" s="124">
        <v>2017</v>
      </c>
      <c r="H91" s="123" t="s">
        <v>419</v>
      </c>
      <c r="I91" s="123" t="str">
        <f t="shared" si="4"/>
        <v>TX</v>
      </c>
      <c r="J91" s="123" t="str">
        <f t="shared" si="5"/>
        <v>MX</v>
      </c>
      <c r="K91" s="202" t="str">
        <f t="shared" si="6"/>
        <v>South Central, Mexico</v>
      </c>
      <c r="L91" s="123" t="str">
        <f>INDEX('State '!$A$1:$C$62,MATCH($I91,'State '!$B:$B,0),3)</f>
        <v>South Central</v>
      </c>
      <c r="M91" s="123" t="str">
        <f>INDEX('State '!$A$1:$C$62,MATCH($J91,'State '!$B:$B,0),3)</f>
        <v>Mexico</v>
      </c>
      <c r="N91" s="123"/>
      <c r="O91" s="85">
        <v>3.6</v>
      </c>
      <c r="P91" s="85">
        <v>148</v>
      </c>
      <c r="Q91" s="85">
        <v>1400</v>
      </c>
      <c r="R91" s="124">
        <v>42</v>
      </c>
      <c r="S91" s="123" t="s">
        <v>135</v>
      </c>
      <c r="T91" s="123" t="s">
        <v>390</v>
      </c>
      <c r="U91" s="123" t="s">
        <v>2264</v>
      </c>
      <c r="V91" s="123" t="s">
        <v>2250</v>
      </c>
      <c r="W91" s="125"/>
    </row>
    <row r="92" spans="1:259" x14ac:dyDescent="0.2">
      <c r="A92" s="122">
        <v>43068</v>
      </c>
      <c r="B92" s="101" t="s">
        <v>2126</v>
      </c>
      <c r="C92" s="102" t="s">
        <v>207</v>
      </c>
      <c r="D92" s="101" t="s">
        <v>141</v>
      </c>
      <c r="E92" s="144" t="s">
        <v>144</v>
      </c>
      <c r="F92" s="82">
        <v>43040</v>
      </c>
      <c r="G92" s="124">
        <v>2017</v>
      </c>
      <c r="H92" s="123" t="s">
        <v>7</v>
      </c>
      <c r="I92" s="123" t="str">
        <f t="shared" si="4"/>
        <v>PA</v>
      </c>
      <c r="J92" s="123" t="str">
        <f t="shared" si="5"/>
        <v>PA</v>
      </c>
      <c r="K92" s="202" t="str">
        <f t="shared" si="6"/>
        <v>Northeast</v>
      </c>
      <c r="L92" s="123" t="str">
        <f>INDEX('State '!$A$1:$C$62,MATCH($I92,'State '!$B:$B,0),3)</f>
        <v>Northeast</v>
      </c>
      <c r="M92" s="123" t="str">
        <f>INDEX('State '!$A$1:$C$62,MATCH($J92,'State '!$B:$B,0),3)</f>
        <v>Northeast</v>
      </c>
      <c r="N92" s="123"/>
      <c r="O92" s="85">
        <v>87.4</v>
      </c>
      <c r="P92" s="85">
        <v>7</v>
      </c>
      <c r="Q92" s="85">
        <v>180</v>
      </c>
      <c r="R92" s="124">
        <v>36</v>
      </c>
      <c r="S92" s="123" t="s">
        <v>135</v>
      </c>
      <c r="T92" s="123" t="s">
        <v>390</v>
      </c>
      <c r="U92" s="123" t="s">
        <v>2127</v>
      </c>
      <c r="V92" s="123" t="s">
        <v>2247</v>
      </c>
      <c r="W92" s="125"/>
    </row>
    <row r="93" spans="1:259" x14ac:dyDescent="0.2">
      <c r="A93" s="122">
        <v>43124</v>
      </c>
      <c r="B93" s="101" t="s">
        <v>2077</v>
      </c>
      <c r="C93" s="101" t="s">
        <v>291</v>
      </c>
      <c r="D93" s="101" t="s">
        <v>1944</v>
      </c>
      <c r="E93" s="101" t="s">
        <v>144</v>
      </c>
      <c r="F93" s="82">
        <v>42978</v>
      </c>
      <c r="G93" s="124">
        <v>2017</v>
      </c>
      <c r="H93" s="123" t="s">
        <v>2078</v>
      </c>
      <c r="I93" s="123" t="str">
        <f t="shared" si="4"/>
        <v>IL</v>
      </c>
      <c r="J93" s="123" t="str">
        <f t="shared" si="5"/>
        <v>MS</v>
      </c>
      <c r="K93" s="202" t="str">
        <f t="shared" si="6"/>
        <v>Midwest, South Central</v>
      </c>
      <c r="L93" s="123" t="str">
        <f>INDEX('State '!$A$1:$C$62,MATCH($I93,'State '!$B:$B,0),3)</f>
        <v>Midwest</v>
      </c>
      <c r="M93" s="123" t="str">
        <f>INDEX('State '!$A$1:$C$62,MATCH($J93,'State '!$B:$B,0),3)</f>
        <v>South Central</v>
      </c>
      <c r="N93" s="123"/>
      <c r="O93" s="85">
        <v>51</v>
      </c>
      <c r="P93" s="85"/>
      <c r="Q93" s="85">
        <v>800</v>
      </c>
      <c r="R93" s="124"/>
      <c r="S93" s="123" t="s">
        <v>135</v>
      </c>
      <c r="T93" s="123" t="s">
        <v>390</v>
      </c>
      <c r="U93" s="123" t="s">
        <v>2270</v>
      </c>
      <c r="V93" s="123" t="s">
        <v>2250</v>
      </c>
      <c r="W93" s="125" t="s">
        <v>2378</v>
      </c>
    </row>
    <row r="94" spans="1:259" s="131" customFormat="1" x14ac:dyDescent="0.2">
      <c r="A94" s="122">
        <v>43124</v>
      </c>
      <c r="B94" s="102" t="s">
        <v>2072</v>
      </c>
      <c r="C94" s="102" t="s">
        <v>1984</v>
      </c>
      <c r="D94" s="102" t="s">
        <v>134</v>
      </c>
      <c r="E94" s="144" t="s">
        <v>144</v>
      </c>
      <c r="F94" s="84">
        <v>42738</v>
      </c>
      <c r="G94" s="150">
        <v>2017</v>
      </c>
      <c r="H94" s="123" t="s">
        <v>7</v>
      </c>
      <c r="I94" s="123" t="str">
        <f t="shared" si="4"/>
        <v>PA</v>
      </c>
      <c r="J94" s="123" t="str">
        <f t="shared" si="5"/>
        <v>PA</v>
      </c>
      <c r="K94" s="202" t="str">
        <f t="shared" si="6"/>
        <v>Northeast</v>
      </c>
      <c r="L94" s="123" t="str">
        <f>INDEX('State '!$A$1:$C$62,MATCH($I94,'State '!$B:$B,0),3)</f>
        <v>Northeast</v>
      </c>
      <c r="M94" s="123" t="str">
        <f>INDEX('State '!$A$1:$C$62,MATCH($J94,'State '!$B:$B,0),3)</f>
        <v>Northeast</v>
      </c>
      <c r="N94" s="123"/>
      <c r="O94" s="146">
        <v>178</v>
      </c>
      <c r="P94" s="146">
        <v>35</v>
      </c>
      <c r="Q94" s="146">
        <v>200</v>
      </c>
      <c r="R94" s="85">
        <v>20</v>
      </c>
      <c r="S94" s="147" t="s">
        <v>135</v>
      </c>
      <c r="T94" s="148" t="s">
        <v>390</v>
      </c>
      <c r="U94" s="149" t="s">
        <v>2117</v>
      </c>
      <c r="V94" s="123" t="s">
        <v>2247</v>
      </c>
      <c r="W94" s="125"/>
      <c r="X94" s="130"/>
    </row>
    <row r="95" spans="1:259" s="20" customFormat="1" x14ac:dyDescent="0.2">
      <c r="A95" s="122">
        <v>43124</v>
      </c>
      <c r="B95" s="101" t="s">
        <v>2172</v>
      </c>
      <c r="C95" s="101" t="s">
        <v>1941</v>
      </c>
      <c r="D95" s="101" t="s">
        <v>134</v>
      </c>
      <c r="E95" s="144" t="s">
        <v>144</v>
      </c>
      <c r="F95" s="82">
        <v>43073</v>
      </c>
      <c r="G95" s="124">
        <v>2017</v>
      </c>
      <c r="H95" s="123" t="s">
        <v>19</v>
      </c>
      <c r="I95" s="123" t="str">
        <f t="shared" si="4"/>
        <v>VA</v>
      </c>
      <c r="J95" s="123" t="str">
        <f t="shared" si="5"/>
        <v>VA</v>
      </c>
      <c r="K95" s="202" t="str">
        <f t="shared" si="6"/>
        <v>Northeast</v>
      </c>
      <c r="L95" s="123" t="str">
        <f>INDEX('State '!$A$1:$C$62,MATCH($I95,'State '!$B:$B,0),3)</f>
        <v>Northeast</v>
      </c>
      <c r="M95" s="123" t="str">
        <f>INDEX('State '!$A$1:$C$62,MATCH($J95,'State '!$B:$B,0),3)</f>
        <v>Northeast</v>
      </c>
      <c r="N95" s="123"/>
      <c r="O95" s="85">
        <v>190.8</v>
      </c>
      <c r="P95" s="85">
        <v>4.9000000000000004</v>
      </c>
      <c r="Q95" s="85">
        <v>250</v>
      </c>
      <c r="R95" s="124">
        <v>24</v>
      </c>
      <c r="S95" s="123" t="s">
        <v>135</v>
      </c>
      <c r="T95" s="123" t="s">
        <v>390</v>
      </c>
      <c r="U95" s="123" t="s">
        <v>2076</v>
      </c>
      <c r="V95" s="123" t="s">
        <v>2247</v>
      </c>
      <c r="W95" s="125"/>
      <c r="X95" s="113"/>
      <c r="Y95" s="113"/>
      <c r="Z95" s="113"/>
      <c r="AA95" s="113"/>
      <c r="AB95" s="113"/>
      <c r="AC95" s="113"/>
      <c r="AD95" s="113"/>
      <c r="AE95" s="113"/>
      <c r="AF95" s="113"/>
      <c r="AG95" s="113"/>
      <c r="AH95" s="113"/>
      <c r="AI95" s="113"/>
      <c r="AJ95" s="113"/>
      <c r="AK95" s="113"/>
      <c r="AL95" s="113"/>
      <c r="AM95" s="113"/>
      <c r="AN95" s="113"/>
      <c r="AO95" s="113"/>
      <c r="AP95" s="113"/>
      <c r="AQ95" s="113"/>
      <c r="AR95" s="113"/>
      <c r="AS95" s="113"/>
      <c r="AT95" s="113"/>
      <c r="AU95" s="113"/>
      <c r="AV95" s="113"/>
      <c r="AW95" s="113"/>
      <c r="AX95" s="113"/>
      <c r="AY95" s="113"/>
      <c r="AZ95" s="113"/>
      <c r="BA95" s="113"/>
      <c r="BB95" s="113"/>
      <c r="BC95" s="113"/>
      <c r="BD95" s="113"/>
      <c r="BE95" s="113"/>
      <c r="BF95" s="113"/>
      <c r="BG95" s="113"/>
      <c r="BH95" s="113"/>
      <c r="BI95" s="113"/>
      <c r="BJ95" s="113"/>
      <c r="BK95" s="113"/>
      <c r="BL95" s="113"/>
      <c r="BM95" s="113"/>
      <c r="BN95" s="113"/>
      <c r="BO95" s="113"/>
      <c r="BP95" s="113"/>
      <c r="BQ95" s="113"/>
      <c r="BR95" s="113"/>
      <c r="BS95" s="113"/>
      <c r="BT95" s="113"/>
      <c r="BU95" s="113"/>
      <c r="BV95" s="113"/>
      <c r="BW95" s="113"/>
      <c r="BX95" s="113"/>
      <c r="BY95" s="113"/>
      <c r="BZ95" s="113"/>
      <c r="CA95" s="113"/>
      <c r="CB95" s="113"/>
      <c r="CC95" s="113"/>
      <c r="CD95" s="113"/>
      <c r="CE95" s="113"/>
      <c r="CF95" s="113"/>
      <c r="CG95" s="113"/>
      <c r="CH95" s="113"/>
      <c r="CI95" s="113"/>
      <c r="CJ95" s="113"/>
      <c r="CK95" s="113"/>
      <c r="CL95" s="113"/>
      <c r="CM95" s="113"/>
      <c r="CN95" s="113"/>
      <c r="CO95" s="113"/>
      <c r="CP95" s="113"/>
      <c r="CQ95" s="113"/>
      <c r="CR95" s="113"/>
      <c r="CS95" s="113"/>
      <c r="CT95" s="113"/>
      <c r="CU95" s="113"/>
      <c r="CV95" s="113"/>
      <c r="CW95" s="113"/>
      <c r="CX95" s="113"/>
      <c r="CY95" s="113"/>
      <c r="CZ95" s="113"/>
      <c r="DA95" s="113"/>
      <c r="DB95" s="113"/>
      <c r="DC95" s="113"/>
      <c r="DD95" s="113"/>
      <c r="DE95" s="113"/>
      <c r="DF95" s="113"/>
      <c r="DG95" s="113"/>
      <c r="DH95" s="113"/>
      <c r="DI95" s="113"/>
      <c r="DJ95" s="113"/>
      <c r="DK95" s="113"/>
      <c r="DL95" s="113"/>
      <c r="DM95" s="113"/>
      <c r="DN95" s="113"/>
      <c r="DO95" s="113"/>
      <c r="DP95" s="113"/>
      <c r="DQ95" s="113"/>
      <c r="DR95" s="113"/>
      <c r="DS95" s="113"/>
      <c r="DT95" s="113"/>
      <c r="DU95" s="113"/>
      <c r="DV95" s="113"/>
      <c r="DW95" s="113"/>
      <c r="DX95" s="113"/>
      <c r="DY95" s="113"/>
      <c r="DZ95" s="113"/>
      <c r="EA95" s="113"/>
      <c r="EB95" s="113"/>
      <c r="EC95" s="113"/>
      <c r="ED95" s="113"/>
      <c r="EE95" s="113"/>
      <c r="EF95" s="113"/>
      <c r="EG95" s="113"/>
      <c r="EH95" s="113"/>
      <c r="EI95" s="113"/>
      <c r="EJ95" s="113"/>
      <c r="EK95" s="113"/>
      <c r="EL95" s="113"/>
      <c r="EM95" s="113"/>
      <c r="EN95" s="113"/>
      <c r="EO95" s="113"/>
      <c r="EP95" s="113"/>
      <c r="EQ95" s="113"/>
      <c r="ER95" s="113"/>
      <c r="ES95" s="113"/>
      <c r="ET95" s="113"/>
      <c r="EU95" s="113"/>
      <c r="EV95" s="113"/>
      <c r="EW95" s="113"/>
      <c r="EX95" s="113"/>
      <c r="EY95" s="113"/>
      <c r="EZ95" s="113"/>
      <c r="FA95" s="113"/>
      <c r="FB95" s="113"/>
      <c r="FC95" s="113"/>
      <c r="FD95" s="113"/>
      <c r="FE95" s="113"/>
      <c r="FF95" s="113"/>
      <c r="FG95" s="113"/>
      <c r="FH95" s="113"/>
      <c r="FI95" s="113"/>
      <c r="FJ95" s="113"/>
      <c r="FK95" s="113"/>
      <c r="FL95" s="113"/>
      <c r="FM95" s="113"/>
      <c r="FN95" s="113"/>
      <c r="FO95" s="113"/>
      <c r="FP95" s="113"/>
      <c r="FQ95" s="113"/>
      <c r="FR95" s="113"/>
      <c r="FS95" s="113"/>
      <c r="FT95" s="113"/>
      <c r="FU95" s="113"/>
      <c r="FV95" s="113"/>
      <c r="FW95" s="113"/>
      <c r="FX95" s="113"/>
      <c r="FY95" s="113"/>
      <c r="FZ95" s="113"/>
      <c r="GA95" s="113"/>
      <c r="GB95" s="113"/>
      <c r="GC95" s="113"/>
      <c r="GD95" s="113"/>
      <c r="GE95" s="113"/>
      <c r="GF95" s="113"/>
      <c r="GG95" s="113"/>
      <c r="GH95" s="113"/>
      <c r="GI95" s="113"/>
      <c r="GJ95" s="113"/>
      <c r="GK95" s="113"/>
      <c r="GL95" s="113"/>
      <c r="GM95" s="113"/>
      <c r="GN95" s="113"/>
      <c r="GO95" s="113"/>
      <c r="GP95" s="113"/>
      <c r="GQ95" s="113"/>
      <c r="GR95" s="113"/>
      <c r="GS95" s="113"/>
      <c r="GT95" s="113"/>
      <c r="GU95" s="113"/>
      <c r="GV95" s="113"/>
      <c r="GW95" s="113"/>
      <c r="GX95" s="113"/>
      <c r="GY95" s="113"/>
      <c r="GZ95" s="113"/>
      <c r="HA95" s="113"/>
      <c r="HB95" s="113"/>
      <c r="HC95" s="113"/>
      <c r="HD95" s="113"/>
      <c r="HE95" s="113"/>
      <c r="HF95" s="113"/>
      <c r="HG95" s="113"/>
      <c r="HH95" s="113"/>
      <c r="HI95" s="113"/>
      <c r="HJ95" s="113"/>
      <c r="HK95" s="113"/>
      <c r="HL95" s="113"/>
      <c r="HM95" s="113"/>
      <c r="HN95" s="113"/>
      <c r="HO95" s="113"/>
      <c r="HP95" s="113"/>
      <c r="HQ95" s="113"/>
      <c r="HR95" s="113"/>
      <c r="HS95" s="113"/>
      <c r="HT95" s="113"/>
      <c r="HU95" s="113"/>
      <c r="HV95" s="113"/>
      <c r="HW95" s="113"/>
      <c r="HX95" s="113"/>
      <c r="HY95" s="113"/>
      <c r="HZ95" s="113"/>
      <c r="IA95" s="113"/>
      <c r="IB95" s="113"/>
      <c r="IC95" s="113"/>
      <c r="ID95" s="113"/>
      <c r="IE95" s="113"/>
      <c r="IF95" s="113"/>
      <c r="IG95" s="113"/>
      <c r="IH95" s="113"/>
      <c r="II95" s="113"/>
      <c r="IJ95" s="113"/>
      <c r="IK95" s="113"/>
      <c r="IL95" s="113"/>
      <c r="IM95" s="113"/>
      <c r="IN95" s="113"/>
      <c r="IO95" s="113"/>
      <c r="IP95" s="113"/>
      <c r="IQ95" s="113"/>
      <c r="IR95" s="113"/>
      <c r="IS95" s="113"/>
      <c r="IT95" s="113"/>
      <c r="IU95" s="113"/>
      <c r="IV95" s="113"/>
      <c r="IW95" s="113"/>
      <c r="IX95" s="113"/>
      <c r="IY95" s="113"/>
    </row>
    <row r="96" spans="1:259" s="20" customFormat="1" x14ac:dyDescent="0.2">
      <c r="A96" s="122">
        <v>42613</v>
      </c>
      <c r="B96" s="102" t="s">
        <v>2183</v>
      </c>
      <c r="C96" s="102" t="s">
        <v>219</v>
      </c>
      <c r="D96" s="102" t="s">
        <v>141</v>
      </c>
      <c r="E96" s="144" t="s">
        <v>144</v>
      </c>
      <c r="F96" s="84">
        <v>42804</v>
      </c>
      <c r="G96" s="150">
        <v>2017</v>
      </c>
      <c r="H96" s="123" t="s">
        <v>832</v>
      </c>
      <c r="I96" s="123" t="str">
        <f t="shared" si="4"/>
        <v>PA</v>
      </c>
      <c r="J96" s="123" t="str">
        <f t="shared" si="5"/>
        <v>DE</v>
      </c>
      <c r="K96" s="202" t="str">
        <f t="shared" si="6"/>
        <v>Northeast</v>
      </c>
      <c r="L96" s="123" t="str">
        <f>INDEX('State '!$A$1:$C$62,MATCH($I96,'State '!$B:$B,0),3)</f>
        <v>Northeast</v>
      </c>
      <c r="M96" s="123" t="str">
        <f>INDEX('State '!$A$1:$C$62,MATCH($J96,'State '!$B:$B,0),3)</f>
        <v>Northeast</v>
      </c>
      <c r="N96" s="123"/>
      <c r="O96" s="151">
        <v>35.210999999999999</v>
      </c>
      <c r="P96" s="146">
        <v>7</v>
      </c>
      <c r="Q96" s="146">
        <v>45</v>
      </c>
      <c r="R96" s="85">
        <v>16</v>
      </c>
      <c r="S96" s="147" t="s">
        <v>135</v>
      </c>
      <c r="T96" s="148" t="s">
        <v>390</v>
      </c>
      <c r="U96" s="149" t="s">
        <v>2184</v>
      </c>
      <c r="V96" s="123" t="s">
        <v>2250</v>
      </c>
      <c r="W96" s="125"/>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13"/>
      <c r="BC96" s="113"/>
      <c r="BD96" s="113"/>
      <c r="BE96" s="113"/>
      <c r="BF96" s="113"/>
      <c r="BG96" s="113"/>
      <c r="BH96" s="113"/>
      <c r="BI96" s="113"/>
      <c r="BJ96" s="113"/>
      <c r="BK96" s="113"/>
      <c r="BL96" s="113"/>
      <c r="BM96" s="113"/>
      <c r="BN96" s="113"/>
      <c r="BO96" s="113"/>
      <c r="BP96" s="113"/>
      <c r="BQ96" s="113"/>
      <c r="BR96" s="113"/>
      <c r="BS96" s="113"/>
      <c r="BT96" s="113"/>
      <c r="BU96" s="113"/>
      <c r="BV96" s="113"/>
      <c r="BW96" s="113"/>
      <c r="BX96" s="113"/>
      <c r="BY96" s="113"/>
      <c r="BZ96" s="113"/>
      <c r="CA96" s="113"/>
      <c r="CB96" s="113"/>
      <c r="CC96" s="113"/>
      <c r="CD96" s="113"/>
      <c r="CE96" s="113"/>
      <c r="CF96" s="113"/>
      <c r="CG96" s="113"/>
      <c r="CH96" s="113"/>
      <c r="CI96" s="113"/>
      <c r="CJ96" s="113"/>
      <c r="CK96" s="113"/>
      <c r="CL96" s="113"/>
      <c r="CM96" s="113"/>
      <c r="CN96" s="113"/>
      <c r="CO96" s="113"/>
      <c r="CP96" s="113"/>
      <c r="CQ96" s="113"/>
      <c r="CR96" s="113"/>
      <c r="CS96" s="113"/>
      <c r="CT96" s="113"/>
      <c r="CU96" s="113"/>
      <c r="CV96" s="113"/>
      <c r="CW96" s="113"/>
      <c r="CX96" s="113"/>
      <c r="CY96" s="113"/>
      <c r="CZ96" s="113"/>
      <c r="DA96" s="113"/>
      <c r="DB96" s="113"/>
      <c r="DC96" s="113"/>
      <c r="DD96" s="113"/>
      <c r="DE96" s="113"/>
      <c r="DF96" s="113"/>
      <c r="DG96" s="113"/>
      <c r="DH96" s="113"/>
      <c r="DI96" s="113"/>
      <c r="DJ96" s="113"/>
      <c r="DK96" s="113"/>
      <c r="DL96" s="113"/>
      <c r="DM96" s="113"/>
      <c r="DN96" s="113"/>
      <c r="DO96" s="113"/>
      <c r="DP96" s="113"/>
      <c r="DQ96" s="113"/>
      <c r="DR96" s="113"/>
      <c r="DS96" s="113"/>
      <c r="DT96" s="113"/>
      <c r="DU96" s="113"/>
      <c r="DV96" s="113"/>
      <c r="DW96" s="113"/>
      <c r="DX96" s="113"/>
      <c r="DY96" s="113"/>
      <c r="DZ96" s="113"/>
      <c r="EA96" s="113"/>
      <c r="EB96" s="113"/>
      <c r="EC96" s="113"/>
      <c r="ED96" s="113"/>
      <c r="EE96" s="113"/>
      <c r="EF96" s="113"/>
      <c r="EG96" s="113"/>
      <c r="EH96" s="113"/>
      <c r="EI96" s="113"/>
      <c r="EJ96" s="113"/>
      <c r="EK96" s="113"/>
      <c r="EL96" s="113"/>
      <c r="EM96" s="113"/>
      <c r="EN96" s="113"/>
      <c r="EO96" s="113"/>
      <c r="EP96" s="113"/>
      <c r="EQ96" s="113"/>
      <c r="ER96" s="113"/>
      <c r="ES96" s="113"/>
      <c r="ET96" s="113"/>
      <c r="EU96" s="113"/>
      <c r="EV96" s="113"/>
      <c r="EW96" s="113"/>
      <c r="EX96" s="113"/>
      <c r="EY96" s="113"/>
      <c r="EZ96" s="113"/>
      <c r="FA96" s="113"/>
      <c r="FB96" s="113"/>
      <c r="FC96" s="113"/>
      <c r="FD96" s="113"/>
      <c r="FE96" s="113"/>
      <c r="FF96" s="113"/>
      <c r="FG96" s="113"/>
      <c r="FH96" s="113"/>
      <c r="FI96" s="113"/>
      <c r="FJ96" s="113"/>
      <c r="FK96" s="113"/>
      <c r="FL96" s="113"/>
      <c r="FM96" s="113"/>
      <c r="FN96" s="113"/>
      <c r="FO96" s="113"/>
      <c r="FP96" s="113"/>
      <c r="FQ96" s="113"/>
      <c r="FR96" s="113"/>
      <c r="FS96" s="113"/>
      <c r="FT96" s="113"/>
      <c r="FU96" s="113"/>
      <c r="FV96" s="113"/>
      <c r="FW96" s="113"/>
      <c r="FX96" s="113"/>
      <c r="FY96" s="113"/>
      <c r="FZ96" s="113"/>
      <c r="GA96" s="113"/>
      <c r="GB96" s="113"/>
      <c r="GC96" s="113"/>
      <c r="GD96" s="113"/>
      <c r="GE96" s="113"/>
      <c r="GF96" s="113"/>
      <c r="GG96" s="113"/>
      <c r="GH96" s="113"/>
      <c r="GI96" s="113"/>
      <c r="GJ96" s="113"/>
      <c r="GK96" s="113"/>
      <c r="GL96" s="113"/>
      <c r="GM96" s="113"/>
      <c r="GN96" s="113"/>
      <c r="GO96" s="113"/>
      <c r="GP96" s="113"/>
      <c r="GQ96" s="113"/>
      <c r="GR96" s="113"/>
      <c r="GS96" s="113"/>
      <c r="GT96" s="113"/>
      <c r="GU96" s="113"/>
      <c r="GV96" s="113"/>
      <c r="GW96" s="113"/>
      <c r="GX96" s="113"/>
      <c r="GY96" s="113"/>
      <c r="GZ96" s="113"/>
      <c r="HA96" s="113"/>
      <c r="HB96" s="113"/>
      <c r="HC96" s="113"/>
      <c r="HD96" s="113"/>
      <c r="HE96" s="113"/>
      <c r="HF96" s="113"/>
      <c r="HG96" s="113"/>
      <c r="HH96" s="113"/>
      <c r="HI96" s="113"/>
      <c r="HJ96" s="113"/>
      <c r="HK96" s="113"/>
      <c r="HL96" s="113"/>
      <c r="HM96" s="113"/>
      <c r="HN96" s="113"/>
      <c r="HO96" s="113"/>
      <c r="HP96" s="113"/>
      <c r="HQ96" s="113"/>
      <c r="HR96" s="113"/>
      <c r="HS96" s="113"/>
      <c r="HT96" s="113"/>
      <c r="HU96" s="113"/>
      <c r="HV96" s="113"/>
      <c r="HW96" s="113"/>
      <c r="HX96" s="113"/>
      <c r="HY96" s="113"/>
      <c r="HZ96" s="113"/>
      <c r="IA96" s="113"/>
      <c r="IB96" s="113"/>
      <c r="IC96" s="113"/>
      <c r="ID96" s="113"/>
      <c r="IE96" s="113"/>
      <c r="IF96" s="113"/>
      <c r="IG96" s="113"/>
      <c r="IH96" s="113"/>
      <c r="II96" s="113"/>
      <c r="IJ96" s="113"/>
      <c r="IK96" s="113"/>
      <c r="IL96" s="113"/>
      <c r="IM96" s="113"/>
      <c r="IN96" s="113"/>
      <c r="IO96" s="113"/>
      <c r="IP96" s="113"/>
      <c r="IQ96" s="113"/>
      <c r="IR96" s="113"/>
      <c r="IS96" s="113"/>
      <c r="IT96" s="113"/>
      <c r="IU96" s="113"/>
      <c r="IV96" s="113"/>
      <c r="IW96" s="113"/>
      <c r="IX96" s="113"/>
      <c r="IY96" s="113"/>
    </row>
    <row r="97" spans="1:259" x14ac:dyDescent="0.2">
      <c r="A97" s="122">
        <v>42604</v>
      </c>
      <c r="B97" s="101" t="s">
        <v>401</v>
      </c>
      <c r="C97" s="101" t="s">
        <v>201</v>
      </c>
      <c r="D97" s="101" t="s">
        <v>141</v>
      </c>
      <c r="E97" s="101" t="s">
        <v>144</v>
      </c>
      <c r="F97" s="82">
        <v>42734</v>
      </c>
      <c r="G97" s="83">
        <v>2016</v>
      </c>
      <c r="H97" s="123" t="s">
        <v>1940</v>
      </c>
      <c r="I97" s="123" t="str">
        <f t="shared" si="4"/>
        <v>NJ</v>
      </c>
      <c r="J97" s="123" t="str">
        <f t="shared" si="5"/>
        <v>MA</v>
      </c>
      <c r="K97" s="123" t="str">
        <f t="shared" si="6"/>
        <v>Northeast</v>
      </c>
      <c r="L97" s="123" t="str">
        <f>INDEX('State '!$A$1:$C$62,MATCH($I97,'State '!$B:$B,0),3)</f>
        <v>Northeast</v>
      </c>
      <c r="M97" s="123" t="str">
        <f>INDEX('State '!$A$1:$C$62,MATCH($J97,'State '!$B:$B,0),3)</f>
        <v>Northeast</v>
      </c>
      <c r="N97" s="123"/>
      <c r="O97" s="85">
        <v>972</v>
      </c>
      <c r="P97" s="85">
        <v>37</v>
      </c>
      <c r="Q97" s="85">
        <v>342</v>
      </c>
      <c r="R97" s="124">
        <v>42</v>
      </c>
      <c r="S97" s="123" t="s">
        <v>135</v>
      </c>
      <c r="T97" s="123" t="s">
        <v>390</v>
      </c>
      <c r="U97" s="123" t="s">
        <v>2056</v>
      </c>
      <c r="V97" s="123" t="s">
        <v>2250</v>
      </c>
      <c r="W97" s="125"/>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row>
    <row r="98" spans="1:259" s="20" customFormat="1" ht="25.5" x14ac:dyDescent="0.2">
      <c r="A98" s="122">
        <v>42611</v>
      </c>
      <c r="B98" s="104" t="s">
        <v>2248</v>
      </c>
      <c r="C98" s="101" t="s">
        <v>2138</v>
      </c>
      <c r="D98" s="104" t="s">
        <v>141</v>
      </c>
      <c r="E98" s="144" t="s">
        <v>144</v>
      </c>
      <c r="F98" s="82">
        <v>42675</v>
      </c>
      <c r="G98" s="83">
        <v>2016</v>
      </c>
      <c r="H98" s="123" t="s">
        <v>28</v>
      </c>
      <c r="I98" s="123" t="str">
        <f t="shared" si="4"/>
        <v>IL</v>
      </c>
      <c r="J98" s="123" t="str">
        <f t="shared" si="5"/>
        <v>IL</v>
      </c>
      <c r="K98" s="123" t="str">
        <f t="shared" si="6"/>
        <v>Midwest</v>
      </c>
      <c r="L98" s="123" t="str">
        <f>INDEX('State '!$A$1:$C$62,MATCH($I98,'State '!$B:$B,0),3)</f>
        <v>Midwest</v>
      </c>
      <c r="M98" s="123" t="str">
        <f>INDEX('State '!$A$1:$C$62,MATCH($J98,'State '!$B:$B,0),3)</f>
        <v>Midwest</v>
      </c>
      <c r="N98" s="123"/>
      <c r="O98" s="85">
        <v>50</v>
      </c>
      <c r="P98" s="85"/>
      <c r="Q98" s="124">
        <v>238</v>
      </c>
      <c r="R98" s="128"/>
      <c r="S98" s="129" t="s">
        <v>135</v>
      </c>
      <c r="T98" s="123" t="s">
        <v>390</v>
      </c>
      <c r="U98" s="123" t="s">
        <v>2118</v>
      </c>
      <c r="V98" s="123" t="s">
        <v>2247</v>
      </c>
      <c r="W98" s="125"/>
    </row>
    <row r="99" spans="1:259" s="20" customFormat="1" x14ac:dyDescent="0.2">
      <c r="A99" s="122">
        <v>42612</v>
      </c>
      <c r="B99" s="101" t="s">
        <v>1959</v>
      </c>
      <c r="C99" s="101" t="s">
        <v>225</v>
      </c>
      <c r="D99" s="101" t="s">
        <v>141</v>
      </c>
      <c r="E99" s="101" t="s">
        <v>144</v>
      </c>
      <c r="F99" s="82">
        <v>42662</v>
      </c>
      <c r="G99" s="83">
        <v>2016</v>
      </c>
      <c r="H99" s="123" t="s">
        <v>2028</v>
      </c>
      <c r="I99" s="123" t="str">
        <f t="shared" si="4"/>
        <v>WV</v>
      </c>
      <c r="J99" s="123" t="str">
        <f t="shared" ref="J99:J117" si="7">RIGHT($H99,2)</f>
        <v>OH</v>
      </c>
      <c r="K99" s="123" t="str">
        <f t="shared" si="6"/>
        <v>Northeast</v>
      </c>
      <c r="L99" s="123" t="str">
        <f>INDEX('State '!$A$1:$C$62,MATCH($I99,'State '!$B:$B,0),3)</f>
        <v>Northeast</v>
      </c>
      <c r="M99" s="123" t="str">
        <f>INDEX('State '!$A$1:$C$62,MATCH($J99,'State '!$B:$B,0),3)</f>
        <v>Northeast</v>
      </c>
      <c r="N99" s="123"/>
      <c r="O99" s="85">
        <v>77</v>
      </c>
      <c r="P99" s="85">
        <v>0</v>
      </c>
      <c r="Q99" s="85">
        <v>250</v>
      </c>
      <c r="R99" s="124"/>
      <c r="S99" s="123" t="s">
        <v>135</v>
      </c>
      <c r="T99" s="123" t="s">
        <v>390</v>
      </c>
      <c r="U99" s="123" t="s">
        <v>1960</v>
      </c>
      <c r="V99" s="123" t="s">
        <v>2250</v>
      </c>
      <c r="W99" s="125"/>
    </row>
    <row r="100" spans="1:259" s="20" customFormat="1" ht="25.5" x14ac:dyDescent="0.2">
      <c r="A100" s="61">
        <v>43124</v>
      </c>
      <c r="B100" s="62" t="s">
        <v>2120</v>
      </c>
      <c r="C100" s="62" t="s">
        <v>2121</v>
      </c>
      <c r="D100" s="62" t="s">
        <v>137</v>
      </c>
      <c r="E100" s="63" t="s">
        <v>144</v>
      </c>
      <c r="F100" s="64">
        <v>42675</v>
      </c>
      <c r="G100" s="73">
        <v>2016</v>
      </c>
      <c r="H100" s="65" t="s">
        <v>53</v>
      </c>
      <c r="I100" s="75" t="str">
        <f t="shared" si="4"/>
        <v>SC</v>
      </c>
      <c r="J100" s="75" t="str">
        <f t="shared" si="7"/>
        <v>SC</v>
      </c>
      <c r="K100" s="123" t="str">
        <f t="shared" si="6"/>
        <v>Southeast</v>
      </c>
      <c r="L100" s="75" t="str">
        <f>INDEX('State '!$A$1:$C$62,MATCH($I100,'State '!$B:$B,0),3)</f>
        <v>Southeast</v>
      </c>
      <c r="M100" s="75" t="str">
        <f>INDEX('State '!$A$1:$C$62,MATCH($J100,'State '!$B:$B,0),3)</f>
        <v>Southeast</v>
      </c>
      <c r="N100" s="75"/>
      <c r="O100" s="66">
        <v>36</v>
      </c>
      <c r="P100" s="66">
        <v>29</v>
      </c>
      <c r="Q100" s="66">
        <v>18</v>
      </c>
      <c r="R100" s="67">
        <v>8</v>
      </c>
      <c r="S100" s="71" t="s">
        <v>135</v>
      </c>
      <c r="T100" s="68" t="s">
        <v>390</v>
      </c>
      <c r="U100" s="69" t="s">
        <v>2122</v>
      </c>
      <c r="V100" s="75" t="s">
        <v>2247</v>
      </c>
      <c r="W100" s="125"/>
      <c r="X100" s="143"/>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27"/>
      <c r="CW100" s="127"/>
      <c r="CX100" s="127"/>
      <c r="CY100" s="127"/>
      <c r="CZ100" s="127"/>
      <c r="DA100" s="127"/>
      <c r="DB100" s="127"/>
      <c r="DC100" s="127"/>
      <c r="DD100" s="127"/>
      <c r="DE100" s="127"/>
      <c r="DF100" s="127"/>
      <c r="DG100" s="127"/>
      <c r="DH100" s="127"/>
      <c r="DI100" s="127"/>
      <c r="DJ100" s="127"/>
      <c r="DK100" s="127"/>
      <c r="DL100" s="127"/>
      <c r="DM100" s="127"/>
      <c r="DN100" s="127"/>
      <c r="DO100" s="127"/>
      <c r="DP100" s="127"/>
      <c r="DQ100" s="127"/>
      <c r="DR100" s="127"/>
      <c r="DS100" s="127"/>
      <c r="DT100" s="127"/>
      <c r="DU100" s="127"/>
      <c r="DV100" s="127"/>
      <c r="DW100" s="127"/>
      <c r="DX100" s="127"/>
      <c r="DY100" s="127"/>
      <c r="DZ100" s="127"/>
      <c r="EA100" s="127"/>
      <c r="EB100" s="127"/>
      <c r="EC100" s="127"/>
      <c r="ED100" s="127"/>
      <c r="EE100" s="127"/>
      <c r="EF100" s="127"/>
      <c r="EG100" s="127"/>
      <c r="EH100" s="127"/>
      <c r="EI100" s="127"/>
      <c r="EJ100" s="127"/>
      <c r="EK100" s="127"/>
      <c r="EL100" s="127"/>
      <c r="EM100" s="127"/>
      <c r="EN100" s="127"/>
      <c r="EO100" s="127"/>
      <c r="EP100" s="127"/>
      <c r="EQ100" s="127"/>
      <c r="ER100" s="127"/>
      <c r="ES100" s="127"/>
      <c r="ET100" s="127"/>
      <c r="EU100" s="127"/>
      <c r="EV100" s="127"/>
      <c r="EW100" s="127"/>
      <c r="EX100" s="127"/>
      <c r="EY100" s="127"/>
      <c r="EZ100" s="127"/>
      <c r="FA100" s="127"/>
      <c r="FB100" s="127"/>
      <c r="FC100" s="127"/>
      <c r="FD100" s="127"/>
      <c r="FE100" s="127"/>
      <c r="FF100" s="127"/>
      <c r="FG100" s="127"/>
      <c r="FH100" s="127"/>
      <c r="FI100" s="127"/>
      <c r="FJ100" s="127"/>
      <c r="FK100" s="127"/>
      <c r="FL100" s="127"/>
      <c r="FM100" s="127"/>
      <c r="FN100" s="127"/>
      <c r="FO100" s="127"/>
      <c r="FP100" s="127"/>
      <c r="FQ100" s="127"/>
      <c r="FR100" s="127"/>
      <c r="FS100" s="127"/>
      <c r="FT100" s="127"/>
      <c r="FU100" s="127"/>
      <c r="FV100" s="127"/>
      <c r="FW100" s="127"/>
      <c r="FX100" s="127"/>
      <c r="FY100" s="127"/>
      <c r="FZ100" s="127"/>
      <c r="GA100" s="127"/>
      <c r="GB100" s="127"/>
      <c r="GC100" s="127"/>
      <c r="GD100" s="127"/>
      <c r="GE100" s="127"/>
      <c r="GF100" s="127"/>
      <c r="GG100" s="127"/>
      <c r="GH100" s="127"/>
      <c r="GI100" s="127"/>
      <c r="GJ100" s="127"/>
      <c r="GK100" s="127"/>
      <c r="GL100" s="127"/>
      <c r="GM100" s="127"/>
      <c r="GN100" s="127"/>
      <c r="GO100" s="127"/>
      <c r="GP100" s="127"/>
      <c r="GQ100" s="127"/>
      <c r="GR100" s="127"/>
      <c r="GS100" s="127"/>
      <c r="GT100" s="127"/>
      <c r="GU100" s="127"/>
      <c r="GV100" s="127"/>
      <c r="GW100" s="127"/>
      <c r="GX100" s="127"/>
      <c r="GY100" s="127"/>
      <c r="GZ100" s="127"/>
      <c r="HA100" s="127"/>
      <c r="HB100" s="127"/>
      <c r="HC100" s="127"/>
      <c r="HD100" s="127"/>
      <c r="HE100" s="127"/>
      <c r="HF100" s="127"/>
      <c r="HG100" s="127"/>
      <c r="HH100" s="127"/>
      <c r="HI100" s="127"/>
      <c r="HJ100" s="127"/>
      <c r="HK100" s="127"/>
      <c r="HL100" s="127"/>
      <c r="HM100" s="127"/>
      <c r="HN100" s="127"/>
      <c r="HO100" s="127"/>
      <c r="HP100" s="127"/>
      <c r="HQ100" s="127"/>
      <c r="HR100" s="127"/>
      <c r="HS100" s="127"/>
      <c r="HT100" s="127"/>
      <c r="HU100" s="127"/>
      <c r="HV100" s="127"/>
      <c r="HW100" s="127"/>
      <c r="HX100" s="127"/>
      <c r="HY100" s="127"/>
      <c r="HZ100" s="127"/>
      <c r="IA100" s="127"/>
      <c r="IB100" s="127"/>
      <c r="IC100" s="127"/>
      <c r="ID100" s="127"/>
      <c r="IE100" s="127"/>
      <c r="IF100" s="127"/>
      <c r="IG100" s="127"/>
      <c r="IH100" s="127"/>
      <c r="II100" s="127"/>
      <c r="IJ100" s="127"/>
      <c r="IK100" s="127"/>
      <c r="IL100" s="127"/>
      <c r="IM100" s="127"/>
      <c r="IN100" s="127"/>
      <c r="IO100" s="127"/>
      <c r="IP100" s="127"/>
      <c r="IQ100" s="127"/>
      <c r="IR100" s="127"/>
      <c r="IS100" s="127"/>
      <c r="IT100" s="127"/>
      <c r="IU100" s="127"/>
      <c r="IV100" s="127"/>
      <c r="IW100" s="127"/>
      <c r="IX100" s="127"/>
      <c r="IY100" s="127"/>
    </row>
    <row r="101" spans="1:259" ht="25.5" x14ac:dyDescent="0.2">
      <c r="A101" s="122">
        <v>42612</v>
      </c>
      <c r="B101" s="102" t="s">
        <v>2120</v>
      </c>
      <c r="C101" s="102" t="s">
        <v>2121</v>
      </c>
      <c r="D101" s="102" t="s">
        <v>137</v>
      </c>
      <c r="E101" s="144" t="s">
        <v>432</v>
      </c>
      <c r="F101" s="84"/>
      <c r="G101" s="145">
        <v>2016</v>
      </c>
      <c r="H101" s="123" t="s">
        <v>53</v>
      </c>
      <c r="I101" s="123" t="str">
        <f t="shared" si="4"/>
        <v>SC</v>
      </c>
      <c r="J101" s="123" t="str">
        <f t="shared" si="7"/>
        <v>SC</v>
      </c>
      <c r="K101" s="123" t="str">
        <f t="shared" si="6"/>
        <v>Southeast</v>
      </c>
      <c r="L101" s="123" t="str">
        <f>INDEX('State '!$A$1:$C$62,MATCH($I101,'State '!$B:$B,0),3)</f>
        <v>Southeast</v>
      </c>
      <c r="M101" s="123" t="str">
        <f>INDEX('State '!$A$1:$C$62,MATCH($J101,'State '!$B:$B,0),3)</f>
        <v>Southeast</v>
      </c>
      <c r="N101" s="123"/>
      <c r="O101" s="146">
        <v>36</v>
      </c>
      <c r="P101" s="146">
        <v>29</v>
      </c>
      <c r="Q101" s="146">
        <v>18</v>
      </c>
      <c r="R101" s="85">
        <v>8</v>
      </c>
      <c r="S101" s="147" t="s">
        <v>135</v>
      </c>
      <c r="T101" s="148" t="s">
        <v>390</v>
      </c>
      <c r="U101" s="149" t="s">
        <v>2122</v>
      </c>
      <c r="V101" s="123" t="s">
        <v>2247</v>
      </c>
      <c r="W101" s="125"/>
    </row>
    <row r="102" spans="1:259" x14ac:dyDescent="0.2">
      <c r="A102" s="122">
        <v>42607</v>
      </c>
      <c r="B102" s="101" t="s">
        <v>2187</v>
      </c>
      <c r="C102" s="101" t="s">
        <v>1890</v>
      </c>
      <c r="D102" s="101" t="s">
        <v>1944</v>
      </c>
      <c r="E102" s="101" t="s">
        <v>398</v>
      </c>
      <c r="F102" s="82"/>
      <c r="G102" s="83">
        <v>2016</v>
      </c>
      <c r="H102" s="123" t="s">
        <v>0</v>
      </c>
      <c r="I102" s="123" t="str">
        <f t="shared" si="4"/>
        <v>LA</v>
      </c>
      <c r="J102" s="123" t="str">
        <f t="shared" si="7"/>
        <v>LA</v>
      </c>
      <c r="K102" s="123" t="str">
        <f t="shared" si="6"/>
        <v>South Central</v>
      </c>
      <c r="L102" s="123" t="str">
        <f>INDEX('State '!$A$1:$C$62,MATCH($I102,'State '!$B:$B,0),3)</f>
        <v>South Central</v>
      </c>
      <c r="M102" s="123" t="str">
        <f>INDEX('State '!$A$1:$C$62,MATCH($J102,'State '!$B:$B,0),3)</f>
        <v>South Central</v>
      </c>
      <c r="N102" s="123"/>
      <c r="O102" s="85">
        <v>610</v>
      </c>
      <c r="P102" s="85">
        <v>104.3</v>
      </c>
      <c r="Q102" s="85">
        <v>1500</v>
      </c>
      <c r="R102" s="124">
        <v>42</v>
      </c>
      <c r="S102" s="123" t="s">
        <v>135</v>
      </c>
      <c r="T102" s="123" t="s">
        <v>390</v>
      </c>
      <c r="U102" s="123" t="s">
        <v>2240</v>
      </c>
      <c r="V102" s="123" t="s">
        <v>2247</v>
      </c>
      <c r="W102" s="125"/>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c r="IW102" s="20"/>
      <c r="IX102" s="20"/>
      <c r="IY102" s="20"/>
    </row>
    <row r="103" spans="1:259" s="20" customFormat="1" x14ac:dyDescent="0.2">
      <c r="A103" s="122">
        <v>42649</v>
      </c>
      <c r="B103" s="101" t="s">
        <v>2324</v>
      </c>
      <c r="C103" s="101" t="s">
        <v>2323</v>
      </c>
      <c r="D103" s="101" t="s">
        <v>141</v>
      </c>
      <c r="E103" s="101" t="s">
        <v>432</v>
      </c>
      <c r="F103" s="82"/>
      <c r="G103" s="83">
        <v>2016</v>
      </c>
      <c r="H103" s="123" t="s">
        <v>22</v>
      </c>
      <c r="I103" s="123" t="str">
        <f t="shared" si="4"/>
        <v>GA</v>
      </c>
      <c r="J103" s="123" t="str">
        <f t="shared" si="7"/>
        <v>GA</v>
      </c>
      <c r="K103" s="123" t="str">
        <f t="shared" si="6"/>
        <v>Southeast</v>
      </c>
      <c r="L103" s="123" t="str">
        <f>INDEX('State '!$A$1:$C$62,MATCH($I103,'State '!$B:$B,0),3)</f>
        <v>Southeast</v>
      </c>
      <c r="M103" s="123" t="str">
        <f>INDEX('State '!$A$1:$C$62,MATCH($J103,'State '!$B:$B,0),3)</f>
        <v>Southeast</v>
      </c>
      <c r="N103" s="123"/>
      <c r="O103" s="85">
        <v>114</v>
      </c>
      <c r="P103" s="85"/>
      <c r="Q103" s="85">
        <v>769</v>
      </c>
      <c r="R103" s="124"/>
      <c r="S103" s="123" t="s">
        <v>135</v>
      </c>
      <c r="T103" s="123" t="s">
        <v>390</v>
      </c>
      <c r="U103" s="123" t="s">
        <v>2322</v>
      </c>
      <c r="V103" s="123"/>
      <c r="W103" s="125"/>
    </row>
    <row r="104" spans="1:259" ht="25.5" x14ac:dyDescent="0.2">
      <c r="A104" s="122">
        <v>42604</v>
      </c>
      <c r="B104" s="101" t="s">
        <v>2229</v>
      </c>
      <c r="C104" s="101" t="s">
        <v>200</v>
      </c>
      <c r="D104" s="101" t="s">
        <v>1944</v>
      </c>
      <c r="E104" s="101" t="s">
        <v>144</v>
      </c>
      <c r="F104" s="82">
        <v>42647</v>
      </c>
      <c r="G104" s="83">
        <v>2016</v>
      </c>
      <c r="H104" s="123" t="s">
        <v>2231</v>
      </c>
      <c r="I104" s="123" t="str">
        <f t="shared" si="4"/>
        <v>PA</v>
      </c>
      <c r="J104" s="123" t="str">
        <f t="shared" si="7"/>
        <v>LA</v>
      </c>
      <c r="K104" s="123" t="str">
        <f t="shared" si="6"/>
        <v>Northeast, Midwest, South Central</v>
      </c>
      <c r="L104" s="123" t="str">
        <f>INDEX('State '!$A$1:$C$62,MATCH($I104,'State '!$B:$B,0),3)</f>
        <v>Northeast</v>
      </c>
      <c r="M104" s="123" t="str">
        <f>INDEX('State '!$A$1:$C$62,MATCH($J104,'State '!$B:$B,0),3)</f>
        <v>South Central</v>
      </c>
      <c r="N104" s="123" t="s">
        <v>9</v>
      </c>
      <c r="O104" s="85">
        <v>149.1</v>
      </c>
      <c r="P104" s="85"/>
      <c r="Q104" s="85">
        <v>250</v>
      </c>
      <c r="R104" s="124"/>
      <c r="S104" s="123" t="s">
        <v>135</v>
      </c>
      <c r="T104" s="123" t="s">
        <v>390</v>
      </c>
      <c r="U104" s="123" t="s">
        <v>2075</v>
      </c>
      <c r="V104" s="123" t="s">
        <v>2250</v>
      </c>
      <c r="W104" s="125"/>
    </row>
    <row r="105" spans="1:259" s="20" customFormat="1" x14ac:dyDescent="0.2">
      <c r="A105" s="122">
        <v>42612</v>
      </c>
      <c r="B105" s="101" t="s">
        <v>1996</v>
      </c>
      <c r="C105" s="101" t="s">
        <v>225</v>
      </c>
      <c r="D105" s="101" t="s">
        <v>141</v>
      </c>
      <c r="E105" s="101" t="s">
        <v>144</v>
      </c>
      <c r="F105" s="82">
        <v>42675</v>
      </c>
      <c r="G105" s="83">
        <v>2016</v>
      </c>
      <c r="H105" s="123" t="s">
        <v>1997</v>
      </c>
      <c r="I105" s="123" t="str">
        <f t="shared" si="4"/>
        <v>PA</v>
      </c>
      <c r="J105" s="123" t="str">
        <f t="shared" si="7"/>
        <v>OH</v>
      </c>
      <c r="K105" s="123" t="str">
        <f t="shared" si="6"/>
        <v>Northeast</v>
      </c>
      <c r="L105" s="123" t="str">
        <f>INDEX('State '!$A$1:$C$62,MATCH($I105,'State '!$B:$B,0),3)</f>
        <v>Northeast</v>
      </c>
      <c r="M105" s="123" t="str">
        <f>INDEX('State '!$A$1:$C$62,MATCH($J105,'State '!$B:$B,0),3)</f>
        <v>Northeast</v>
      </c>
      <c r="N105" s="123"/>
      <c r="O105" s="85">
        <v>111.8</v>
      </c>
      <c r="P105" s="85"/>
      <c r="Q105" s="85">
        <v>130</v>
      </c>
      <c r="R105" s="124"/>
      <c r="S105" s="123" t="s">
        <v>135</v>
      </c>
      <c r="T105" s="123" t="s">
        <v>390</v>
      </c>
      <c r="U105" s="123" t="s">
        <v>1998</v>
      </c>
      <c r="V105" s="123" t="s">
        <v>2250</v>
      </c>
      <c r="W105" s="125"/>
      <c r="X105" s="126"/>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c r="BX105" s="113"/>
      <c r="BY105" s="113"/>
      <c r="BZ105" s="113"/>
      <c r="CA105" s="113"/>
      <c r="CB105" s="113"/>
      <c r="CC105" s="113"/>
      <c r="CD105" s="113"/>
      <c r="CE105" s="113"/>
      <c r="CF105" s="113"/>
      <c r="CG105" s="113"/>
      <c r="CH105" s="113"/>
      <c r="CI105" s="113"/>
      <c r="CJ105" s="113"/>
      <c r="CK105" s="113"/>
      <c r="CL105" s="113"/>
      <c r="CM105" s="113"/>
      <c r="CN105" s="113"/>
      <c r="CO105" s="113"/>
      <c r="CP105" s="113"/>
      <c r="CQ105" s="113"/>
      <c r="CR105" s="113"/>
      <c r="CS105" s="113"/>
      <c r="CT105" s="113"/>
      <c r="CU105" s="113"/>
      <c r="CV105" s="113"/>
      <c r="CW105" s="113"/>
      <c r="CX105" s="113"/>
      <c r="CY105" s="113"/>
      <c r="CZ105" s="113"/>
      <c r="DA105" s="113"/>
      <c r="DB105" s="113"/>
      <c r="DC105" s="113"/>
      <c r="DD105" s="113"/>
      <c r="DE105" s="113"/>
      <c r="DF105" s="113"/>
      <c r="DG105" s="113"/>
      <c r="DH105" s="113"/>
      <c r="DI105" s="113"/>
      <c r="DJ105" s="113"/>
      <c r="DK105" s="113"/>
      <c r="DL105" s="113"/>
      <c r="DM105" s="113"/>
      <c r="DN105" s="113"/>
      <c r="DO105" s="113"/>
      <c r="DP105" s="113"/>
      <c r="DQ105" s="113"/>
      <c r="DR105" s="113"/>
      <c r="DS105" s="113"/>
      <c r="DT105" s="113"/>
      <c r="DU105" s="113"/>
      <c r="DV105" s="113"/>
      <c r="DW105" s="113"/>
      <c r="DX105" s="113"/>
      <c r="DY105" s="113"/>
      <c r="DZ105" s="113"/>
      <c r="EA105" s="113"/>
      <c r="EB105" s="113"/>
      <c r="EC105" s="113"/>
      <c r="ED105" s="113"/>
      <c r="EE105" s="113"/>
      <c r="EF105" s="113"/>
      <c r="EG105" s="113"/>
      <c r="EH105" s="113"/>
      <c r="EI105" s="113"/>
      <c r="EJ105" s="113"/>
      <c r="EK105" s="113"/>
      <c r="EL105" s="113"/>
      <c r="EM105" s="113"/>
      <c r="EN105" s="113"/>
      <c r="EO105" s="113"/>
      <c r="EP105" s="113"/>
      <c r="EQ105" s="113"/>
      <c r="ER105" s="113"/>
      <c r="ES105" s="113"/>
      <c r="ET105" s="113"/>
      <c r="EU105" s="113"/>
      <c r="EV105" s="113"/>
      <c r="EW105" s="113"/>
      <c r="EX105" s="113"/>
      <c r="EY105" s="113"/>
      <c r="EZ105" s="113"/>
      <c r="FA105" s="113"/>
      <c r="FB105" s="113"/>
      <c r="FC105" s="113"/>
      <c r="FD105" s="113"/>
      <c r="FE105" s="113"/>
      <c r="FF105" s="113"/>
      <c r="FG105" s="113"/>
      <c r="FH105" s="113"/>
      <c r="FI105" s="113"/>
      <c r="FJ105" s="113"/>
      <c r="FK105" s="113"/>
      <c r="FL105" s="113"/>
      <c r="FM105" s="113"/>
      <c r="FN105" s="113"/>
      <c r="FO105" s="113"/>
      <c r="FP105" s="113"/>
      <c r="FQ105" s="113"/>
      <c r="FR105" s="113"/>
      <c r="FS105" s="113"/>
      <c r="FT105" s="113"/>
      <c r="FU105" s="113"/>
      <c r="FV105" s="113"/>
      <c r="FW105" s="113"/>
      <c r="FX105" s="113"/>
      <c r="FY105" s="113"/>
      <c r="FZ105" s="113"/>
      <c r="GA105" s="113"/>
      <c r="GB105" s="113"/>
      <c r="GC105" s="113"/>
      <c r="GD105" s="113"/>
      <c r="GE105" s="113"/>
      <c r="GF105" s="113"/>
      <c r="GG105" s="113"/>
      <c r="GH105" s="113"/>
      <c r="GI105" s="113"/>
      <c r="GJ105" s="113"/>
      <c r="GK105" s="113"/>
      <c r="GL105" s="113"/>
      <c r="GM105" s="113"/>
      <c r="GN105" s="113"/>
      <c r="GO105" s="113"/>
      <c r="GP105" s="113"/>
      <c r="GQ105" s="113"/>
      <c r="GR105" s="113"/>
      <c r="GS105" s="113"/>
      <c r="GT105" s="113"/>
      <c r="GU105" s="113"/>
      <c r="GV105" s="113"/>
      <c r="GW105" s="113"/>
      <c r="GX105" s="113"/>
      <c r="GY105" s="113"/>
      <c r="GZ105" s="113"/>
      <c r="HA105" s="113"/>
      <c r="HB105" s="113"/>
      <c r="HC105" s="113"/>
      <c r="HD105" s="113"/>
      <c r="HE105" s="113"/>
      <c r="HF105" s="113"/>
      <c r="HG105" s="113"/>
      <c r="HH105" s="113"/>
      <c r="HI105" s="113"/>
      <c r="HJ105" s="113"/>
      <c r="HK105" s="113"/>
      <c r="HL105" s="113"/>
      <c r="HM105" s="113"/>
      <c r="HN105" s="113"/>
      <c r="HO105" s="113"/>
      <c r="HP105" s="113"/>
      <c r="HQ105" s="113"/>
      <c r="HR105" s="113"/>
      <c r="HS105" s="113"/>
      <c r="HT105" s="113"/>
      <c r="HU105" s="113"/>
      <c r="HV105" s="113"/>
      <c r="HW105" s="113"/>
      <c r="HX105" s="113"/>
      <c r="HY105" s="113"/>
      <c r="HZ105" s="113"/>
      <c r="IA105" s="113"/>
      <c r="IB105" s="113"/>
      <c r="IC105" s="113"/>
      <c r="ID105" s="113"/>
      <c r="IE105" s="113"/>
      <c r="IF105" s="113"/>
      <c r="IG105" s="113"/>
      <c r="IH105" s="113"/>
      <c r="II105" s="113"/>
      <c r="IJ105" s="113"/>
      <c r="IK105" s="113"/>
      <c r="IL105" s="113"/>
      <c r="IM105" s="113"/>
      <c r="IN105" s="113"/>
      <c r="IO105" s="113"/>
      <c r="IP105" s="113"/>
      <c r="IQ105" s="113"/>
      <c r="IR105" s="113"/>
      <c r="IS105" s="113"/>
      <c r="IT105" s="113"/>
      <c r="IU105" s="113"/>
      <c r="IV105" s="113"/>
      <c r="IW105" s="113"/>
      <c r="IX105" s="113"/>
      <c r="IY105" s="113"/>
    </row>
    <row r="106" spans="1:259" x14ac:dyDescent="0.2">
      <c r="A106" s="122">
        <v>42601</v>
      </c>
      <c r="B106" s="101" t="s">
        <v>2106</v>
      </c>
      <c r="C106" s="102" t="s">
        <v>233</v>
      </c>
      <c r="D106" s="101" t="s">
        <v>141</v>
      </c>
      <c r="E106" s="101" t="s">
        <v>144</v>
      </c>
      <c r="F106" s="82">
        <v>42614</v>
      </c>
      <c r="G106" s="83">
        <v>2016</v>
      </c>
      <c r="H106" s="123" t="s">
        <v>52</v>
      </c>
      <c r="I106" s="123" t="str">
        <f t="shared" si="4"/>
        <v>TN</v>
      </c>
      <c r="J106" s="123" t="str">
        <f t="shared" si="7"/>
        <v>TN</v>
      </c>
      <c r="K106" s="123" t="str">
        <f t="shared" si="6"/>
        <v>Midwest</v>
      </c>
      <c r="L106" s="123" t="str">
        <f>INDEX('State '!$A$1:$C$62,MATCH($I106,'State '!$B:$B,0),3)</f>
        <v>Midwest</v>
      </c>
      <c r="M106" s="123" t="str">
        <f>INDEX('State '!$A$1:$C$62,MATCH($J106,'State '!$B:$B,0),3)</f>
        <v>Midwest</v>
      </c>
      <c r="N106" s="123"/>
      <c r="O106" s="85">
        <v>53</v>
      </c>
      <c r="P106" s="85">
        <v>10</v>
      </c>
      <c r="Q106" s="85">
        <v>40</v>
      </c>
      <c r="R106" s="124">
        <v>12</v>
      </c>
      <c r="S106" s="123" t="s">
        <v>135</v>
      </c>
      <c r="T106" s="123" t="s">
        <v>390</v>
      </c>
      <c r="U106" s="123" t="s">
        <v>2107</v>
      </c>
      <c r="V106" s="123" t="s">
        <v>2247</v>
      </c>
      <c r="W106" s="125"/>
    </row>
    <row r="107" spans="1:259" s="20" customFormat="1" x14ac:dyDescent="0.2">
      <c r="A107" s="122">
        <v>42612</v>
      </c>
      <c r="B107" s="101" t="s">
        <v>2189</v>
      </c>
      <c r="C107" s="101" t="s">
        <v>2190</v>
      </c>
      <c r="D107" s="101" t="s">
        <v>134</v>
      </c>
      <c r="E107" s="101" t="s">
        <v>144</v>
      </c>
      <c r="F107" s="82">
        <v>42477</v>
      </c>
      <c r="G107" s="83">
        <v>2016</v>
      </c>
      <c r="H107" s="123" t="s">
        <v>43</v>
      </c>
      <c r="I107" s="123" t="str">
        <f t="shared" si="4"/>
        <v>NM</v>
      </c>
      <c r="J107" s="123" t="str">
        <f t="shared" si="7"/>
        <v>NM</v>
      </c>
      <c r="K107" s="123" t="str">
        <f t="shared" si="6"/>
        <v>Mountain</v>
      </c>
      <c r="L107" s="123" t="str">
        <f>INDEX('State '!$A$1:$C$62,MATCH($I107,'State '!$B:$B,0),3)</f>
        <v>Mountain</v>
      </c>
      <c r="M107" s="123" t="str">
        <f>INDEX('State '!$A$1:$C$62,MATCH($J107,'State '!$B:$B,0),3)</f>
        <v>Mountain</v>
      </c>
      <c r="N107" s="123"/>
      <c r="O107" s="85">
        <v>23</v>
      </c>
      <c r="P107" s="85">
        <v>15</v>
      </c>
      <c r="Q107" s="85">
        <v>200</v>
      </c>
      <c r="R107" s="124"/>
      <c r="S107" s="123" t="s">
        <v>135</v>
      </c>
      <c r="T107" s="123" t="s">
        <v>390</v>
      </c>
      <c r="U107" s="123" t="s">
        <v>2191</v>
      </c>
      <c r="V107" s="123" t="s">
        <v>2247</v>
      </c>
      <c r="W107" s="125"/>
    </row>
    <row r="108" spans="1:259" s="20" customFormat="1" x14ac:dyDescent="0.2">
      <c r="A108" s="122">
        <v>42612</v>
      </c>
      <c r="B108" s="101" t="s">
        <v>2027</v>
      </c>
      <c r="C108" s="101" t="s">
        <v>1787</v>
      </c>
      <c r="D108" s="101" t="s">
        <v>141</v>
      </c>
      <c r="E108" s="101" t="s">
        <v>144</v>
      </c>
      <c r="F108" s="82">
        <v>42644</v>
      </c>
      <c r="G108" s="124">
        <v>2016</v>
      </c>
      <c r="H108" s="123" t="s">
        <v>2028</v>
      </c>
      <c r="I108" s="123" t="str">
        <f t="shared" si="4"/>
        <v>WV</v>
      </c>
      <c r="J108" s="123" t="str">
        <f t="shared" si="7"/>
        <v>OH</v>
      </c>
      <c r="K108" s="123" t="str">
        <f t="shared" si="6"/>
        <v>Northeast</v>
      </c>
      <c r="L108" s="123" t="str">
        <f>INDEX('State '!$A$1:$C$62,MATCH($I108,'State '!$B:$B,0),3)</f>
        <v>Northeast</v>
      </c>
      <c r="M108" s="123" t="str">
        <f>INDEX('State '!$A$1:$C$62,MATCH($J108,'State '!$B:$B,0),3)</f>
        <v>Northeast</v>
      </c>
      <c r="N108" s="123"/>
      <c r="O108" s="85">
        <v>415</v>
      </c>
      <c r="P108" s="85">
        <v>50</v>
      </c>
      <c r="Q108" s="85">
        <v>850</v>
      </c>
      <c r="R108" s="124" t="s">
        <v>422</v>
      </c>
      <c r="S108" s="123" t="s">
        <v>135</v>
      </c>
      <c r="T108" s="123" t="s">
        <v>390</v>
      </c>
      <c r="U108" s="123" t="s">
        <v>2068</v>
      </c>
      <c r="V108" s="123" t="s">
        <v>2250</v>
      </c>
      <c r="W108" s="125"/>
      <c r="X108" s="126"/>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c r="BH108" s="113"/>
      <c r="BI108" s="113"/>
      <c r="BJ108" s="113"/>
      <c r="BK108" s="113"/>
      <c r="BL108" s="113"/>
      <c r="BM108" s="113"/>
      <c r="BN108" s="113"/>
      <c r="BO108" s="113"/>
      <c r="BP108" s="113"/>
      <c r="BQ108" s="113"/>
      <c r="BR108" s="113"/>
      <c r="BS108" s="113"/>
      <c r="BT108" s="113"/>
      <c r="BU108" s="113"/>
      <c r="BV108" s="113"/>
      <c r="BW108" s="113"/>
      <c r="BX108" s="113"/>
      <c r="BY108" s="113"/>
      <c r="BZ108" s="113"/>
      <c r="CA108" s="113"/>
      <c r="CB108" s="113"/>
      <c r="CC108" s="113"/>
      <c r="CD108" s="113"/>
      <c r="CE108" s="113"/>
      <c r="CF108" s="113"/>
      <c r="CG108" s="113"/>
      <c r="CH108" s="113"/>
      <c r="CI108" s="113"/>
      <c r="CJ108" s="113"/>
      <c r="CK108" s="113"/>
      <c r="CL108" s="113"/>
      <c r="CM108" s="113"/>
      <c r="CN108" s="113"/>
      <c r="CO108" s="113"/>
      <c r="CP108" s="113"/>
      <c r="CQ108" s="113"/>
      <c r="CR108" s="113"/>
      <c r="CS108" s="113"/>
      <c r="CT108" s="113"/>
      <c r="CU108" s="113"/>
      <c r="CV108" s="113"/>
      <c r="CW108" s="113"/>
      <c r="CX108" s="113"/>
      <c r="CY108" s="113"/>
      <c r="CZ108" s="113"/>
      <c r="DA108" s="113"/>
      <c r="DB108" s="113"/>
      <c r="DC108" s="113"/>
      <c r="DD108" s="113"/>
      <c r="DE108" s="113"/>
      <c r="DF108" s="113"/>
      <c r="DG108" s="113"/>
      <c r="DH108" s="113"/>
      <c r="DI108" s="113"/>
      <c r="DJ108" s="113"/>
      <c r="DK108" s="113"/>
      <c r="DL108" s="113"/>
      <c r="DM108" s="113"/>
      <c r="DN108" s="113"/>
      <c r="DO108" s="113"/>
      <c r="DP108" s="113"/>
      <c r="DQ108" s="113"/>
      <c r="DR108" s="113"/>
      <c r="DS108" s="113"/>
      <c r="DT108" s="113"/>
      <c r="DU108" s="113"/>
      <c r="DV108" s="113"/>
      <c r="DW108" s="113"/>
      <c r="DX108" s="113"/>
      <c r="DY108" s="113"/>
      <c r="DZ108" s="113"/>
      <c r="EA108" s="113"/>
      <c r="EB108" s="113"/>
      <c r="EC108" s="113"/>
      <c r="ED108" s="113"/>
      <c r="EE108" s="113"/>
      <c r="EF108" s="113"/>
      <c r="EG108" s="113"/>
      <c r="EH108" s="113"/>
      <c r="EI108" s="113"/>
      <c r="EJ108" s="113"/>
      <c r="EK108" s="113"/>
      <c r="EL108" s="113"/>
      <c r="EM108" s="113"/>
      <c r="EN108" s="113"/>
      <c r="EO108" s="113"/>
      <c r="EP108" s="113"/>
      <c r="EQ108" s="113"/>
      <c r="ER108" s="113"/>
      <c r="ES108" s="113"/>
      <c r="ET108" s="113"/>
      <c r="EU108" s="113"/>
      <c r="EV108" s="113"/>
      <c r="EW108" s="113"/>
      <c r="EX108" s="113"/>
      <c r="EY108" s="113"/>
      <c r="EZ108" s="113"/>
      <c r="FA108" s="113"/>
      <c r="FB108" s="113"/>
      <c r="FC108" s="113"/>
      <c r="FD108" s="113"/>
      <c r="FE108" s="113"/>
      <c r="FF108" s="113"/>
      <c r="FG108" s="113"/>
      <c r="FH108" s="113"/>
      <c r="FI108" s="113"/>
      <c r="FJ108" s="113"/>
      <c r="FK108" s="113"/>
      <c r="FL108" s="113"/>
      <c r="FM108" s="113"/>
      <c r="FN108" s="113"/>
      <c r="FO108" s="113"/>
      <c r="FP108" s="113"/>
      <c r="FQ108" s="113"/>
      <c r="FR108" s="113"/>
      <c r="FS108" s="113"/>
      <c r="FT108" s="113"/>
      <c r="FU108" s="113"/>
      <c r="FV108" s="113"/>
      <c r="FW108" s="113"/>
      <c r="FX108" s="113"/>
      <c r="FY108" s="113"/>
      <c r="FZ108" s="113"/>
      <c r="GA108" s="113"/>
      <c r="GB108" s="113"/>
      <c r="GC108" s="113"/>
      <c r="GD108" s="113"/>
      <c r="GE108" s="113"/>
      <c r="GF108" s="113"/>
      <c r="GG108" s="113"/>
      <c r="GH108" s="113"/>
      <c r="GI108" s="113"/>
      <c r="GJ108" s="113"/>
      <c r="GK108" s="113"/>
      <c r="GL108" s="113"/>
      <c r="GM108" s="113"/>
      <c r="GN108" s="113"/>
      <c r="GO108" s="113"/>
      <c r="GP108" s="113"/>
      <c r="GQ108" s="113"/>
      <c r="GR108" s="113"/>
      <c r="GS108" s="113"/>
      <c r="GT108" s="113"/>
      <c r="GU108" s="113"/>
      <c r="GV108" s="113"/>
      <c r="GW108" s="113"/>
      <c r="GX108" s="113"/>
      <c r="GY108" s="113"/>
      <c r="GZ108" s="113"/>
      <c r="HA108" s="113"/>
      <c r="HB108" s="113"/>
      <c r="HC108" s="113"/>
      <c r="HD108" s="113"/>
      <c r="HE108" s="113"/>
      <c r="HF108" s="113"/>
      <c r="HG108" s="113"/>
      <c r="HH108" s="113"/>
      <c r="HI108" s="113"/>
      <c r="HJ108" s="113"/>
      <c r="HK108" s="113"/>
      <c r="HL108" s="113"/>
      <c r="HM108" s="113"/>
      <c r="HN108" s="113"/>
      <c r="HO108" s="113"/>
      <c r="HP108" s="113"/>
      <c r="HQ108" s="113"/>
      <c r="HR108" s="113"/>
      <c r="HS108" s="113"/>
      <c r="HT108" s="113"/>
      <c r="HU108" s="113"/>
      <c r="HV108" s="113"/>
      <c r="HW108" s="113"/>
      <c r="HX108" s="113"/>
      <c r="HY108" s="113"/>
      <c r="HZ108" s="113"/>
      <c r="IA108" s="113"/>
      <c r="IB108" s="113"/>
      <c r="IC108" s="113"/>
      <c r="ID108" s="113"/>
      <c r="IE108" s="113"/>
      <c r="IF108" s="113"/>
      <c r="IG108" s="113"/>
      <c r="IH108" s="113"/>
      <c r="II108" s="113"/>
      <c r="IJ108" s="113"/>
      <c r="IK108" s="113"/>
      <c r="IL108" s="113"/>
      <c r="IM108" s="113"/>
      <c r="IN108" s="113"/>
      <c r="IO108" s="113"/>
      <c r="IP108" s="113"/>
      <c r="IQ108" s="113"/>
      <c r="IR108" s="113"/>
      <c r="IS108" s="113"/>
      <c r="IT108" s="113"/>
      <c r="IU108" s="113"/>
      <c r="IV108" s="113"/>
      <c r="IW108" s="113"/>
      <c r="IX108" s="113"/>
      <c r="IY108" s="113"/>
    </row>
    <row r="109" spans="1:259" ht="25.5" x14ac:dyDescent="0.2">
      <c r="A109" s="122">
        <v>42605</v>
      </c>
      <c r="B109" s="101" t="s">
        <v>2006</v>
      </c>
      <c r="C109" s="101" t="s">
        <v>2007</v>
      </c>
      <c r="D109" s="101" t="s">
        <v>1944</v>
      </c>
      <c r="E109" s="101" t="s">
        <v>144</v>
      </c>
      <c r="F109" s="82">
        <v>42517</v>
      </c>
      <c r="G109" s="124">
        <v>2016</v>
      </c>
      <c r="H109" s="123" t="s">
        <v>2008</v>
      </c>
      <c r="I109" s="123" t="str">
        <f t="shared" si="4"/>
        <v>OH</v>
      </c>
      <c r="J109" s="123" t="str">
        <f t="shared" si="7"/>
        <v>LA</v>
      </c>
      <c r="K109" s="123" t="str">
        <f t="shared" si="6"/>
        <v>Northeast, Midwest, South Central</v>
      </c>
      <c r="L109" s="123" t="str">
        <f>INDEX('State '!$A$1:$C$62,MATCH($I109,'State '!$B:$B,0),3)</f>
        <v>Northeast</v>
      </c>
      <c r="M109" s="123" t="str">
        <f>INDEX('State '!$A$1:$C$62,MATCH($J109,'State '!$B:$B,0),3)</f>
        <v>South Central</v>
      </c>
      <c r="N109" s="123" t="s">
        <v>9</v>
      </c>
      <c r="O109" s="85">
        <v>115</v>
      </c>
      <c r="P109" s="85"/>
      <c r="Q109" s="85">
        <v>758</v>
      </c>
      <c r="R109" s="124"/>
      <c r="S109" s="123" t="s">
        <v>135</v>
      </c>
      <c r="T109" s="123" t="s">
        <v>390</v>
      </c>
      <c r="U109" s="123" t="s">
        <v>2009</v>
      </c>
      <c r="V109" s="123" t="s">
        <v>2250</v>
      </c>
      <c r="W109" s="125"/>
    </row>
    <row r="110" spans="1:259" x14ac:dyDescent="0.2">
      <c r="A110" s="122">
        <v>42612</v>
      </c>
      <c r="B110" s="102" t="s">
        <v>2306</v>
      </c>
      <c r="C110" s="102" t="s">
        <v>248</v>
      </c>
      <c r="D110" s="102" t="s">
        <v>1944</v>
      </c>
      <c r="E110" s="144" t="s">
        <v>144</v>
      </c>
      <c r="F110" s="84">
        <v>42734</v>
      </c>
      <c r="G110" s="150">
        <v>2016</v>
      </c>
      <c r="H110" s="123" t="s">
        <v>2331</v>
      </c>
      <c r="I110" s="123" t="str">
        <f t="shared" si="4"/>
        <v>OH</v>
      </c>
      <c r="J110" s="123" t="str">
        <f t="shared" si="7"/>
        <v>MO</v>
      </c>
      <c r="K110" s="123" t="str">
        <f t="shared" si="6"/>
        <v>Northeast, Midwest</v>
      </c>
      <c r="L110" s="123" t="str">
        <f>INDEX('State '!$A$1:$C$62,MATCH($I110,'State '!$B:$B,0),3)</f>
        <v>Northeast</v>
      </c>
      <c r="M110" s="123" t="str">
        <f>INDEX('State '!$A$1:$C$62,MATCH($J110,'State '!$B:$B,0),3)</f>
        <v>Midwest</v>
      </c>
      <c r="N110" s="123"/>
      <c r="O110" s="146">
        <v>532</v>
      </c>
      <c r="P110" s="146"/>
      <c r="Q110" s="146">
        <v>800</v>
      </c>
      <c r="R110" s="85"/>
      <c r="S110" s="147" t="s">
        <v>135</v>
      </c>
      <c r="T110" s="148" t="s">
        <v>390</v>
      </c>
      <c r="U110" s="149" t="s">
        <v>2188</v>
      </c>
      <c r="V110" s="123" t="s">
        <v>2250</v>
      </c>
      <c r="W110" s="125"/>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c r="EE110" s="20"/>
      <c r="EF110" s="20"/>
      <c r="EG110" s="20"/>
      <c r="EH110" s="20"/>
      <c r="EI110" s="20"/>
      <c r="EJ110" s="20"/>
      <c r="EK110" s="20"/>
      <c r="EL110" s="20"/>
      <c r="EM110" s="20"/>
      <c r="EN110" s="20"/>
      <c r="EO110" s="20"/>
      <c r="EP110" s="20"/>
      <c r="EQ110" s="20"/>
      <c r="ER110" s="20"/>
      <c r="ES110" s="20"/>
      <c r="ET110" s="20"/>
      <c r="EU110" s="20"/>
      <c r="EV110" s="20"/>
      <c r="EW110" s="20"/>
      <c r="EX110" s="20"/>
      <c r="EY110" s="20"/>
      <c r="EZ110" s="20"/>
      <c r="FA110" s="20"/>
      <c r="FB110" s="20"/>
      <c r="FC110" s="20"/>
      <c r="FD110" s="20"/>
      <c r="FE110" s="20"/>
      <c r="FF110" s="20"/>
      <c r="FG110" s="20"/>
      <c r="FH110" s="20"/>
      <c r="FI110" s="20"/>
      <c r="FJ110" s="20"/>
      <c r="FK110" s="20"/>
      <c r="FL110" s="20"/>
      <c r="FM110" s="20"/>
      <c r="FN110" s="20"/>
      <c r="FO110" s="20"/>
      <c r="FP110" s="20"/>
      <c r="FQ110" s="20"/>
      <c r="FR110" s="20"/>
      <c r="FS110" s="20"/>
      <c r="FT110" s="20"/>
      <c r="FU110" s="20"/>
      <c r="FV110" s="20"/>
      <c r="FW110" s="20"/>
      <c r="FX110" s="20"/>
      <c r="FY110" s="20"/>
      <c r="FZ110" s="20"/>
      <c r="GA110" s="20"/>
      <c r="GB110" s="20"/>
      <c r="GC110" s="20"/>
      <c r="GD110" s="20"/>
      <c r="GE110" s="20"/>
      <c r="GF110" s="20"/>
      <c r="GG110" s="20"/>
      <c r="GH110" s="20"/>
      <c r="GI110" s="20"/>
      <c r="GJ110" s="20"/>
      <c r="GK110" s="20"/>
      <c r="GL110" s="20"/>
      <c r="GM110" s="20"/>
      <c r="GN110" s="20"/>
      <c r="GO110" s="20"/>
      <c r="GP110" s="20"/>
      <c r="GQ110" s="20"/>
      <c r="GR110" s="20"/>
      <c r="GS110" s="20"/>
      <c r="GT110" s="20"/>
      <c r="GU110" s="20"/>
      <c r="GV110" s="20"/>
      <c r="GW110" s="20"/>
      <c r="GX110" s="20"/>
      <c r="GY110" s="20"/>
      <c r="GZ110" s="20"/>
      <c r="HA110" s="20"/>
      <c r="HB110" s="20"/>
      <c r="HC110" s="20"/>
      <c r="HD110" s="20"/>
      <c r="HE110" s="20"/>
      <c r="HF110" s="20"/>
      <c r="HG110" s="20"/>
      <c r="HH110" s="20"/>
      <c r="HI110" s="20"/>
      <c r="HJ110" s="20"/>
      <c r="HK110" s="20"/>
      <c r="HL110" s="20"/>
      <c r="HM110" s="20"/>
      <c r="HN110" s="20"/>
      <c r="HO110" s="20"/>
      <c r="HP110" s="20"/>
      <c r="HQ110" s="20"/>
      <c r="HR110" s="20"/>
      <c r="HS110" s="20"/>
      <c r="HT110" s="20"/>
      <c r="HU110" s="20"/>
      <c r="HV110" s="20"/>
      <c r="HW110" s="20"/>
      <c r="HX110" s="20"/>
      <c r="HY110" s="20"/>
      <c r="HZ110" s="20"/>
      <c r="IA110" s="20"/>
      <c r="IB110" s="20"/>
      <c r="IC110" s="20"/>
      <c r="ID110" s="20"/>
      <c r="IE110" s="20"/>
      <c r="IF110" s="20"/>
      <c r="IG110" s="20"/>
      <c r="IH110" s="20"/>
      <c r="II110" s="20"/>
      <c r="IJ110" s="20"/>
      <c r="IK110" s="20"/>
      <c r="IL110" s="20"/>
      <c r="IM110" s="20"/>
      <c r="IN110" s="20"/>
      <c r="IO110" s="20"/>
      <c r="IP110" s="20"/>
      <c r="IQ110" s="20"/>
      <c r="IR110" s="20"/>
      <c r="IS110" s="20"/>
      <c r="IT110" s="20"/>
      <c r="IU110" s="20"/>
      <c r="IV110" s="20"/>
      <c r="IW110" s="20"/>
      <c r="IX110" s="20"/>
      <c r="IY110" s="20"/>
    </row>
    <row r="111" spans="1:259" s="20" customFormat="1" x14ac:dyDescent="0.2">
      <c r="A111" s="122">
        <v>42853</v>
      </c>
      <c r="B111" s="101" t="s">
        <v>2100</v>
      </c>
      <c r="C111" s="101" t="s">
        <v>2263</v>
      </c>
      <c r="D111" s="101" t="s">
        <v>137</v>
      </c>
      <c r="E111" s="101" t="s">
        <v>144</v>
      </c>
      <c r="F111" s="82">
        <v>42439</v>
      </c>
      <c r="G111" s="124">
        <v>2016</v>
      </c>
      <c r="H111" s="123" t="s">
        <v>419</v>
      </c>
      <c r="I111" s="123" t="str">
        <f t="shared" si="4"/>
        <v>TX</v>
      </c>
      <c r="J111" s="123" t="str">
        <f t="shared" si="7"/>
        <v>MX</v>
      </c>
      <c r="K111" s="123" t="str">
        <f t="shared" si="6"/>
        <v>South Central, Mexico</v>
      </c>
      <c r="L111" s="123" t="str">
        <f>INDEX('State '!$A$1:$C$62,MATCH($I111,'State '!$B:$B,0),3)</f>
        <v>South Central</v>
      </c>
      <c r="M111" s="123" t="str">
        <f>INDEX('State '!$A$1:$C$62,MATCH($J111,'State '!$B:$B,0),3)</f>
        <v>Mexico</v>
      </c>
      <c r="N111" s="123"/>
      <c r="O111" s="85">
        <v>133</v>
      </c>
      <c r="P111" s="85">
        <v>200</v>
      </c>
      <c r="Q111" s="85">
        <v>170</v>
      </c>
      <c r="R111" s="124">
        <v>30</v>
      </c>
      <c r="S111" s="123" t="s">
        <v>135</v>
      </c>
      <c r="T111" s="123" t="s">
        <v>390</v>
      </c>
      <c r="U111" s="123" t="s">
        <v>2124</v>
      </c>
      <c r="V111" s="123" t="s">
        <v>2250</v>
      </c>
      <c r="W111" s="125"/>
    </row>
    <row r="112" spans="1:259" s="20" customFormat="1" x14ac:dyDescent="0.2">
      <c r="A112" s="122">
        <v>42853</v>
      </c>
      <c r="B112" s="101" t="s">
        <v>2098</v>
      </c>
      <c r="C112" s="101" t="s">
        <v>2263</v>
      </c>
      <c r="D112" s="101" t="s">
        <v>141</v>
      </c>
      <c r="E112" s="101" t="s">
        <v>144</v>
      </c>
      <c r="F112" s="82">
        <v>42644</v>
      </c>
      <c r="G112" s="124">
        <v>2016</v>
      </c>
      <c r="H112" s="123" t="s">
        <v>419</v>
      </c>
      <c r="I112" s="123" t="str">
        <f t="shared" si="4"/>
        <v>TX</v>
      </c>
      <c r="J112" s="123" t="str">
        <f t="shared" si="7"/>
        <v>MX</v>
      </c>
      <c r="K112" s="123" t="str">
        <f t="shared" si="6"/>
        <v>South Central, Mexico</v>
      </c>
      <c r="L112" s="123" t="str">
        <f>INDEX('State '!$A$1:$C$62,MATCH($I112,'State '!$B:$B,0),3)</f>
        <v>South Central</v>
      </c>
      <c r="M112" s="123" t="str">
        <f>INDEX('State '!$A$1:$C$62,MATCH($J112,'State '!$B:$B,0),3)</f>
        <v>Mexico</v>
      </c>
      <c r="N112" s="123"/>
      <c r="O112" s="85">
        <v>313</v>
      </c>
      <c r="P112" s="85"/>
      <c r="Q112" s="85">
        <v>400</v>
      </c>
      <c r="R112" s="124">
        <v>30</v>
      </c>
      <c r="S112" s="123" t="s">
        <v>135</v>
      </c>
      <c r="T112" s="123" t="s">
        <v>390</v>
      </c>
      <c r="U112" s="123" t="s">
        <v>391</v>
      </c>
      <c r="V112" s="123" t="s">
        <v>2250</v>
      </c>
      <c r="W112" s="125"/>
      <c r="X112" s="126"/>
      <c r="Y112" s="113"/>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3"/>
      <c r="BR112" s="113"/>
      <c r="BS112" s="113"/>
      <c r="BT112" s="113"/>
      <c r="BU112" s="113"/>
      <c r="BV112" s="113"/>
      <c r="BW112" s="113"/>
      <c r="BX112" s="113"/>
      <c r="BY112" s="113"/>
      <c r="BZ112" s="113"/>
      <c r="CA112" s="113"/>
      <c r="CB112" s="113"/>
      <c r="CC112" s="113"/>
      <c r="CD112" s="113"/>
      <c r="CE112" s="113"/>
      <c r="CF112" s="113"/>
      <c r="CG112" s="113"/>
      <c r="CH112" s="113"/>
      <c r="CI112" s="113"/>
      <c r="CJ112" s="113"/>
      <c r="CK112" s="113"/>
      <c r="CL112" s="113"/>
      <c r="CM112" s="113"/>
      <c r="CN112" s="113"/>
      <c r="CO112" s="113"/>
      <c r="CP112" s="113"/>
      <c r="CQ112" s="113"/>
      <c r="CR112" s="113"/>
      <c r="CS112" s="113"/>
      <c r="CT112" s="113"/>
      <c r="CU112" s="113"/>
      <c r="CV112" s="113"/>
      <c r="CW112" s="113"/>
      <c r="CX112" s="113"/>
      <c r="CY112" s="113"/>
      <c r="CZ112" s="113"/>
      <c r="DA112" s="113"/>
      <c r="DB112" s="113"/>
      <c r="DC112" s="113"/>
      <c r="DD112" s="113"/>
      <c r="DE112" s="113"/>
      <c r="DF112" s="113"/>
      <c r="DG112" s="113"/>
      <c r="DH112" s="113"/>
      <c r="DI112" s="113"/>
      <c r="DJ112" s="113"/>
      <c r="DK112" s="113"/>
      <c r="DL112" s="113"/>
      <c r="DM112" s="113"/>
      <c r="DN112" s="113"/>
      <c r="DO112" s="113"/>
      <c r="DP112" s="113"/>
      <c r="DQ112" s="113"/>
      <c r="DR112" s="113"/>
      <c r="DS112" s="113"/>
      <c r="DT112" s="113"/>
      <c r="DU112" s="113"/>
      <c r="DV112" s="113"/>
      <c r="DW112" s="113"/>
      <c r="DX112" s="113"/>
      <c r="DY112" s="113"/>
      <c r="DZ112" s="113"/>
      <c r="EA112" s="113"/>
      <c r="EB112" s="113"/>
      <c r="EC112" s="113"/>
      <c r="ED112" s="113"/>
      <c r="EE112" s="113"/>
      <c r="EF112" s="113"/>
      <c r="EG112" s="113"/>
      <c r="EH112" s="113"/>
      <c r="EI112" s="113"/>
      <c r="EJ112" s="113"/>
      <c r="EK112" s="113"/>
      <c r="EL112" s="113"/>
      <c r="EM112" s="113"/>
      <c r="EN112" s="113"/>
      <c r="EO112" s="113"/>
      <c r="EP112" s="113"/>
      <c r="EQ112" s="113"/>
      <c r="ER112" s="113"/>
      <c r="ES112" s="113"/>
      <c r="ET112" s="113"/>
      <c r="EU112" s="113"/>
      <c r="EV112" s="113"/>
      <c r="EW112" s="113"/>
      <c r="EX112" s="113"/>
      <c r="EY112" s="113"/>
      <c r="EZ112" s="113"/>
      <c r="FA112" s="113"/>
      <c r="FB112" s="113"/>
      <c r="FC112" s="113"/>
      <c r="FD112" s="113"/>
      <c r="FE112" s="113"/>
      <c r="FF112" s="113"/>
      <c r="FG112" s="113"/>
      <c r="FH112" s="113"/>
      <c r="FI112" s="113"/>
      <c r="FJ112" s="113"/>
      <c r="FK112" s="113"/>
      <c r="FL112" s="113"/>
      <c r="FM112" s="113"/>
      <c r="FN112" s="113"/>
      <c r="FO112" s="113"/>
      <c r="FP112" s="113"/>
      <c r="FQ112" s="113"/>
      <c r="FR112" s="113"/>
      <c r="FS112" s="113"/>
      <c r="FT112" s="113"/>
      <c r="FU112" s="113"/>
      <c r="FV112" s="113"/>
      <c r="FW112" s="113"/>
      <c r="FX112" s="113"/>
      <c r="FY112" s="113"/>
      <c r="FZ112" s="113"/>
      <c r="GA112" s="113"/>
      <c r="GB112" s="113"/>
      <c r="GC112" s="113"/>
      <c r="GD112" s="113"/>
      <c r="GE112" s="113"/>
      <c r="GF112" s="113"/>
      <c r="GG112" s="113"/>
      <c r="GH112" s="113"/>
      <c r="GI112" s="113"/>
      <c r="GJ112" s="113"/>
      <c r="GK112" s="113"/>
      <c r="GL112" s="113"/>
      <c r="GM112" s="113"/>
      <c r="GN112" s="113"/>
      <c r="GO112" s="113"/>
      <c r="GP112" s="113"/>
      <c r="GQ112" s="113"/>
      <c r="GR112" s="113"/>
      <c r="GS112" s="113"/>
      <c r="GT112" s="113"/>
      <c r="GU112" s="113"/>
      <c r="GV112" s="113"/>
      <c r="GW112" s="113"/>
      <c r="GX112" s="113"/>
      <c r="GY112" s="113"/>
      <c r="GZ112" s="113"/>
      <c r="HA112" s="113"/>
      <c r="HB112" s="113"/>
      <c r="HC112" s="113"/>
      <c r="HD112" s="113"/>
      <c r="HE112" s="113"/>
      <c r="HF112" s="113"/>
      <c r="HG112" s="113"/>
      <c r="HH112" s="113"/>
      <c r="HI112" s="113"/>
      <c r="HJ112" s="113"/>
      <c r="HK112" s="113"/>
      <c r="HL112" s="113"/>
      <c r="HM112" s="113"/>
      <c r="HN112" s="113"/>
      <c r="HO112" s="113"/>
      <c r="HP112" s="113"/>
      <c r="HQ112" s="113"/>
      <c r="HR112" s="113"/>
      <c r="HS112" s="113"/>
      <c r="HT112" s="113"/>
      <c r="HU112" s="113"/>
      <c r="HV112" s="113"/>
      <c r="HW112" s="113"/>
      <c r="HX112" s="113"/>
      <c r="HY112" s="113"/>
      <c r="HZ112" s="113"/>
      <c r="IA112" s="113"/>
      <c r="IB112" s="113"/>
      <c r="IC112" s="113"/>
      <c r="ID112" s="113"/>
      <c r="IE112" s="113"/>
      <c r="IF112" s="113"/>
      <c r="IG112" s="113"/>
      <c r="IH112" s="113"/>
      <c r="II112" s="113"/>
      <c r="IJ112" s="113"/>
      <c r="IK112" s="113"/>
      <c r="IL112" s="113"/>
      <c r="IM112" s="113"/>
      <c r="IN112" s="113"/>
      <c r="IO112" s="113"/>
      <c r="IP112" s="113"/>
      <c r="IQ112" s="113"/>
      <c r="IR112" s="113"/>
      <c r="IS112" s="113"/>
      <c r="IT112" s="113"/>
      <c r="IU112" s="113"/>
      <c r="IV112" s="113"/>
      <c r="IW112" s="113"/>
      <c r="IX112" s="113"/>
      <c r="IY112" s="113"/>
    </row>
    <row r="113" spans="1:259" x14ac:dyDescent="0.2">
      <c r="A113" s="122">
        <v>42601</v>
      </c>
      <c r="B113" s="101" t="s">
        <v>2043</v>
      </c>
      <c r="C113" s="101" t="s">
        <v>1941</v>
      </c>
      <c r="D113" s="101" t="s">
        <v>134</v>
      </c>
      <c r="E113" s="101" t="s">
        <v>144</v>
      </c>
      <c r="F113" s="82">
        <v>42583</v>
      </c>
      <c r="G113" s="124">
        <v>2016</v>
      </c>
      <c r="H113" s="123" t="s">
        <v>395</v>
      </c>
      <c r="I113" s="123" t="str">
        <f t="shared" si="4"/>
        <v>PA</v>
      </c>
      <c r="J113" s="123" t="str">
        <f t="shared" si="7"/>
        <v>MD</v>
      </c>
      <c r="K113" s="123" t="str">
        <f t="shared" si="6"/>
        <v>Northeast</v>
      </c>
      <c r="L113" s="123" t="str">
        <f>INDEX('State '!$A$1:$C$62,MATCH($I113,'State '!$B:$B,0),3)</f>
        <v>Northeast</v>
      </c>
      <c r="M113" s="123" t="str">
        <f>INDEX('State '!$A$1:$C$62,MATCH($J113,'State '!$B:$B,0),3)</f>
        <v>Northeast</v>
      </c>
      <c r="N113" s="123"/>
      <c r="O113" s="85">
        <v>80</v>
      </c>
      <c r="P113" s="85">
        <v>11</v>
      </c>
      <c r="Q113" s="85">
        <v>192</v>
      </c>
      <c r="R113" s="124">
        <v>20</v>
      </c>
      <c r="S113" s="123" t="s">
        <v>135</v>
      </c>
      <c r="T113" s="123" t="s">
        <v>390</v>
      </c>
      <c r="U113" s="123" t="s">
        <v>2119</v>
      </c>
      <c r="V113" s="123" t="s">
        <v>2250</v>
      </c>
      <c r="W113" s="125" t="s">
        <v>2336</v>
      </c>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c r="DA113" s="20"/>
      <c r="DB113" s="20"/>
      <c r="DC113" s="20"/>
      <c r="DD113" s="20"/>
      <c r="DE113" s="20"/>
      <c r="DF113" s="20"/>
      <c r="DG113" s="20"/>
      <c r="DH113" s="20"/>
      <c r="DI113" s="20"/>
      <c r="DJ113" s="20"/>
      <c r="DK113" s="20"/>
      <c r="DL113" s="20"/>
      <c r="DM113" s="20"/>
      <c r="DN113" s="20"/>
      <c r="DO113" s="20"/>
      <c r="DP113" s="20"/>
      <c r="DQ113" s="20"/>
      <c r="DR113" s="20"/>
      <c r="DS113" s="20"/>
      <c r="DT113" s="20"/>
      <c r="DU113" s="20"/>
      <c r="DV113" s="20"/>
      <c r="DW113" s="20"/>
      <c r="DX113" s="20"/>
      <c r="DY113" s="20"/>
      <c r="DZ113" s="20"/>
      <c r="EA113" s="20"/>
      <c r="EB113" s="20"/>
      <c r="EC113" s="20"/>
      <c r="ED113" s="20"/>
      <c r="EE113" s="20"/>
      <c r="EF113" s="20"/>
      <c r="EG113" s="20"/>
      <c r="EH113" s="20"/>
      <c r="EI113" s="20"/>
      <c r="EJ113" s="20"/>
      <c r="EK113" s="20"/>
      <c r="EL113" s="20"/>
      <c r="EM113" s="20"/>
      <c r="EN113" s="20"/>
      <c r="EO113" s="20"/>
      <c r="EP113" s="20"/>
      <c r="EQ113" s="20"/>
      <c r="ER113" s="20"/>
      <c r="ES113" s="20"/>
      <c r="ET113" s="20"/>
      <c r="EU113" s="20"/>
      <c r="EV113" s="20"/>
      <c r="EW113" s="20"/>
      <c r="EX113" s="20"/>
      <c r="EY113" s="20"/>
      <c r="EZ113" s="20"/>
      <c r="FA113" s="20"/>
      <c r="FB113" s="20"/>
      <c r="FC113" s="20"/>
      <c r="FD113" s="20"/>
      <c r="FE113" s="20"/>
      <c r="FF113" s="20"/>
      <c r="FG113" s="20"/>
      <c r="FH113" s="20"/>
      <c r="FI113" s="20"/>
      <c r="FJ113" s="20"/>
      <c r="FK113" s="20"/>
      <c r="FL113" s="20"/>
      <c r="FM113" s="20"/>
      <c r="FN113" s="20"/>
      <c r="FO113" s="20"/>
      <c r="FP113" s="20"/>
      <c r="FQ113" s="20"/>
      <c r="FR113" s="20"/>
      <c r="FS113" s="20"/>
      <c r="FT113" s="20"/>
      <c r="FU113" s="20"/>
      <c r="FV113" s="20"/>
      <c r="FW113" s="20"/>
      <c r="FX113" s="20"/>
      <c r="FY113" s="20"/>
      <c r="FZ113" s="20"/>
      <c r="GA113" s="20"/>
      <c r="GB113" s="20"/>
      <c r="GC113" s="20"/>
      <c r="GD113" s="20"/>
      <c r="GE113" s="20"/>
      <c r="GF113" s="20"/>
      <c r="GG113" s="20"/>
      <c r="GH113" s="20"/>
      <c r="GI113" s="20"/>
      <c r="GJ113" s="20"/>
      <c r="GK113" s="20"/>
      <c r="GL113" s="20"/>
      <c r="GM113" s="20"/>
      <c r="GN113" s="20"/>
      <c r="GO113" s="20"/>
      <c r="GP113" s="20"/>
      <c r="GQ113" s="20"/>
      <c r="GR113" s="20"/>
      <c r="GS113" s="20"/>
      <c r="GT113" s="20"/>
      <c r="GU113" s="20"/>
      <c r="GV113" s="20"/>
      <c r="GW113" s="20"/>
      <c r="GX113" s="20"/>
      <c r="GY113" s="20"/>
      <c r="GZ113" s="20"/>
      <c r="HA113" s="20"/>
      <c r="HB113" s="20"/>
      <c r="HC113" s="20"/>
      <c r="HD113" s="20"/>
      <c r="HE113" s="20"/>
      <c r="HF113" s="20"/>
      <c r="HG113" s="20"/>
      <c r="HH113" s="20"/>
      <c r="HI113" s="20"/>
      <c r="HJ113" s="20"/>
      <c r="HK113" s="20"/>
      <c r="HL113" s="20"/>
      <c r="HM113" s="20"/>
      <c r="HN113" s="20"/>
      <c r="HO113" s="20"/>
      <c r="HP113" s="20"/>
      <c r="HQ113" s="20"/>
      <c r="HR113" s="20"/>
      <c r="HS113" s="20"/>
      <c r="HT113" s="20"/>
      <c r="HU113" s="20"/>
      <c r="HV113" s="20"/>
      <c r="HW113" s="20"/>
      <c r="HX113" s="20"/>
      <c r="HY113" s="20"/>
      <c r="HZ113" s="20"/>
      <c r="IA113" s="20"/>
      <c r="IB113" s="20"/>
      <c r="IC113" s="20"/>
      <c r="ID113" s="20"/>
      <c r="IE113" s="20"/>
      <c r="IF113" s="20"/>
      <c r="IG113" s="20"/>
      <c r="IH113" s="20"/>
      <c r="II113" s="20"/>
      <c r="IJ113" s="20"/>
      <c r="IK113" s="20"/>
      <c r="IL113" s="20"/>
      <c r="IM113" s="20"/>
      <c r="IN113" s="20"/>
      <c r="IO113" s="20"/>
      <c r="IP113" s="20"/>
      <c r="IQ113" s="20"/>
      <c r="IR113" s="20"/>
      <c r="IS113" s="20"/>
      <c r="IT113" s="20"/>
      <c r="IU113" s="20"/>
      <c r="IV113" s="20"/>
      <c r="IW113" s="20"/>
      <c r="IX113" s="20"/>
      <c r="IY113" s="20"/>
    </row>
    <row r="114" spans="1:259" x14ac:dyDescent="0.2">
      <c r="A114" s="122">
        <v>42865</v>
      </c>
      <c r="B114" s="101" t="s">
        <v>2037</v>
      </c>
      <c r="C114" s="101" t="s">
        <v>201</v>
      </c>
      <c r="D114" s="101" t="s">
        <v>134</v>
      </c>
      <c r="E114" s="101" t="s">
        <v>144</v>
      </c>
      <c r="F114" s="82">
        <v>42704</v>
      </c>
      <c r="G114" s="124">
        <v>2016</v>
      </c>
      <c r="H114" s="123" t="s">
        <v>36</v>
      </c>
      <c r="I114" s="123" t="str">
        <f t="shared" si="4"/>
        <v>MA</v>
      </c>
      <c r="J114" s="123" t="str">
        <f t="shared" si="7"/>
        <v>MA</v>
      </c>
      <c r="K114" s="123" t="str">
        <f t="shared" si="6"/>
        <v>Northeast</v>
      </c>
      <c r="L114" s="123" t="str">
        <f>INDEX('State '!$A$1:$C$62,MATCH($I114,'State '!$B:$B,0),3)</f>
        <v>Northeast</v>
      </c>
      <c r="M114" s="123" t="str">
        <f>INDEX('State '!$A$1:$C$62,MATCH($J114,'State '!$B:$B,0),3)</f>
        <v>Northeast</v>
      </c>
      <c r="N114" s="123"/>
      <c r="O114" s="85">
        <v>63</v>
      </c>
      <c r="P114" s="85">
        <v>1.2</v>
      </c>
      <c r="Q114" s="85">
        <v>115</v>
      </c>
      <c r="R114" s="124">
        <v>16</v>
      </c>
      <c r="S114" s="123" t="s">
        <v>135</v>
      </c>
      <c r="T114" s="123" t="s">
        <v>390</v>
      </c>
      <c r="U114" s="123" t="s">
        <v>2038</v>
      </c>
      <c r="V114" s="123" t="s">
        <v>2247</v>
      </c>
      <c r="W114" s="125"/>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c r="FL114" s="20"/>
      <c r="FM114" s="20"/>
      <c r="FN114" s="20"/>
      <c r="FO114" s="20"/>
      <c r="FP114" s="20"/>
      <c r="FQ114" s="20"/>
      <c r="FR114" s="20"/>
      <c r="FS114" s="20"/>
      <c r="FT114" s="20"/>
      <c r="FU114" s="20"/>
      <c r="FV114" s="20"/>
      <c r="FW114" s="20"/>
      <c r="FX114" s="20"/>
      <c r="FY114" s="20"/>
      <c r="FZ114" s="20"/>
      <c r="GA114" s="20"/>
      <c r="GB114" s="20"/>
      <c r="GC114" s="20"/>
      <c r="GD114" s="20"/>
      <c r="GE114" s="20"/>
      <c r="GF114" s="20"/>
      <c r="GG114" s="20"/>
      <c r="GH114" s="20"/>
      <c r="GI114" s="20"/>
      <c r="GJ114" s="20"/>
      <c r="GK114" s="20"/>
      <c r="GL114" s="20"/>
      <c r="GM114" s="20"/>
      <c r="GN114" s="20"/>
      <c r="GO114" s="20"/>
      <c r="GP114" s="20"/>
      <c r="GQ114" s="20"/>
      <c r="GR114" s="20"/>
      <c r="GS114" s="20"/>
      <c r="GT114" s="20"/>
      <c r="GU114" s="20"/>
      <c r="GV114" s="20"/>
      <c r="GW114" s="20"/>
      <c r="GX114" s="20"/>
      <c r="GY114" s="20"/>
      <c r="GZ114" s="20"/>
      <c r="HA114" s="20"/>
      <c r="HB114" s="20"/>
      <c r="HC114" s="20"/>
      <c r="HD114" s="20"/>
      <c r="HE114" s="20"/>
      <c r="HF114" s="20"/>
      <c r="HG114" s="20"/>
      <c r="HH114" s="20"/>
      <c r="HI114" s="20"/>
      <c r="HJ114" s="20"/>
      <c r="HK114" s="20"/>
      <c r="HL114" s="20"/>
      <c r="HM114" s="20"/>
      <c r="HN114" s="20"/>
      <c r="HO114" s="20"/>
      <c r="HP114" s="20"/>
      <c r="HQ114" s="20"/>
      <c r="HR114" s="20"/>
      <c r="HS114" s="20"/>
      <c r="HT114" s="20"/>
      <c r="HU114" s="20"/>
      <c r="HV114" s="20"/>
      <c r="HW114" s="20"/>
      <c r="HX114" s="20"/>
      <c r="HY114" s="20"/>
      <c r="HZ114" s="20"/>
      <c r="IA114" s="20"/>
      <c r="IB114" s="20"/>
      <c r="IC114" s="20"/>
      <c r="ID114" s="20"/>
      <c r="IE114" s="20"/>
      <c r="IF114" s="20"/>
      <c r="IG114" s="20"/>
      <c r="IH114" s="20"/>
      <c r="II114" s="20"/>
      <c r="IJ114" s="20"/>
      <c r="IK114" s="20"/>
      <c r="IL114" s="20"/>
      <c r="IM114" s="20"/>
      <c r="IN114" s="20"/>
      <c r="IO114" s="20"/>
      <c r="IP114" s="20"/>
      <c r="IQ114" s="20"/>
      <c r="IR114" s="20"/>
      <c r="IS114" s="20"/>
      <c r="IT114" s="20"/>
      <c r="IU114" s="20"/>
      <c r="IV114" s="20"/>
      <c r="IW114" s="20"/>
      <c r="IX114" s="20"/>
      <c r="IY114" s="20"/>
    </row>
    <row r="115" spans="1:259" s="20" customFormat="1" x14ac:dyDescent="0.2">
      <c r="A115" s="122">
        <v>42604</v>
      </c>
      <c r="B115" s="101" t="s">
        <v>2148</v>
      </c>
      <c r="C115" s="101" t="s">
        <v>2149</v>
      </c>
      <c r="D115" s="101" t="s">
        <v>134</v>
      </c>
      <c r="E115" s="101" t="s">
        <v>144</v>
      </c>
      <c r="F115" s="82">
        <v>42544</v>
      </c>
      <c r="G115" s="124">
        <v>2016</v>
      </c>
      <c r="H115" s="123" t="s">
        <v>713</v>
      </c>
      <c r="I115" s="123" t="str">
        <f t="shared" si="4"/>
        <v>WY</v>
      </c>
      <c r="J115" s="123" t="str">
        <f t="shared" si="7"/>
        <v>CO</v>
      </c>
      <c r="K115" s="123" t="str">
        <f t="shared" si="6"/>
        <v>Mountain</v>
      </c>
      <c r="L115" s="123" t="str">
        <f>INDEX('State '!$A$1:$C$62,MATCH($I115,'State '!$B:$B,0),3)</f>
        <v>Mountain</v>
      </c>
      <c r="M115" s="123" t="str">
        <f>INDEX('State '!$A$1:$C$62,MATCH($J115,'State '!$B:$B,0),3)</f>
        <v>Mountain</v>
      </c>
      <c r="N115" s="123"/>
      <c r="O115" s="85">
        <v>31.9</v>
      </c>
      <c r="P115" s="85">
        <v>31</v>
      </c>
      <c r="Q115" s="85">
        <v>5</v>
      </c>
      <c r="R115" s="124">
        <v>6</v>
      </c>
      <c r="S115" s="123" t="s">
        <v>135</v>
      </c>
      <c r="T115" s="123" t="s">
        <v>390</v>
      </c>
      <c r="U115" s="123" t="s">
        <v>2150</v>
      </c>
      <c r="V115" s="123" t="s">
        <v>2247</v>
      </c>
      <c r="W115" s="125"/>
      <c r="X115" s="126"/>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c r="BY115" s="113"/>
      <c r="BZ115" s="113"/>
      <c r="CA115" s="113"/>
      <c r="CB115" s="113"/>
      <c r="CC115" s="113"/>
      <c r="CD115" s="113"/>
      <c r="CE115" s="113"/>
      <c r="CF115" s="113"/>
      <c r="CG115" s="113"/>
      <c r="CH115" s="113"/>
      <c r="CI115" s="113"/>
      <c r="CJ115" s="113"/>
      <c r="CK115" s="113"/>
      <c r="CL115" s="113"/>
      <c r="CM115" s="113"/>
      <c r="CN115" s="113"/>
      <c r="CO115" s="113"/>
      <c r="CP115" s="113"/>
      <c r="CQ115" s="113"/>
      <c r="CR115" s="113"/>
      <c r="CS115" s="113"/>
      <c r="CT115" s="113"/>
      <c r="CU115" s="113"/>
      <c r="CV115" s="113"/>
      <c r="CW115" s="113"/>
      <c r="CX115" s="113"/>
      <c r="CY115" s="113"/>
      <c r="CZ115" s="113"/>
      <c r="DA115" s="113"/>
      <c r="DB115" s="113"/>
      <c r="DC115" s="113"/>
      <c r="DD115" s="113"/>
      <c r="DE115" s="113"/>
      <c r="DF115" s="113"/>
      <c r="DG115" s="113"/>
      <c r="DH115" s="113"/>
      <c r="DI115" s="113"/>
      <c r="DJ115" s="113"/>
      <c r="DK115" s="113"/>
      <c r="DL115" s="113"/>
      <c r="DM115" s="113"/>
      <c r="DN115" s="113"/>
      <c r="DO115" s="113"/>
      <c r="DP115" s="113"/>
      <c r="DQ115" s="113"/>
      <c r="DR115" s="113"/>
      <c r="DS115" s="113"/>
      <c r="DT115" s="113"/>
      <c r="DU115" s="113"/>
      <c r="DV115" s="113"/>
      <c r="DW115" s="113"/>
      <c r="DX115" s="113"/>
      <c r="DY115" s="113"/>
      <c r="DZ115" s="113"/>
      <c r="EA115" s="113"/>
      <c r="EB115" s="113"/>
      <c r="EC115" s="113"/>
      <c r="ED115" s="113"/>
      <c r="EE115" s="113"/>
      <c r="EF115" s="113"/>
      <c r="EG115" s="113"/>
      <c r="EH115" s="113"/>
      <c r="EI115" s="113"/>
      <c r="EJ115" s="113"/>
      <c r="EK115" s="113"/>
      <c r="EL115" s="113"/>
      <c r="EM115" s="113"/>
      <c r="EN115" s="113"/>
      <c r="EO115" s="113"/>
      <c r="EP115" s="113"/>
      <c r="EQ115" s="113"/>
      <c r="ER115" s="113"/>
      <c r="ES115" s="113"/>
      <c r="ET115" s="113"/>
      <c r="EU115" s="113"/>
      <c r="EV115" s="113"/>
      <c r="EW115" s="113"/>
      <c r="EX115" s="113"/>
      <c r="EY115" s="113"/>
      <c r="EZ115" s="113"/>
      <c r="FA115" s="113"/>
      <c r="FB115" s="113"/>
      <c r="FC115" s="113"/>
      <c r="FD115" s="113"/>
      <c r="FE115" s="113"/>
      <c r="FF115" s="113"/>
      <c r="FG115" s="113"/>
      <c r="FH115" s="113"/>
      <c r="FI115" s="113"/>
      <c r="FJ115" s="113"/>
      <c r="FK115" s="113"/>
      <c r="FL115" s="113"/>
      <c r="FM115" s="113"/>
      <c r="FN115" s="113"/>
      <c r="FO115" s="113"/>
      <c r="FP115" s="113"/>
      <c r="FQ115" s="113"/>
      <c r="FR115" s="113"/>
      <c r="FS115" s="113"/>
      <c r="FT115" s="113"/>
      <c r="FU115" s="113"/>
      <c r="FV115" s="113"/>
      <c r="FW115" s="113"/>
      <c r="FX115" s="113"/>
      <c r="FY115" s="113"/>
      <c r="FZ115" s="113"/>
      <c r="GA115" s="113"/>
      <c r="GB115" s="113"/>
      <c r="GC115" s="113"/>
      <c r="GD115" s="113"/>
      <c r="GE115" s="113"/>
      <c r="GF115" s="113"/>
      <c r="GG115" s="113"/>
      <c r="GH115" s="113"/>
      <c r="GI115" s="113"/>
      <c r="GJ115" s="113"/>
      <c r="GK115" s="113"/>
      <c r="GL115" s="113"/>
      <c r="GM115" s="113"/>
      <c r="GN115" s="113"/>
      <c r="GO115" s="113"/>
      <c r="GP115" s="113"/>
      <c r="GQ115" s="113"/>
      <c r="GR115" s="113"/>
      <c r="GS115" s="113"/>
      <c r="GT115" s="113"/>
      <c r="GU115" s="113"/>
      <c r="GV115" s="113"/>
      <c r="GW115" s="113"/>
      <c r="GX115" s="113"/>
      <c r="GY115" s="113"/>
      <c r="GZ115" s="113"/>
      <c r="HA115" s="113"/>
      <c r="HB115" s="113"/>
      <c r="HC115" s="113"/>
      <c r="HD115" s="113"/>
      <c r="HE115" s="113"/>
      <c r="HF115" s="113"/>
      <c r="HG115" s="113"/>
      <c r="HH115" s="113"/>
      <c r="HI115" s="113"/>
      <c r="HJ115" s="113"/>
      <c r="HK115" s="113"/>
      <c r="HL115" s="113"/>
      <c r="HM115" s="113"/>
      <c r="HN115" s="113"/>
      <c r="HO115" s="113"/>
      <c r="HP115" s="113"/>
      <c r="HQ115" s="113"/>
      <c r="HR115" s="113"/>
      <c r="HS115" s="113"/>
      <c r="HT115" s="113"/>
      <c r="HU115" s="113"/>
      <c r="HV115" s="113"/>
      <c r="HW115" s="113"/>
      <c r="HX115" s="113"/>
      <c r="HY115" s="113"/>
      <c r="HZ115" s="113"/>
      <c r="IA115" s="113"/>
      <c r="IB115" s="113"/>
      <c r="IC115" s="113"/>
      <c r="ID115" s="113"/>
      <c r="IE115" s="113"/>
      <c r="IF115" s="113"/>
      <c r="IG115" s="113"/>
      <c r="IH115" s="113"/>
      <c r="II115" s="113"/>
      <c r="IJ115" s="113"/>
      <c r="IK115" s="113"/>
      <c r="IL115" s="113"/>
      <c r="IM115" s="113"/>
      <c r="IN115" s="113"/>
      <c r="IO115" s="113"/>
      <c r="IP115" s="113"/>
      <c r="IQ115" s="113"/>
      <c r="IR115" s="113"/>
      <c r="IS115" s="113"/>
      <c r="IT115" s="113"/>
      <c r="IU115" s="113"/>
      <c r="IV115" s="113"/>
      <c r="IW115" s="113"/>
      <c r="IX115" s="113"/>
      <c r="IY115" s="113"/>
    </row>
    <row r="116" spans="1:259" x14ac:dyDescent="0.2">
      <c r="A116" s="122">
        <v>42605</v>
      </c>
      <c r="B116" s="101" t="s">
        <v>2193</v>
      </c>
      <c r="C116" s="101" t="s">
        <v>2007</v>
      </c>
      <c r="D116" s="101" t="s">
        <v>134</v>
      </c>
      <c r="E116" s="101" t="s">
        <v>144</v>
      </c>
      <c r="F116" s="82">
        <v>42538</v>
      </c>
      <c r="G116" s="124">
        <v>2016</v>
      </c>
      <c r="H116" s="123" t="s">
        <v>2085</v>
      </c>
      <c r="I116" s="123" t="str">
        <f t="shared" si="4"/>
        <v>KY</v>
      </c>
      <c r="J116" s="123" t="str">
        <f t="shared" si="7"/>
        <v>IN</v>
      </c>
      <c r="K116" s="123" t="str">
        <f t="shared" si="6"/>
        <v>Midwest</v>
      </c>
      <c r="L116" s="123" t="str">
        <f>INDEX('State '!$A$1:$C$62,MATCH($I116,'State '!$B:$B,0),3)</f>
        <v>Midwest</v>
      </c>
      <c r="M116" s="123" t="str">
        <f>INDEX('State '!$A$1:$C$62,MATCH($J116,'State '!$B:$B,0),3)</f>
        <v>Midwest</v>
      </c>
      <c r="N116" s="123"/>
      <c r="O116" s="85">
        <v>63</v>
      </c>
      <c r="P116" s="85">
        <v>30</v>
      </c>
      <c r="Q116" s="85">
        <v>53.5</v>
      </c>
      <c r="R116" s="124">
        <v>10</v>
      </c>
      <c r="S116" s="123" t="s">
        <v>135</v>
      </c>
      <c r="T116" s="123" t="s">
        <v>390</v>
      </c>
      <c r="U116" s="123" t="s">
        <v>2086</v>
      </c>
      <c r="V116" s="123" t="s">
        <v>2250</v>
      </c>
      <c r="W116" s="125" t="s">
        <v>2282</v>
      </c>
      <c r="X116" s="113"/>
    </row>
    <row r="117" spans="1:259" s="20" customFormat="1" x14ac:dyDescent="0.2">
      <c r="A117" s="122">
        <v>42604</v>
      </c>
      <c r="B117" s="101" t="s">
        <v>2152</v>
      </c>
      <c r="C117" s="101" t="s">
        <v>286</v>
      </c>
      <c r="D117" s="101" t="s">
        <v>141</v>
      </c>
      <c r="E117" s="101" t="s">
        <v>144</v>
      </c>
      <c r="F117" s="82">
        <v>42517</v>
      </c>
      <c r="G117" s="124">
        <v>2016</v>
      </c>
      <c r="H117" s="123" t="s">
        <v>993</v>
      </c>
      <c r="I117" s="123" t="str">
        <f t="shared" si="4"/>
        <v>VA</v>
      </c>
      <c r="J117" s="123" t="str">
        <f t="shared" si="7"/>
        <v>MD</v>
      </c>
      <c r="K117" s="123" t="str">
        <f t="shared" si="6"/>
        <v>Northeast</v>
      </c>
      <c r="L117" s="123" t="str">
        <f>INDEX('State '!$A$1:$C$62,MATCH($I117,'State '!$B:$B,0),3)</f>
        <v>Northeast</v>
      </c>
      <c r="M117" s="123" t="str">
        <f>INDEX('State '!$A$1:$C$62,MATCH($J117,'State '!$B:$B,0),3)</f>
        <v>Northeast</v>
      </c>
      <c r="N117" s="123"/>
      <c r="O117" s="85">
        <v>31</v>
      </c>
      <c r="P117" s="85"/>
      <c r="Q117" s="85">
        <v>132</v>
      </c>
      <c r="R117" s="124"/>
      <c r="S117" s="123" t="s">
        <v>135</v>
      </c>
      <c r="T117" s="123" t="s">
        <v>390</v>
      </c>
      <c r="U117" s="123" t="s">
        <v>2153</v>
      </c>
      <c r="V117" s="123" t="s">
        <v>2250</v>
      </c>
      <c r="W117" s="125" t="s">
        <v>2389</v>
      </c>
      <c r="X117" s="126"/>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113"/>
      <c r="BK117" s="113"/>
      <c r="BL117" s="113"/>
      <c r="BM117" s="113"/>
      <c r="BN117" s="113"/>
      <c r="BO117" s="113"/>
      <c r="BP117" s="113"/>
      <c r="BQ117" s="113"/>
      <c r="BR117" s="113"/>
      <c r="BS117" s="113"/>
      <c r="BT117" s="113"/>
      <c r="BU117" s="113"/>
      <c r="BV117" s="113"/>
      <c r="BW117" s="113"/>
      <c r="BX117" s="113"/>
      <c r="BY117" s="113"/>
      <c r="BZ117" s="113"/>
      <c r="CA117" s="113"/>
      <c r="CB117" s="113"/>
      <c r="CC117" s="113"/>
      <c r="CD117" s="113"/>
      <c r="CE117" s="113"/>
      <c r="CF117" s="113"/>
      <c r="CG117" s="113"/>
      <c r="CH117" s="113"/>
      <c r="CI117" s="113"/>
      <c r="CJ117" s="113"/>
      <c r="CK117" s="113"/>
      <c r="CL117" s="113"/>
      <c r="CM117" s="113"/>
      <c r="CN117" s="113"/>
      <c r="CO117" s="113"/>
      <c r="CP117" s="113"/>
      <c r="CQ117" s="113"/>
      <c r="CR117" s="113"/>
      <c r="CS117" s="113"/>
      <c r="CT117" s="113"/>
      <c r="CU117" s="113"/>
      <c r="CV117" s="113"/>
      <c r="CW117" s="113"/>
      <c r="CX117" s="113"/>
      <c r="CY117" s="113"/>
      <c r="CZ117" s="113"/>
      <c r="DA117" s="113"/>
      <c r="DB117" s="113"/>
      <c r="DC117" s="113"/>
      <c r="DD117" s="113"/>
      <c r="DE117" s="113"/>
      <c r="DF117" s="113"/>
      <c r="DG117" s="113"/>
      <c r="DH117" s="113"/>
      <c r="DI117" s="113"/>
      <c r="DJ117" s="113"/>
      <c r="DK117" s="113"/>
      <c r="DL117" s="113"/>
      <c r="DM117" s="113"/>
      <c r="DN117" s="113"/>
      <c r="DO117" s="113"/>
      <c r="DP117" s="113"/>
      <c r="DQ117" s="113"/>
      <c r="DR117" s="113"/>
      <c r="DS117" s="113"/>
      <c r="DT117" s="113"/>
      <c r="DU117" s="113"/>
      <c r="DV117" s="113"/>
      <c r="DW117" s="113"/>
      <c r="DX117" s="113"/>
      <c r="DY117" s="113"/>
      <c r="DZ117" s="113"/>
      <c r="EA117" s="113"/>
      <c r="EB117" s="113"/>
      <c r="EC117" s="113"/>
      <c r="ED117" s="113"/>
      <c r="EE117" s="113"/>
      <c r="EF117" s="113"/>
      <c r="EG117" s="113"/>
      <c r="EH117" s="113"/>
      <c r="EI117" s="113"/>
      <c r="EJ117" s="113"/>
      <c r="EK117" s="113"/>
      <c r="EL117" s="113"/>
      <c r="EM117" s="113"/>
      <c r="EN117" s="113"/>
      <c r="EO117" s="113"/>
      <c r="EP117" s="113"/>
      <c r="EQ117" s="113"/>
      <c r="ER117" s="113"/>
      <c r="ES117" s="113"/>
      <c r="ET117" s="113"/>
      <c r="EU117" s="113"/>
      <c r="EV117" s="113"/>
      <c r="EW117" s="113"/>
      <c r="EX117" s="113"/>
      <c r="EY117" s="113"/>
      <c r="EZ117" s="113"/>
      <c r="FA117" s="113"/>
      <c r="FB117" s="113"/>
      <c r="FC117" s="113"/>
      <c r="FD117" s="113"/>
      <c r="FE117" s="113"/>
      <c r="FF117" s="113"/>
      <c r="FG117" s="113"/>
      <c r="FH117" s="113"/>
      <c r="FI117" s="113"/>
      <c r="FJ117" s="113"/>
      <c r="FK117" s="113"/>
      <c r="FL117" s="113"/>
      <c r="FM117" s="113"/>
      <c r="FN117" s="113"/>
      <c r="FO117" s="113"/>
      <c r="FP117" s="113"/>
      <c r="FQ117" s="113"/>
      <c r="FR117" s="113"/>
      <c r="FS117" s="113"/>
      <c r="FT117" s="113"/>
      <c r="FU117" s="113"/>
      <c r="FV117" s="113"/>
      <c r="FW117" s="113"/>
      <c r="FX117" s="113"/>
      <c r="FY117" s="113"/>
      <c r="FZ117" s="113"/>
      <c r="GA117" s="113"/>
      <c r="GB117" s="113"/>
      <c r="GC117" s="113"/>
      <c r="GD117" s="113"/>
      <c r="GE117" s="113"/>
      <c r="GF117" s="113"/>
      <c r="GG117" s="113"/>
      <c r="GH117" s="113"/>
      <c r="GI117" s="113"/>
      <c r="GJ117" s="113"/>
      <c r="GK117" s="113"/>
      <c r="GL117" s="113"/>
      <c r="GM117" s="113"/>
      <c r="GN117" s="113"/>
      <c r="GO117" s="113"/>
      <c r="GP117" s="113"/>
      <c r="GQ117" s="113"/>
      <c r="GR117" s="113"/>
      <c r="GS117" s="113"/>
      <c r="GT117" s="113"/>
      <c r="GU117" s="113"/>
      <c r="GV117" s="113"/>
      <c r="GW117" s="113"/>
      <c r="GX117" s="113"/>
      <c r="GY117" s="113"/>
      <c r="GZ117" s="113"/>
      <c r="HA117" s="113"/>
      <c r="HB117" s="113"/>
      <c r="HC117" s="113"/>
      <c r="HD117" s="113"/>
      <c r="HE117" s="113"/>
      <c r="HF117" s="113"/>
      <c r="HG117" s="113"/>
      <c r="HH117" s="113"/>
      <c r="HI117" s="113"/>
      <c r="HJ117" s="113"/>
      <c r="HK117" s="113"/>
      <c r="HL117" s="113"/>
      <c r="HM117" s="113"/>
      <c r="HN117" s="113"/>
      <c r="HO117" s="113"/>
      <c r="HP117" s="113"/>
      <c r="HQ117" s="113"/>
      <c r="HR117" s="113"/>
      <c r="HS117" s="113"/>
      <c r="HT117" s="113"/>
      <c r="HU117" s="113"/>
      <c r="HV117" s="113"/>
      <c r="HW117" s="113"/>
      <c r="HX117" s="113"/>
      <c r="HY117" s="113"/>
      <c r="HZ117" s="113"/>
      <c r="IA117" s="113"/>
      <c r="IB117" s="113"/>
      <c r="IC117" s="113"/>
      <c r="ID117" s="113"/>
      <c r="IE117" s="113"/>
      <c r="IF117" s="113"/>
      <c r="IG117" s="113"/>
      <c r="IH117" s="113"/>
      <c r="II117" s="113"/>
      <c r="IJ117" s="113"/>
      <c r="IK117" s="113"/>
      <c r="IL117" s="113"/>
      <c r="IM117" s="113"/>
      <c r="IN117" s="113"/>
      <c r="IO117" s="113"/>
      <c r="IP117" s="113"/>
      <c r="IQ117" s="113"/>
      <c r="IR117" s="113"/>
      <c r="IS117" s="113"/>
      <c r="IT117" s="113"/>
      <c r="IU117" s="113"/>
      <c r="IV117" s="113"/>
      <c r="IW117" s="113"/>
      <c r="IX117" s="113"/>
      <c r="IY117" s="113"/>
    </row>
    <row r="118" spans="1:259" x14ac:dyDescent="0.2">
      <c r="A118" s="61">
        <v>43124</v>
      </c>
      <c r="B118" s="104" t="s">
        <v>2280</v>
      </c>
      <c r="C118" s="62" t="s">
        <v>219</v>
      </c>
      <c r="D118" s="77" t="s">
        <v>141</v>
      </c>
      <c r="E118" s="63" t="s">
        <v>144</v>
      </c>
      <c r="F118" s="74">
        <v>42552</v>
      </c>
      <c r="G118" s="76">
        <v>2016</v>
      </c>
      <c r="H118" s="75" t="s">
        <v>7</v>
      </c>
      <c r="I118" s="75" t="str">
        <f t="shared" si="4"/>
        <v>PA</v>
      </c>
      <c r="J118" s="75" t="s">
        <v>55</v>
      </c>
      <c r="K118" s="123" t="str">
        <f t="shared" si="6"/>
        <v>Northeast</v>
      </c>
      <c r="L118" s="75" t="str">
        <f>INDEX('State '!$A$1:$C$62,MATCH($I118,'State '!$B:$B,0),3)</f>
        <v>Northeast</v>
      </c>
      <c r="M118" s="75" t="str">
        <f>INDEX('State '!$A$1:$C$62,MATCH($J118,'State '!$B:$B,0),3)</f>
        <v>Northeast</v>
      </c>
      <c r="N118" s="75"/>
      <c r="O118" s="72">
        <v>1.3</v>
      </c>
      <c r="P118" s="72">
        <v>8</v>
      </c>
      <c r="Q118" s="76">
        <v>53</v>
      </c>
      <c r="R118" s="78">
        <v>16</v>
      </c>
      <c r="S118" s="75" t="s">
        <v>135</v>
      </c>
      <c r="T118" s="75" t="s">
        <v>390</v>
      </c>
      <c r="U118" s="75" t="s">
        <v>2464</v>
      </c>
      <c r="V118" s="75" t="s">
        <v>2250</v>
      </c>
      <c r="W118" s="125"/>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c r="FL118" s="20"/>
      <c r="FM118" s="20"/>
      <c r="FN118" s="20"/>
      <c r="FO118" s="20"/>
      <c r="FP118" s="20"/>
      <c r="FQ118" s="20"/>
      <c r="FR118" s="20"/>
      <c r="FS118" s="20"/>
      <c r="FT118" s="20"/>
      <c r="FU118" s="20"/>
      <c r="FV118" s="20"/>
      <c r="FW118" s="20"/>
      <c r="FX118" s="20"/>
      <c r="FY118" s="20"/>
      <c r="FZ118" s="20"/>
      <c r="GA118" s="20"/>
      <c r="GB118" s="20"/>
      <c r="GC118" s="20"/>
      <c r="GD118" s="20"/>
      <c r="GE118" s="20"/>
      <c r="GF118" s="20"/>
      <c r="GG118" s="20"/>
      <c r="GH118" s="20"/>
      <c r="GI118" s="20"/>
      <c r="GJ118" s="20"/>
      <c r="GK118" s="20"/>
      <c r="GL118" s="20"/>
      <c r="GM118" s="20"/>
      <c r="GN118" s="20"/>
      <c r="GO118" s="20"/>
      <c r="GP118" s="20"/>
      <c r="GQ118" s="20"/>
      <c r="GR118" s="20"/>
      <c r="GS118" s="20"/>
      <c r="GT118" s="20"/>
      <c r="GU118" s="20"/>
      <c r="GV118" s="20"/>
      <c r="GW118" s="20"/>
      <c r="GX118" s="20"/>
      <c r="GY118" s="20"/>
      <c r="GZ118" s="20"/>
      <c r="HA118" s="20"/>
      <c r="HB118" s="20"/>
      <c r="HC118" s="20"/>
      <c r="HD118" s="20"/>
      <c r="HE118" s="20"/>
      <c r="HF118" s="20"/>
      <c r="HG118" s="20"/>
      <c r="HH118" s="20"/>
      <c r="HI118" s="20"/>
      <c r="HJ118" s="20"/>
      <c r="HK118" s="20"/>
      <c r="HL118" s="20"/>
      <c r="HM118" s="20"/>
      <c r="HN118" s="20"/>
      <c r="HO118" s="20"/>
      <c r="HP118" s="20"/>
      <c r="HQ118" s="20"/>
      <c r="HR118" s="20"/>
      <c r="HS118" s="20"/>
      <c r="HT118" s="20"/>
      <c r="HU118" s="20"/>
      <c r="HV118" s="20"/>
      <c r="HW118" s="20"/>
      <c r="HX118" s="20"/>
      <c r="HY118" s="20"/>
      <c r="HZ118" s="20"/>
      <c r="IA118" s="20"/>
      <c r="IB118" s="20"/>
      <c r="IC118" s="20"/>
      <c r="ID118" s="20"/>
      <c r="IE118" s="20"/>
      <c r="IF118" s="20"/>
      <c r="IG118" s="20"/>
      <c r="IH118" s="20"/>
      <c r="II118" s="20"/>
      <c r="IJ118" s="20"/>
      <c r="IK118" s="20"/>
      <c r="IL118" s="20"/>
      <c r="IM118" s="20"/>
      <c r="IN118" s="20"/>
      <c r="IO118" s="20"/>
      <c r="IP118" s="20"/>
      <c r="IQ118" s="20"/>
      <c r="IR118" s="20"/>
      <c r="IS118" s="20"/>
      <c r="IT118" s="20"/>
      <c r="IU118" s="20"/>
      <c r="IV118" s="20"/>
      <c r="IW118" s="20"/>
      <c r="IX118" s="20"/>
      <c r="IY118" s="20"/>
    </row>
    <row r="119" spans="1:259" x14ac:dyDescent="0.2">
      <c r="A119" s="122">
        <v>42613</v>
      </c>
      <c r="B119" s="104" t="s">
        <v>2280</v>
      </c>
      <c r="C119" s="102" t="s">
        <v>219</v>
      </c>
      <c r="D119" s="104" t="s">
        <v>141</v>
      </c>
      <c r="E119" s="144" t="s">
        <v>138</v>
      </c>
      <c r="F119" s="82"/>
      <c r="G119" s="124">
        <v>2016</v>
      </c>
      <c r="H119" s="123" t="s">
        <v>7</v>
      </c>
      <c r="I119" s="123" t="str">
        <f t="shared" si="4"/>
        <v>PA</v>
      </c>
      <c r="J119" s="123" t="str">
        <f t="shared" ref="J119:J182" si="8">RIGHT($H119,2)</f>
        <v>PA</v>
      </c>
      <c r="K119" s="123" t="str">
        <f t="shared" si="6"/>
        <v>Northeast</v>
      </c>
      <c r="L119" s="123" t="str">
        <f>INDEX('State '!$A$1:$C$62,MATCH($I119,'State '!$B:$B,0),3)</f>
        <v>Northeast</v>
      </c>
      <c r="M119" s="123" t="str">
        <f>INDEX('State '!$A$1:$C$62,MATCH($J119,'State '!$B:$B,0),3)</f>
        <v>Northeast</v>
      </c>
      <c r="N119" s="123"/>
      <c r="O119" s="85">
        <v>1.3</v>
      </c>
      <c r="P119" s="85">
        <v>8</v>
      </c>
      <c r="Q119" s="124">
        <v>160</v>
      </c>
      <c r="R119" s="128">
        <v>16</v>
      </c>
      <c r="S119" s="123" t="s">
        <v>135</v>
      </c>
      <c r="T119" s="123" t="s">
        <v>390</v>
      </c>
      <c r="U119" s="123" t="s">
        <v>2281</v>
      </c>
      <c r="V119" s="123" t="s">
        <v>2247</v>
      </c>
      <c r="W119" s="125"/>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0"/>
      <c r="DV119" s="20"/>
      <c r="DW119" s="20"/>
      <c r="DX119" s="20"/>
      <c r="DY119" s="20"/>
      <c r="DZ119" s="20"/>
      <c r="EA119" s="20"/>
      <c r="EB119" s="20"/>
      <c r="EC119" s="20"/>
      <c r="ED119" s="20"/>
      <c r="EE119" s="20"/>
      <c r="EF119" s="20"/>
      <c r="EG119" s="20"/>
      <c r="EH119" s="20"/>
      <c r="EI119" s="20"/>
      <c r="EJ119" s="20"/>
      <c r="EK119" s="20"/>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c r="FL119" s="20"/>
      <c r="FM119" s="20"/>
      <c r="FN119" s="20"/>
      <c r="FO119" s="20"/>
      <c r="FP119" s="20"/>
      <c r="FQ119" s="20"/>
      <c r="FR119" s="20"/>
      <c r="FS119" s="20"/>
      <c r="FT119" s="20"/>
      <c r="FU119" s="20"/>
      <c r="FV119" s="20"/>
      <c r="FW119" s="20"/>
      <c r="FX119" s="20"/>
      <c r="FY119" s="20"/>
      <c r="FZ119" s="20"/>
      <c r="GA119" s="20"/>
      <c r="GB119" s="20"/>
      <c r="GC119" s="20"/>
      <c r="GD119" s="20"/>
      <c r="GE119" s="20"/>
      <c r="GF119" s="20"/>
      <c r="GG119" s="20"/>
      <c r="GH119" s="20"/>
      <c r="GI119" s="20"/>
      <c r="GJ119" s="20"/>
      <c r="GK119" s="20"/>
      <c r="GL119" s="20"/>
      <c r="GM119" s="20"/>
      <c r="GN119" s="20"/>
      <c r="GO119" s="20"/>
      <c r="GP119" s="20"/>
      <c r="GQ119" s="20"/>
      <c r="GR119" s="20"/>
      <c r="GS119" s="20"/>
      <c r="GT119" s="20"/>
      <c r="GU119" s="20"/>
      <c r="GV119" s="20"/>
      <c r="GW119" s="20"/>
      <c r="GX119" s="20"/>
      <c r="GY119" s="20"/>
      <c r="GZ119" s="20"/>
      <c r="HA119" s="20"/>
      <c r="HB119" s="20"/>
      <c r="HC119" s="20"/>
      <c r="HD119" s="20"/>
      <c r="HE119" s="20"/>
      <c r="HF119" s="20"/>
      <c r="HG119" s="20"/>
      <c r="HH119" s="20"/>
      <c r="HI119" s="20"/>
      <c r="HJ119" s="20"/>
      <c r="HK119" s="20"/>
      <c r="HL119" s="20"/>
      <c r="HM119" s="20"/>
      <c r="HN119" s="20"/>
      <c r="HO119" s="20"/>
      <c r="HP119" s="20"/>
      <c r="HQ119" s="20"/>
      <c r="HR119" s="20"/>
      <c r="HS119" s="20"/>
      <c r="HT119" s="20"/>
      <c r="HU119" s="20"/>
      <c r="HV119" s="20"/>
      <c r="HW119" s="20"/>
      <c r="HX119" s="20"/>
      <c r="HY119" s="20"/>
      <c r="HZ119" s="20"/>
      <c r="IA119" s="20"/>
      <c r="IB119" s="20"/>
      <c r="IC119" s="20"/>
      <c r="ID119" s="20"/>
      <c r="IE119" s="20"/>
      <c r="IF119" s="20"/>
      <c r="IG119" s="20"/>
      <c r="IH119" s="20"/>
      <c r="II119" s="20"/>
      <c r="IJ119" s="20"/>
      <c r="IK119" s="20"/>
      <c r="IL119" s="20"/>
      <c r="IM119" s="20"/>
      <c r="IN119" s="20"/>
      <c r="IO119" s="20"/>
      <c r="IP119" s="20"/>
      <c r="IQ119" s="20"/>
      <c r="IR119" s="20"/>
      <c r="IS119" s="20"/>
      <c r="IT119" s="20"/>
      <c r="IU119" s="20"/>
      <c r="IV119" s="20"/>
      <c r="IW119" s="20"/>
      <c r="IX119" s="20"/>
      <c r="IY119" s="20"/>
    </row>
    <row r="120" spans="1:259" s="20" customFormat="1" x14ac:dyDescent="0.2">
      <c r="A120" s="122">
        <v>42612</v>
      </c>
      <c r="B120" s="102" t="s">
        <v>2131</v>
      </c>
      <c r="C120" s="102" t="s">
        <v>263</v>
      </c>
      <c r="D120" s="102" t="s">
        <v>134</v>
      </c>
      <c r="E120" s="144" t="s">
        <v>144</v>
      </c>
      <c r="F120" s="84">
        <v>42643</v>
      </c>
      <c r="G120" s="150">
        <v>2016</v>
      </c>
      <c r="H120" s="123" t="s">
        <v>33</v>
      </c>
      <c r="I120" s="123" t="str">
        <f t="shared" si="4"/>
        <v>WV</v>
      </c>
      <c r="J120" s="123" t="str">
        <f t="shared" si="8"/>
        <v>WV</v>
      </c>
      <c r="K120" s="123" t="str">
        <f t="shared" si="6"/>
        <v>Northeast</v>
      </c>
      <c r="L120" s="123" t="str">
        <f>INDEX('State '!$A$1:$C$62,MATCH($I120,'State '!$B:$B,0),3)</f>
        <v>Northeast</v>
      </c>
      <c r="M120" s="123" t="str">
        <f>INDEX('State '!$A$1:$C$62,MATCH($J120,'State '!$B:$B,0),3)</f>
        <v>Northeast</v>
      </c>
      <c r="N120" s="123"/>
      <c r="O120" s="146">
        <v>45</v>
      </c>
      <c r="P120" s="146">
        <v>5</v>
      </c>
      <c r="Q120" s="146">
        <v>205</v>
      </c>
      <c r="R120" s="85"/>
      <c r="S120" s="147" t="s">
        <v>135</v>
      </c>
      <c r="T120" s="148" t="s">
        <v>390</v>
      </c>
      <c r="U120" s="149" t="s">
        <v>2103</v>
      </c>
      <c r="V120" s="123" t="s">
        <v>2247</v>
      </c>
      <c r="W120" s="125" t="s">
        <v>2294</v>
      </c>
      <c r="X120" s="126"/>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3"/>
      <c r="BR120" s="113"/>
      <c r="BS120" s="113"/>
      <c r="BT120" s="113"/>
      <c r="BU120" s="113"/>
      <c r="BV120" s="113"/>
      <c r="BW120" s="113"/>
      <c r="BX120" s="113"/>
      <c r="BY120" s="113"/>
      <c r="BZ120" s="113"/>
      <c r="CA120" s="113"/>
      <c r="CB120" s="113"/>
      <c r="CC120" s="113"/>
      <c r="CD120" s="113"/>
      <c r="CE120" s="113"/>
      <c r="CF120" s="113"/>
      <c r="CG120" s="113"/>
      <c r="CH120" s="113"/>
      <c r="CI120" s="113"/>
      <c r="CJ120" s="113"/>
      <c r="CK120" s="113"/>
      <c r="CL120" s="113"/>
      <c r="CM120" s="113"/>
      <c r="CN120" s="113"/>
      <c r="CO120" s="113"/>
      <c r="CP120" s="113"/>
      <c r="CQ120" s="113"/>
      <c r="CR120" s="113"/>
      <c r="CS120" s="113"/>
      <c r="CT120" s="113"/>
      <c r="CU120" s="113"/>
      <c r="CV120" s="113"/>
      <c r="CW120" s="113"/>
      <c r="CX120" s="113"/>
      <c r="CY120" s="113"/>
      <c r="CZ120" s="113"/>
      <c r="DA120" s="113"/>
      <c r="DB120" s="113"/>
      <c r="DC120" s="113"/>
      <c r="DD120" s="113"/>
      <c r="DE120" s="113"/>
      <c r="DF120" s="113"/>
      <c r="DG120" s="113"/>
      <c r="DH120" s="113"/>
      <c r="DI120" s="113"/>
      <c r="DJ120" s="113"/>
      <c r="DK120" s="113"/>
      <c r="DL120" s="113"/>
      <c r="DM120" s="113"/>
      <c r="DN120" s="113"/>
      <c r="DO120" s="113"/>
      <c r="DP120" s="113"/>
      <c r="DQ120" s="113"/>
      <c r="DR120" s="113"/>
      <c r="DS120" s="113"/>
      <c r="DT120" s="113"/>
      <c r="DU120" s="113"/>
      <c r="DV120" s="113"/>
      <c r="DW120" s="113"/>
      <c r="DX120" s="113"/>
      <c r="DY120" s="113"/>
      <c r="DZ120" s="113"/>
      <c r="EA120" s="113"/>
      <c r="EB120" s="113"/>
      <c r="EC120" s="113"/>
      <c r="ED120" s="113"/>
      <c r="EE120" s="113"/>
      <c r="EF120" s="113"/>
      <c r="EG120" s="113"/>
      <c r="EH120" s="113"/>
      <c r="EI120" s="113"/>
      <c r="EJ120" s="113"/>
      <c r="EK120" s="113"/>
      <c r="EL120" s="113"/>
      <c r="EM120" s="113"/>
      <c r="EN120" s="113"/>
      <c r="EO120" s="113"/>
      <c r="EP120" s="113"/>
      <c r="EQ120" s="113"/>
      <c r="ER120" s="113"/>
      <c r="ES120" s="113"/>
      <c r="ET120" s="113"/>
      <c r="EU120" s="113"/>
      <c r="EV120" s="113"/>
      <c r="EW120" s="113"/>
      <c r="EX120" s="113"/>
      <c r="EY120" s="113"/>
      <c r="EZ120" s="113"/>
      <c r="FA120" s="113"/>
      <c r="FB120" s="113"/>
      <c r="FC120" s="113"/>
      <c r="FD120" s="113"/>
      <c r="FE120" s="113"/>
      <c r="FF120" s="113"/>
      <c r="FG120" s="113"/>
      <c r="FH120" s="113"/>
      <c r="FI120" s="113"/>
      <c r="FJ120" s="113"/>
      <c r="FK120" s="113"/>
      <c r="FL120" s="113"/>
      <c r="FM120" s="113"/>
      <c r="FN120" s="113"/>
      <c r="FO120" s="113"/>
      <c r="FP120" s="113"/>
      <c r="FQ120" s="113"/>
      <c r="FR120" s="113"/>
      <c r="FS120" s="113"/>
      <c r="FT120" s="113"/>
      <c r="FU120" s="113"/>
      <c r="FV120" s="113"/>
      <c r="FW120" s="113"/>
      <c r="FX120" s="113"/>
      <c r="FY120" s="113"/>
      <c r="FZ120" s="113"/>
      <c r="GA120" s="113"/>
      <c r="GB120" s="113"/>
      <c r="GC120" s="113"/>
      <c r="GD120" s="113"/>
      <c r="GE120" s="113"/>
      <c r="GF120" s="113"/>
      <c r="GG120" s="113"/>
      <c r="GH120" s="113"/>
      <c r="GI120" s="113"/>
      <c r="GJ120" s="113"/>
      <c r="GK120" s="113"/>
      <c r="GL120" s="113"/>
      <c r="GM120" s="113"/>
      <c r="GN120" s="113"/>
      <c r="GO120" s="113"/>
      <c r="GP120" s="113"/>
      <c r="GQ120" s="113"/>
      <c r="GR120" s="113"/>
      <c r="GS120" s="113"/>
      <c r="GT120" s="113"/>
      <c r="GU120" s="113"/>
      <c r="GV120" s="113"/>
      <c r="GW120" s="113"/>
      <c r="GX120" s="113"/>
      <c r="GY120" s="113"/>
      <c r="GZ120" s="113"/>
      <c r="HA120" s="113"/>
      <c r="HB120" s="113"/>
      <c r="HC120" s="113"/>
      <c r="HD120" s="113"/>
      <c r="HE120" s="113"/>
      <c r="HF120" s="113"/>
      <c r="HG120" s="113"/>
      <c r="HH120" s="113"/>
      <c r="HI120" s="113"/>
      <c r="HJ120" s="113"/>
      <c r="HK120" s="113"/>
      <c r="HL120" s="113"/>
      <c r="HM120" s="113"/>
      <c r="HN120" s="113"/>
      <c r="HO120" s="113"/>
      <c r="HP120" s="113"/>
      <c r="HQ120" s="113"/>
      <c r="HR120" s="113"/>
      <c r="HS120" s="113"/>
      <c r="HT120" s="113"/>
      <c r="HU120" s="113"/>
      <c r="HV120" s="113"/>
      <c r="HW120" s="113"/>
      <c r="HX120" s="113"/>
      <c r="HY120" s="113"/>
      <c r="HZ120" s="113"/>
      <c r="IA120" s="113"/>
      <c r="IB120" s="113"/>
      <c r="IC120" s="113"/>
      <c r="ID120" s="113"/>
      <c r="IE120" s="113"/>
      <c r="IF120" s="113"/>
      <c r="IG120" s="113"/>
      <c r="IH120" s="113"/>
      <c r="II120" s="113"/>
      <c r="IJ120" s="113"/>
      <c r="IK120" s="113"/>
      <c r="IL120" s="113"/>
      <c r="IM120" s="113"/>
      <c r="IN120" s="113"/>
      <c r="IO120" s="113"/>
      <c r="IP120" s="113"/>
      <c r="IQ120" s="113"/>
      <c r="IR120" s="113"/>
      <c r="IS120" s="113"/>
      <c r="IT120" s="113"/>
      <c r="IU120" s="113"/>
      <c r="IV120" s="113"/>
      <c r="IW120" s="113"/>
      <c r="IX120" s="113"/>
      <c r="IY120" s="113"/>
    </row>
    <row r="121" spans="1:259" s="20" customFormat="1" x14ac:dyDescent="0.2">
      <c r="A121" s="122">
        <v>42612</v>
      </c>
      <c r="B121" s="101" t="s">
        <v>2083</v>
      </c>
      <c r="C121" s="102" t="s">
        <v>2007</v>
      </c>
      <c r="D121" s="102" t="s">
        <v>134</v>
      </c>
      <c r="E121" s="144" t="s">
        <v>144</v>
      </c>
      <c r="F121" s="84">
        <v>42608</v>
      </c>
      <c r="G121" s="150">
        <v>2016</v>
      </c>
      <c r="H121" s="123" t="s">
        <v>23</v>
      </c>
      <c r="I121" s="123" t="str">
        <f t="shared" si="4"/>
        <v>KY</v>
      </c>
      <c r="J121" s="123" t="str">
        <f t="shared" si="8"/>
        <v>KY</v>
      </c>
      <c r="K121" s="123" t="str">
        <f t="shared" si="6"/>
        <v>Midwest</v>
      </c>
      <c r="L121" s="123" t="str">
        <f>INDEX('State '!$A$1:$C$62,MATCH($I121,'State '!$B:$B,0),3)</f>
        <v>Midwest</v>
      </c>
      <c r="M121" s="123" t="str">
        <f>INDEX('State '!$A$1:$C$62,MATCH($J121,'State '!$B:$B,0),3)</f>
        <v>Midwest</v>
      </c>
      <c r="N121" s="123"/>
      <c r="O121" s="146">
        <v>81</v>
      </c>
      <c r="P121" s="146">
        <v>22.5</v>
      </c>
      <c r="Q121" s="146">
        <v>230</v>
      </c>
      <c r="R121" s="85">
        <v>24</v>
      </c>
      <c r="S121" s="147" t="s">
        <v>135</v>
      </c>
      <c r="T121" s="148" t="s">
        <v>390</v>
      </c>
      <c r="U121" s="149" t="s">
        <v>2084</v>
      </c>
      <c r="V121" s="123" t="s">
        <v>2247</v>
      </c>
      <c r="W121" s="125"/>
    </row>
    <row r="122" spans="1:259" x14ac:dyDescent="0.2">
      <c r="A122" s="122">
        <v>42853</v>
      </c>
      <c r="B122" s="102" t="s">
        <v>2325</v>
      </c>
      <c r="C122" s="102" t="s">
        <v>2326</v>
      </c>
      <c r="D122" s="102" t="s">
        <v>141</v>
      </c>
      <c r="E122" s="144" t="s">
        <v>144</v>
      </c>
      <c r="F122" s="84">
        <v>42644</v>
      </c>
      <c r="G122" s="150">
        <v>2016</v>
      </c>
      <c r="H122" s="123" t="s">
        <v>6</v>
      </c>
      <c r="I122" s="123" t="str">
        <f t="shared" si="4"/>
        <v>TX</v>
      </c>
      <c r="J122" s="123" t="str">
        <f t="shared" si="8"/>
        <v>TX</v>
      </c>
      <c r="K122" s="123" t="str">
        <f t="shared" si="6"/>
        <v>South Central</v>
      </c>
      <c r="L122" s="123" t="str">
        <f>INDEX('State '!$A$1:$C$62,MATCH($I122,'State '!$B:$B,0),3)</f>
        <v>South Central</v>
      </c>
      <c r="M122" s="123" t="str">
        <f>INDEX('State '!$A$1:$C$62,MATCH($J122,'State '!$B:$B,0),3)</f>
        <v>South Central</v>
      </c>
      <c r="N122" s="123"/>
      <c r="O122" s="146" t="s">
        <v>2327</v>
      </c>
      <c r="P122" s="146"/>
      <c r="Q122" s="146">
        <v>260</v>
      </c>
      <c r="R122" s="85"/>
      <c r="S122" s="147" t="s">
        <v>139</v>
      </c>
      <c r="T122" s="123" t="s">
        <v>390</v>
      </c>
      <c r="U122" s="149"/>
      <c r="V122" s="123" t="s">
        <v>2247</v>
      </c>
      <c r="W122" s="125"/>
    </row>
    <row r="123" spans="1:259" x14ac:dyDescent="0.2">
      <c r="A123" s="122">
        <v>42619</v>
      </c>
      <c r="B123" s="102" t="s">
        <v>2292</v>
      </c>
      <c r="C123" s="102" t="s">
        <v>216</v>
      </c>
      <c r="D123" s="102" t="s">
        <v>141</v>
      </c>
      <c r="E123" s="144" t="s">
        <v>144</v>
      </c>
      <c r="F123" s="84">
        <v>42615</v>
      </c>
      <c r="G123" s="150">
        <v>2016</v>
      </c>
      <c r="H123" s="123" t="s">
        <v>991</v>
      </c>
      <c r="I123" s="123" t="str">
        <f t="shared" si="4"/>
        <v>GA</v>
      </c>
      <c r="J123" s="123" t="str">
        <f t="shared" si="8"/>
        <v>FL</v>
      </c>
      <c r="K123" s="123" t="str">
        <f t="shared" si="6"/>
        <v>Southeast</v>
      </c>
      <c r="L123" s="123" t="str">
        <f>INDEX('State '!$A$1:$C$62,MATCH($I123,'State '!$B:$B,0),3)</f>
        <v>Southeast</v>
      </c>
      <c r="M123" s="123" t="str">
        <f>INDEX('State '!$A$1:$C$62,MATCH($J123,'State '!$B:$B,0),3)</f>
        <v>Southeast</v>
      </c>
      <c r="N123" s="123"/>
      <c r="O123" s="146">
        <v>300</v>
      </c>
      <c r="P123" s="146"/>
      <c r="Q123" s="146">
        <v>235</v>
      </c>
      <c r="R123" s="85"/>
      <c r="S123" s="147" t="s">
        <v>135</v>
      </c>
      <c r="T123" s="148" t="s">
        <v>390</v>
      </c>
      <c r="U123" s="149" t="s">
        <v>2330</v>
      </c>
      <c r="V123" s="123" t="s">
        <v>2250</v>
      </c>
      <c r="W123" s="125"/>
    </row>
    <row r="124" spans="1:259" s="20" customFormat="1" ht="25.5" x14ac:dyDescent="0.2">
      <c r="A124" s="122">
        <v>42614</v>
      </c>
      <c r="B124" s="102" t="s">
        <v>2151</v>
      </c>
      <c r="C124" s="102" t="s">
        <v>1791</v>
      </c>
      <c r="D124" s="102" t="s">
        <v>1944</v>
      </c>
      <c r="E124" s="144" t="s">
        <v>140</v>
      </c>
      <c r="F124" s="84">
        <v>42339</v>
      </c>
      <c r="G124" s="83">
        <v>2015</v>
      </c>
      <c r="H124" s="123" t="s">
        <v>2039</v>
      </c>
      <c r="I124" s="123" t="str">
        <f t="shared" si="4"/>
        <v>IN</v>
      </c>
      <c r="J124" s="123" t="str">
        <f t="shared" si="8"/>
        <v>LA</v>
      </c>
      <c r="K124" s="123" t="str">
        <f t="shared" si="6"/>
        <v>Midwest, South Central</v>
      </c>
      <c r="L124" s="123" t="str">
        <f>INDEX('State '!$A$1:$C$62,MATCH($I124,'State '!$B:$B,0),3)</f>
        <v>Midwest</v>
      </c>
      <c r="M124" s="123" t="str">
        <f>INDEX('State '!$A$1:$C$62,MATCH($J124,'State '!$B:$B,0),3)</f>
        <v>South Central</v>
      </c>
      <c r="N124" s="123"/>
      <c r="O124" s="146">
        <v>50</v>
      </c>
      <c r="P124" s="146"/>
      <c r="Q124" s="146">
        <v>750</v>
      </c>
      <c r="R124" s="85"/>
      <c r="S124" s="147" t="s">
        <v>135</v>
      </c>
      <c r="T124" s="148" t="s">
        <v>390</v>
      </c>
      <c r="U124" s="149" t="s">
        <v>391</v>
      </c>
      <c r="V124" s="123" t="s">
        <v>2250</v>
      </c>
      <c r="W124" s="125"/>
      <c r="X124" s="126"/>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c r="BM124" s="113"/>
      <c r="BN124" s="113"/>
      <c r="BO124" s="113"/>
      <c r="BP124" s="113"/>
      <c r="BQ124" s="113"/>
      <c r="BR124" s="113"/>
      <c r="BS124" s="113"/>
      <c r="BT124" s="113"/>
      <c r="BU124" s="113"/>
      <c r="BV124" s="113"/>
      <c r="BW124" s="113"/>
      <c r="BX124" s="113"/>
      <c r="BY124" s="113"/>
      <c r="BZ124" s="113"/>
      <c r="CA124" s="113"/>
      <c r="CB124" s="113"/>
      <c r="CC124" s="113"/>
      <c r="CD124" s="113"/>
      <c r="CE124" s="113"/>
      <c r="CF124" s="113"/>
      <c r="CG124" s="113"/>
      <c r="CH124" s="113"/>
      <c r="CI124" s="113"/>
      <c r="CJ124" s="113"/>
      <c r="CK124" s="113"/>
      <c r="CL124" s="113"/>
      <c r="CM124" s="113"/>
      <c r="CN124" s="113"/>
      <c r="CO124" s="113"/>
      <c r="CP124" s="113"/>
      <c r="CQ124" s="113"/>
      <c r="CR124" s="113"/>
      <c r="CS124" s="113"/>
      <c r="CT124" s="113"/>
      <c r="CU124" s="113"/>
      <c r="CV124" s="113"/>
      <c r="CW124" s="113"/>
      <c r="CX124" s="113"/>
      <c r="CY124" s="113"/>
      <c r="CZ124" s="113"/>
      <c r="DA124" s="113"/>
      <c r="DB124" s="113"/>
      <c r="DC124" s="113"/>
      <c r="DD124" s="113"/>
      <c r="DE124" s="113"/>
      <c r="DF124" s="113"/>
      <c r="DG124" s="113"/>
      <c r="DH124" s="113"/>
      <c r="DI124" s="113"/>
      <c r="DJ124" s="113"/>
      <c r="DK124" s="113"/>
      <c r="DL124" s="113"/>
      <c r="DM124" s="113"/>
      <c r="DN124" s="113"/>
      <c r="DO124" s="113"/>
      <c r="DP124" s="113"/>
      <c r="DQ124" s="113"/>
      <c r="DR124" s="113"/>
      <c r="DS124" s="113"/>
      <c r="DT124" s="113"/>
      <c r="DU124" s="113"/>
      <c r="DV124" s="113"/>
      <c r="DW124" s="113"/>
      <c r="DX124" s="113"/>
      <c r="DY124" s="113"/>
      <c r="DZ124" s="113"/>
      <c r="EA124" s="113"/>
      <c r="EB124" s="113"/>
      <c r="EC124" s="113"/>
      <c r="ED124" s="113"/>
      <c r="EE124" s="113"/>
      <c r="EF124" s="113"/>
      <c r="EG124" s="113"/>
      <c r="EH124" s="113"/>
      <c r="EI124" s="113"/>
      <c r="EJ124" s="113"/>
      <c r="EK124" s="113"/>
      <c r="EL124" s="113"/>
      <c r="EM124" s="113"/>
      <c r="EN124" s="113"/>
      <c r="EO124" s="113"/>
      <c r="EP124" s="113"/>
      <c r="EQ124" s="113"/>
      <c r="ER124" s="113"/>
      <c r="ES124" s="113"/>
      <c r="ET124" s="113"/>
      <c r="EU124" s="113"/>
      <c r="EV124" s="113"/>
      <c r="EW124" s="113"/>
      <c r="EX124" s="113"/>
      <c r="EY124" s="113"/>
      <c r="EZ124" s="113"/>
      <c r="FA124" s="113"/>
      <c r="FB124" s="113"/>
      <c r="FC124" s="113"/>
      <c r="FD124" s="113"/>
      <c r="FE124" s="113"/>
      <c r="FF124" s="113"/>
      <c r="FG124" s="113"/>
      <c r="FH124" s="113"/>
      <c r="FI124" s="113"/>
      <c r="FJ124" s="113"/>
      <c r="FK124" s="113"/>
      <c r="FL124" s="113"/>
      <c r="FM124" s="113"/>
      <c r="FN124" s="113"/>
      <c r="FO124" s="113"/>
      <c r="FP124" s="113"/>
      <c r="FQ124" s="113"/>
      <c r="FR124" s="113"/>
      <c r="FS124" s="113"/>
      <c r="FT124" s="113"/>
      <c r="FU124" s="113"/>
      <c r="FV124" s="113"/>
      <c r="FW124" s="113"/>
      <c r="FX124" s="113"/>
      <c r="FY124" s="113"/>
      <c r="FZ124" s="113"/>
      <c r="GA124" s="113"/>
      <c r="GB124" s="113"/>
      <c r="GC124" s="113"/>
      <c r="GD124" s="113"/>
      <c r="GE124" s="113"/>
      <c r="GF124" s="113"/>
      <c r="GG124" s="113"/>
      <c r="GH124" s="113"/>
      <c r="GI124" s="113"/>
      <c r="GJ124" s="113"/>
      <c r="GK124" s="113"/>
      <c r="GL124" s="113"/>
      <c r="GM124" s="113"/>
      <c r="GN124" s="113"/>
      <c r="GO124" s="113"/>
      <c r="GP124" s="113"/>
      <c r="GQ124" s="113"/>
      <c r="GR124" s="113"/>
      <c r="GS124" s="113"/>
      <c r="GT124" s="113"/>
      <c r="GU124" s="113"/>
      <c r="GV124" s="113"/>
      <c r="GW124" s="113"/>
      <c r="GX124" s="113"/>
      <c r="GY124" s="113"/>
      <c r="GZ124" s="113"/>
      <c r="HA124" s="113"/>
      <c r="HB124" s="113"/>
      <c r="HC124" s="113"/>
      <c r="HD124" s="113"/>
      <c r="HE124" s="113"/>
      <c r="HF124" s="113"/>
      <c r="HG124" s="113"/>
      <c r="HH124" s="113"/>
      <c r="HI124" s="113"/>
      <c r="HJ124" s="113"/>
      <c r="HK124" s="113"/>
      <c r="HL124" s="113"/>
      <c r="HM124" s="113"/>
      <c r="HN124" s="113"/>
      <c r="HO124" s="113"/>
      <c r="HP124" s="113"/>
      <c r="HQ124" s="113"/>
      <c r="HR124" s="113"/>
      <c r="HS124" s="113"/>
      <c r="HT124" s="113"/>
      <c r="HU124" s="113"/>
      <c r="HV124" s="113"/>
      <c r="HW124" s="113"/>
      <c r="HX124" s="113"/>
      <c r="HY124" s="113"/>
      <c r="HZ124" s="113"/>
      <c r="IA124" s="113"/>
      <c r="IB124" s="113"/>
      <c r="IC124" s="113"/>
      <c r="ID124" s="113"/>
      <c r="IE124" s="113"/>
      <c r="IF124" s="113"/>
      <c r="IG124" s="113"/>
      <c r="IH124" s="113"/>
      <c r="II124" s="113"/>
      <c r="IJ124" s="113"/>
      <c r="IK124" s="113"/>
      <c r="IL124" s="113"/>
      <c r="IM124" s="113"/>
      <c r="IN124" s="113"/>
      <c r="IO124" s="113"/>
      <c r="IP124" s="113"/>
      <c r="IQ124" s="113"/>
      <c r="IR124" s="113"/>
      <c r="IS124" s="113"/>
      <c r="IT124" s="113"/>
      <c r="IU124" s="113"/>
      <c r="IV124" s="113"/>
      <c r="IW124" s="113"/>
      <c r="IX124" s="113"/>
      <c r="IY124" s="113"/>
    </row>
    <row r="125" spans="1:259" x14ac:dyDescent="0.2">
      <c r="A125" s="122">
        <v>42273</v>
      </c>
      <c r="B125" s="101" t="s">
        <v>2044</v>
      </c>
      <c r="C125" s="101" t="s">
        <v>230</v>
      </c>
      <c r="D125" s="101" t="s">
        <v>134</v>
      </c>
      <c r="E125" s="101" t="s">
        <v>144</v>
      </c>
      <c r="F125" s="82">
        <v>42284</v>
      </c>
      <c r="G125" s="83">
        <v>2015</v>
      </c>
      <c r="H125" s="123" t="s">
        <v>31</v>
      </c>
      <c r="I125" s="123" t="str">
        <f t="shared" si="4"/>
        <v>NV</v>
      </c>
      <c r="J125" s="123" t="str">
        <f t="shared" si="8"/>
        <v>NV</v>
      </c>
      <c r="K125" s="123" t="str">
        <f t="shared" si="6"/>
        <v>Mountain</v>
      </c>
      <c r="L125" s="123" t="str">
        <f>INDEX('State '!$A$1:$C$62,MATCH($I125,'State '!$B:$B,0),3)</f>
        <v>Mountain</v>
      </c>
      <c r="M125" s="123" t="str">
        <f>INDEX('State '!$A$1:$C$62,MATCH($J125,'State '!$B:$B,0),3)</f>
        <v>Mountain</v>
      </c>
      <c r="N125" s="123"/>
      <c r="O125" s="85"/>
      <c r="P125" s="85">
        <v>35</v>
      </c>
      <c r="Q125" s="85">
        <v>22</v>
      </c>
      <c r="R125" s="124"/>
      <c r="S125" s="123" t="s">
        <v>135</v>
      </c>
      <c r="T125" s="123" t="s">
        <v>390</v>
      </c>
      <c r="U125" s="123" t="s">
        <v>2109</v>
      </c>
      <c r="V125" s="123" t="s">
        <v>2247</v>
      </c>
      <c r="W125" s="125"/>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20"/>
      <c r="DI125" s="20"/>
      <c r="DJ125" s="20"/>
      <c r="DK125" s="20"/>
      <c r="DL125" s="20"/>
      <c r="DM125" s="20"/>
      <c r="DN125" s="20"/>
      <c r="DO125" s="20"/>
      <c r="DP125" s="20"/>
      <c r="DQ125" s="20"/>
      <c r="DR125" s="20"/>
      <c r="DS125" s="20"/>
      <c r="DT125" s="20"/>
      <c r="DU125" s="20"/>
      <c r="DV125" s="20"/>
      <c r="DW125" s="20"/>
      <c r="DX125" s="20"/>
      <c r="DY125" s="20"/>
      <c r="DZ125" s="20"/>
      <c r="EA125" s="20"/>
      <c r="EB125" s="20"/>
      <c r="EC125" s="20"/>
      <c r="ED125" s="20"/>
      <c r="EE125" s="20"/>
      <c r="EF125" s="20"/>
      <c r="EG125" s="20"/>
      <c r="EH125" s="20"/>
      <c r="EI125" s="20"/>
      <c r="EJ125" s="20"/>
      <c r="EK125" s="20"/>
      <c r="EL125" s="20"/>
      <c r="EM125" s="20"/>
      <c r="EN125" s="20"/>
      <c r="EO125" s="20"/>
      <c r="EP125" s="20"/>
      <c r="EQ125" s="20"/>
      <c r="ER125" s="20"/>
      <c r="ES125" s="20"/>
      <c r="ET125" s="20"/>
      <c r="EU125" s="20"/>
      <c r="EV125" s="20"/>
      <c r="EW125" s="20"/>
      <c r="EX125" s="20"/>
      <c r="EY125" s="20"/>
      <c r="EZ125" s="20"/>
      <c r="FA125" s="20"/>
      <c r="FB125" s="20"/>
      <c r="FC125" s="20"/>
      <c r="FD125" s="20"/>
      <c r="FE125" s="20"/>
      <c r="FF125" s="20"/>
      <c r="FG125" s="20"/>
      <c r="FH125" s="20"/>
      <c r="FI125" s="20"/>
      <c r="FJ125" s="20"/>
      <c r="FK125" s="20"/>
      <c r="FL125" s="20"/>
      <c r="FM125" s="20"/>
      <c r="FN125" s="20"/>
      <c r="FO125" s="20"/>
      <c r="FP125" s="20"/>
      <c r="FQ125" s="20"/>
      <c r="FR125" s="20"/>
      <c r="FS125" s="20"/>
      <c r="FT125" s="20"/>
      <c r="FU125" s="20"/>
      <c r="FV125" s="20"/>
      <c r="FW125" s="20"/>
      <c r="FX125" s="20"/>
      <c r="FY125" s="20"/>
      <c r="FZ125" s="20"/>
      <c r="GA125" s="20"/>
      <c r="GB125" s="20"/>
      <c r="GC125" s="20"/>
      <c r="GD125" s="20"/>
      <c r="GE125" s="20"/>
      <c r="GF125" s="20"/>
      <c r="GG125" s="20"/>
      <c r="GH125" s="20"/>
      <c r="GI125" s="20"/>
      <c r="GJ125" s="20"/>
      <c r="GK125" s="20"/>
      <c r="GL125" s="20"/>
      <c r="GM125" s="20"/>
      <c r="GN125" s="20"/>
      <c r="GO125" s="20"/>
      <c r="GP125" s="20"/>
      <c r="GQ125" s="20"/>
      <c r="GR125" s="20"/>
      <c r="GS125" s="20"/>
      <c r="GT125" s="20"/>
      <c r="GU125" s="20"/>
      <c r="GV125" s="20"/>
      <c r="GW125" s="20"/>
      <c r="GX125" s="20"/>
      <c r="GY125" s="20"/>
      <c r="GZ125" s="20"/>
      <c r="HA125" s="20"/>
      <c r="HB125" s="20"/>
      <c r="HC125" s="20"/>
      <c r="HD125" s="20"/>
      <c r="HE125" s="20"/>
      <c r="HF125" s="20"/>
      <c r="HG125" s="20"/>
      <c r="HH125" s="20"/>
      <c r="HI125" s="20"/>
      <c r="HJ125" s="20"/>
      <c r="HK125" s="20"/>
      <c r="HL125" s="20"/>
      <c r="HM125" s="20"/>
      <c r="HN125" s="20"/>
      <c r="HO125" s="20"/>
      <c r="HP125" s="20"/>
      <c r="HQ125" s="20"/>
      <c r="HR125" s="20"/>
      <c r="HS125" s="20"/>
      <c r="HT125" s="20"/>
      <c r="HU125" s="20"/>
      <c r="HV125" s="20"/>
      <c r="HW125" s="20"/>
      <c r="HX125" s="20"/>
      <c r="HY125" s="20"/>
      <c r="HZ125" s="20"/>
      <c r="IA125" s="20"/>
      <c r="IB125" s="20"/>
      <c r="IC125" s="20"/>
      <c r="ID125" s="20"/>
      <c r="IE125" s="20"/>
      <c r="IF125" s="20"/>
      <c r="IG125" s="20"/>
      <c r="IH125" s="20"/>
      <c r="II125" s="20"/>
      <c r="IJ125" s="20"/>
      <c r="IK125" s="20"/>
      <c r="IL125" s="20"/>
      <c r="IM125" s="20"/>
      <c r="IN125" s="20"/>
      <c r="IO125" s="20"/>
      <c r="IP125" s="20"/>
      <c r="IQ125" s="20"/>
      <c r="IR125" s="20"/>
      <c r="IS125" s="20"/>
      <c r="IT125" s="20"/>
      <c r="IU125" s="20"/>
      <c r="IV125" s="20"/>
      <c r="IW125" s="20"/>
      <c r="IX125" s="20"/>
      <c r="IY125" s="20"/>
    </row>
    <row r="126" spans="1:259" s="20" customFormat="1" x14ac:dyDescent="0.2">
      <c r="A126" s="122">
        <v>42612</v>
      </c>
      <c r="B126" s="101" t="s">
        <v>2010</v>
      </c>
      <c r="C126" s="102" t="s">
        <v>207</v>
      </c>
      <c r="D126" s="101" t="s">
        <v>1944</v>
      </c>
      <c r="E126" s="101" t="s">
        <v>144</v>
      </c>
      <c r="F126" s="82">
        <v>42309</v>
      </c>
      <c r="G126" s="83">
        <v>2015</v>
      </c>
      <c r="H126" s="123" t="s">
        <v>2257</v>
      </c>
      <c r="I126" s="123" t="str">
        <f t="shared" si="4"/>
        <v>WV</v>
      </c>
      <c r="J126" s="123" t="str">
        <f t="shared" si="8"/>
        <v>KY</v>
      </c>
      <c r="K126" s="123" t="str">
        <f t="shared" si="6"/>
        <v>Northeast, Midwest</v>
      </c>
      <c r="L126" s="123" t="str">
        <f>INDEX('State '!$A$1:$C$62,MATCH($I126,'State '!$B:$B,0),3)</f>
        <v>Northeast</v>
      </c>
      <c r="M126" s="123" t="str">
        <f>INDEX('State '!$A$1:$C$62,MATCH($J126,'State '!$B:$B,0),3)</f>
        <v>Midwest</v>
      </c>
      <c r="N126" s="123"/>
      <c r="O126" s="85">
        <v>407</v>
      </c>
      <c r="P126" s="85"/>
      <c r="Q126" s="85">
        <v>590</v>
      </c>
      <c r="R126" s="124"/>
      <c r="S126" s="123" t="s">
        <v>135</v>
      </c>
      <c r="T126" s="123" t="s">
        <v>390</v>
      </c>
      <c r="U126" s="123" t="s">
        <v>391</v>
      </c>
      <c r="V126" s="123" t="s">
        <v>2250</v>
      </c>
      <c r="W126" s="125"/>
      <c r="X126" s="126"/>
      <c r="Y126" s="113"/>
      <c r="Z126" s="113"/>
      <c r="AA126" s="113"/>
      <c r="AB126" s="113"/>
      <c r="AC126" s="113"/>
      <c r="AD126" s="113"/>
      <c r="AE126" s="113"/>
      <c r="AF126" s="113"/>
      <c r="AG126" s="113"/>
      <c r="AH126" s="113"/>
      <c r="AI126" s="113"/>
      <c r="AJ126" s="113"/>
      <c r="AK126" s="113"/>
      <c r="AL126" s="113"/>
      <c r="AM126" s="113"/>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3"/>
      <c r="BQ126" s="113"/>
      <c r="BR126" s="113"/>
      <c r="BS126" s="113"/>
      <c r="BT126" s="113"/>
      <c r="BU126" s="113"/>
      <c r="BV126" s="113"/>
      <c r="BW126" s="113"/>
      <c r="BX126" s="113"/>
      <c r="BY126" s="113"/>
      <c r="BZ126" s="113"/>
      <c r="CA126" s="113"/>
      <c r="CB126" s="113"/>
      <c r="CC126" s="113"/>
      <c r="CD126" s="113"/>
      <c r="CE126" s="113"/>
      <c r="CF126" s="113"/>
      <c r="CG126" s="113"/>
      <c r="CH126" s="113"/>
      <c r="CI126" s="113"/>
      <c r="CJ126" s="113"/>
      <c r="CK126" s="113"/>
      <c r="CL126" s="113"/>
      <c r="CM126" s="113"/>
      <c r="CN126" s="113"/>
      <c r="CO126" s="113"/>
      <c r="CP126" s="113"/>
      <c r="CQ126" s="113"/>
      <c r="CR126" s="113"/>
      <c r="CS126" s="113"/>
      <c r="CT126" s="113"/>
      <c r="CU126" s="113"/>
      <c r="CV126" s="113"/>
      <c r="CW126" s="113"/>
      <c r="CX126" s="113"/>
      <c r="CY126" s="113"/>
      <c r="CZ126" s="113"/>
      <c r="DA126" s="113"/>
      <c r="DB126" s="113"/>
      <c r="DC126" s="113"/>
      <c r="DD126" s="113"/>
      <c r="DE126" s="113"/>
      <c r="DF126" s="113"/>
      <c r="DG126" s="113"/>
      <c r="DH126" s="113"/>
      <c r="DI126" s="113"/>
      <c r="DJ126" s="113"/>
      <c r="DK126" s="113"/>
      <c r="DL126" s="113"/>
      <c r="DM126" s="113"/>
      <c r="DN126" s="113"/>
      <c r="DO126" s="113"/>
      <c r="DP126" s="113"/>
      <c r="DQ126" s="113"/>
      <c r="DR126" s="113"/>
      <c r="DS126" s="113"/>
      <c r="DT126" s="113"/>
      <c r="DU126" s="113"/>
      <c r="DV126" s="113"/>
      <c r="DW126" s="113"/>
      <c r="DX126" s="113"/>
      <c r="DY126" s="113"/>
      <c r="DZ126" s="113"/>
      <c r="EA126" s="113"/>
      <c r="EB126" s="113"/>
      <c r="EC126" s="113"/>
      <c r="ED126" s="113"/>
      <c r="EE126" s="113"/>
      <c r="EF126" s="113"/>
      <c r="EG126" s="113"/>
      <c r="EH126" s="113"/>
      <c r="EI126" s="113"/>
      <c r="EJ126" s="113"/>
      <c r="EK126" s="113"/>
      <c r="EL126" s="113"/>
      <c r="EM126" s="113"/>
      <c r="EN126" s="113"/>
      <c r="EO126" s="113"/>
      <c r="EP126" s="113"/>
      <c r="EQ126" s="113"/>
      <c r="ER126" s="113"/>
      <c r="ES126" s="113"/>
      <c r="ET126" s="113"/>
      <c r="EU126" s="113"/>
      <c r="EV126" s="113"/>
      <c r="EW126" s="113"/>
      <c r="EX126" s="113"/>
      <c r="EY126" s="113"/>
      <c r="EZ126" s="113"/>
      <c r="FA126" s="113"/>
      <c r="FB126" s="113"/>
      <c r="FC126" s="113"/>
      <c r="FD126" s="113"/>
      <c r="FE126" s="113"/>
      <c r="FF126" s="113"/>
      <c r="FG126" s="113"/>
      <c r="FH126" s="113"/>
      <c r="FI126" s="113"/>
      <c r="FJ126" s="113"/>
      <c r="FK126" s="113"/>
      <c r="FL126" s="113"/>
      <c r="FM126" s="113"/>
      <c r="FN126" s="113"/>
      <c r="FO126" s="113"/>
      <c r="FP126" s="113"/>
      <c r="FQ126" s="113"/>
      <c r="FR126" s="113"/>
      <c r="FS126" s="113"/>
      <c r="FT126" s="113"/>
      <c r="FU126" s="113"/>
      <c r="FV126" s="113"/>
      <c r="FW126" s="113"/>
      <c r="FX126" s="113"/>
      <c r="FY126" s="113"/>
      <c r="FZ126" s="113"/>
      <c r="GA126" s="113"/>
      <c r="GB126" s="113"/>
      <c r="GC126" s="113"/>
      <c r="GD126" s="113"/>
      <c r="GE126" s="113"/>
      <c r="GF126" s="113"/>
      <c r="GG126" s="113"/>
      <c r="GH126" s="113"/>
      <c r="GI126" s="113"/>
      <c r="GJ126" s="113"/>
      <c r="GK126" s="113"/>
      <c r="GL126" s="113"/>
      <c r="GM126" s="113"/>
      <c r="GN126" s="113"/>
      <c r="GO126" s="113"/>
      <c r="GP126" s="113"/>
      <c r="GQ126" s="113"/>
      <c r="GR126" s="113"/>
      <c r="GS126" s="113"/>
      <c r="GT126" s="113"/>
      <c r="GU126" s="113"/>
      <c r="GV126" s="113"/>
      <c r="GW126" s="113"/>
      <c r="GX126" s="113"/>
      <c r="GY126" s="113"/>
      <c r="GZ126" s="113"/>
      <c r="HA126" s="113"/>
      <c r="HB126" s="113"/>
      <c r="HC126" s="113"/>
      <c r="HD126" s="113"/>
      <c r="HE126" s="113"/>
      <c r="HF126" s="113"/>
      <c r="HG126" s="113"/>
      <c r="HH126" s="113"/>
      <c r="HI126" s="113"/>
      <c r="HJ126" s="113"/>
      <c r="HK126" s="113"/>
      <c r="HL126" s="113"/>
      <c r="HM126" s="113"/>
      <c r="HN126" s="113"/>
      <c r="HO126" s="113"/>
      <c r="HP126" s="113"/>
      <c r="HQ126" s="113"/>
      <c r="HR126" s="113"/>
      <c r="HS126" s="113"/>
      <c r="HT126" s="113"/>
      <c r="HU126" s="113"/>
      <c r="HV126" s="113"/>
      <c r="HW126" s="113"/>
      <c r="HX126" s="113"/>
      <c r="HY126" s="113"/>
      <c r="HZ126" s="113"/>
      <c r="IA126" s="113"/>
      <c r="IB126" s="113"/>
      <c r="IC126" s="113"/>
      <c r="ID126" s="113"/>
      <c r="IE126" s="113"/>
      <c r="IF126" s="113"/>
      <c r="IG126" s="113"/>
      <c r="IH126" s="113"/>
      <c r="II126" s="113"/>
      <c r="IJ126" s="113"/>
      <c r="IK126" s="113"/>
      <c r="IL126" s="113"/>
      <c r="IM126" s="113"/>
      <c r="IN126" s="113"/>
      <c r="IO126" s="113"/>
      <c r="IP126" s="113"/>
      <c r="IQ126" s="113"/>
      <c r="IR126" s="113"/>
      <c r="IS126" s="113"/>
      <c r="IT126" s="113"/>
      <c r="IU126" s="113"/>
      <c r="IV126" s="113"/>
      <c r="IW126" s="113"/>
      <c r="IX126" s="113"/>
      <c r="IY126" s="113"/>
    </row>
    <row r="127" spans="1:259" x14ac:dyDescent="0.2">
      <c r="A127" s="122">
        <v>42289</v>
      </c>
      <c r="B127" s="101" t="s">
        <v>1859</v>
      </c>
      <c r="C127" s="101" t="s">
        <v>2307</v>
      </c>
      <c r="D127" s="101" t="s">
        <v>134</v>
      </c>
      <c r="E127" s="101" t="s">
        <v>144</v>
      </c>
      <c r="F127" s="82">
        <v>42312</v>
      </c>
      <c r="G127" s="83">
        <v>2015</v>
      </c>
      <c r="H127" s="123" t="s">
        <v>2</v>
      </c>
      <c r="I127" s="123" t="str">
        <f t="shared" si="4"/>
        <v>OR</v>
      </c>
      <c r="J127" s="123" t="str">
        <f t="shared" si="8"/>
        <v>OR</v>
      </c>
      <c r="K127" s="123" t="str">
        <f t="shared" si="6"/>
        <v>Pacific</v>
      </c>
      <c r="L127" s="123" t="str">
        <f>INDEX('State '!$A$1:$C$62,MATCH($I127,'State '!$B:$B,0),3)</f>
        <v>Pacific</v>
      </c>
      <c r="M127" s="123" t="str">
        <f>INDEX('State '!$A$1:$C$62,MATCH($J127,'State '!$B:$B,0),3)</f>
        <v>Pacific</v>
      </c>
      <c r="N127" s="123"/>
      <c r="O127" s="85">
        <v>54.3</v>
      </c>
      <c r="P127" s="85">
        <v>24.4</v>
      </c>
      <c r="Q127" s="85">
        <v>175</v>
      </c>
      <c r="R127" s="124">
        <v>20</v>
      </c>
      <c r="S127" s="123" t="s">
        <v>135</v>
      </c>
      <c r="T127" s="123" t="s">
        <v>390</v>
      </c>
      <c r="U127" s="123" t="s">
        <v>1860</v>
      </c>
      <c r="V127" s="123" t="s">
        <v>2247</v>
      </c>
      <c r="W127" s="125"/>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20"/>
      <c r="DI127" s="20"/>
      <c r="DJ127" s="20"/>
      <c r="DK127" s="20"/>
      <c r="DL127" s="20"/>
      <c r="DM127" s="20"/>
      <c r="DN127" s="20"/>
      <c r="DO127" s="20"/>
      <c r="DP127" s="20"/>
      <c r="DQ127" s="20"/>
      <c r="DR127" s="20"/>
      <c r="DS127" s="20"/>
      <c r="DT127" s="20"/>
      <c r="DU127" s="20"/>
      <c r="DV127" s="20"/>
      <c r="DW127" s="20"/>
      <c r="DX127" s="20"/>
      <c r="DY127" s="20"/>
      <c r="DZ127" s="20"/>
      <c r="EA127" s="20"/>
      <c r="EB127" s="20"/>
      <c r="EC127" s="20"/>
      <c r="ED127" s="20"/>
      <c r="EE127" s="20"/>
      <c r="EF127" s="20"/>
      <c r="EG127" s="20"/>
      <c r="EH127" s="20"/>
      <c r="EI127" s="20"/>
      <c r="EJ127" s="20"/>
      <c r="EK127" s="20"/>
      <c r="EL127" s="20"/>
      <c r="EM127" s="20"/>
      <c r="EN127" s="20"/>
      <c r="EO127" s="20"/>
      <c r="EP127" s="20"/>
      <c r="EQ127" s="20"/>
      <c r="ER127" s="20"/>
      <c r="ES127" s="20"/>
      <c r="ET127" s="20"/>
      <c r="EU127" s="20"/>
      <c r="EV127" s="20"/>
      <c r="EW127" s="20"/>
      <c r="EX127" s="20"/>
      <c r="EY127" s="20"/>
      <c r="EZ127" s="20"/>
      <c r="FA127" s="20"/>
      <c r="FB127" s="20"/>
      <c r="FC127" s="20"/>
      <c r="FD127" s="20"/>
      <c r="FE127" s="20"/>
      <c r="FF127" s="20"/>
      <c r="FG127" s="20"/>
      <c r="FH127" s="20"/>
      <c r="FI127" s="20"/>
      <c r="FJ127" s="20"/>
      <c r="FK127" s="20"/>
      <c r="FL127" s="20"/>
      <c r="FM127" s="20"/>
      <c r="FN127" s="20"/>
      <c r="FO127" s="20"/>
      <c r="FP127" s="20"/>
      <c r="FQ127" s="20"/>
      <c r="FR127" s="20"/>
      <c r="FS127" s="20"/>
      <c r="FT127" s="20"/>
      <c r="FU127" s="20"/>
      <c r="FV127" s="20"/>
      <c r="FW127" s="20"/>
      <c r="FX127" s="20"/>
      <c r="FY127" s="20"/>
      <c r="FZ127" s="20"/>
      <c r="GA127" s="20"/>
      <c r="GB127" s="20"/>
      <c r="GC127" s="20"/>
      <c r="GD127" s="20"/>
      <c r="GE127" s="20"/>
      <c r="GF127" s="20"/>
      <c r="GG127" s="20"/>
      <c r="GH127" s="20"/>
      <c r="GI127" s="20"/>
      <c r="GJ127" s="20"/>
      <c r="GK127" s="20"/>
      <c r="GL127" s="20"/>
      <c r="GM127" s="20"/>
      <c r="GN127" s="20"/>
      <c r="GO127" s="20"/>
      <c r="GP127" s="20"/>
      <c r="GQ127" s="20"/>
      <c r="GR127" s="20"/>
      <c r="GS127" s="20"/>
      <c r="GT127" s="20"/>
      <c r="GU127" s="20"/>
      <c r="GV127" s="20"/>
      <c r="GW127" s="20"/>
      <c r="GX127" s="20"/>
      <c r="GY127" s="20"/>
      <c r="GZ127" s="20"/>
      <c r="HA127" s="20"/>
      <c r="HB127" s="20"/>
      <c r="HC127" s="20"/>
      <c r="HD127" s="20"/>
      <c r="HE127" s="20"/>
      <c r="HF127" s="20"/>
      <c r="HG127" s="20"/>
      <c r="HH127" s="20"/>
      <c r="HI127" s="20"/>
      <c r="HJ127" s="20"/>
      <c r="HK127" s="20"/>
      <c r="HL127" s="20"/>
      <c r="HM127" s="20"/>
      <c r="HN127" s="20"/>
      <c r="HO127" s="20"/>
      <c r="HP127" s="20"/>
      <c r="HQ127" s="20"/>
      <c r="HR127" s="20"/>
      <c r="HS127" s="20"/>
      <c r="HT127" s="20"/>
      <c r="HU127" s="20"/>
      <c r="HV127" s="20"/>
      <c r="HW127" s="20"/>
      <c r="HX127" s="20"/>
      <c r="HY127" s="20"/>
      <c r="HZ127" s="20"/>
      <c r="IA127" s="20"/>
      <c r="IB127" s="20"/>
      <c r="IC127" s="20"/>
      <c r="ID127" s="20"/>
      <c r="IE127" s="20"/>
      <c r="IF127" s="20"/>
      <c r="IG127" s="20"/>
      <c r="IH127" s="20"/>
      <c r="II127" s="20"/>
      <c r="IJ127" s="20"/>
      <c r="IK127" s="20"/>
      <c r="IL127" s="20"/>
      <c r="IM127" s="20"/>
      <c r="IN127" s="20"/>
      <c r="IO127" s="20"/>
      <c r="IP127" s="20"/>
      <c r="IQ127" s="20"/>
      <c r="IR127" s="20"/>
      <c r="IS127" s="20"/>
      <c r="IT127" s="20"/>
      <c r="IU127" s="20"/>
      <c r="IV127" s="20"/>
      <c r="IW127" s="20"/>
      <c r="IX127" s="20"/>
      <c r="IY127" s="20"/>
    </row>
    <row r="128" spans="1:259" x14ac:dyDescent="0.2">
      <c r="A128" s="122">
        <v>42161</v>
      </c>
      <c r="B128" s="101" t="s">
        <v>2198</v>
      </c>
      <c r="C128" s="101" t="s">
        <v>1890</v>
      </c>
      <c r="D128" s="101" t="s">
        <v>1944</v>
      </c>
      <c r="E128" s="101" t="s">
        <v>144</v>
      </c>
      <c r="F128" s="82">
        <v>42121</v>
      </c>
      <c r="G128" s="83">
        <v>2015</v>
      </c>
      <c r="H128" s="123" t="s">
        <v>0</v>
      </c>
      <c r="I128" s="123" t="str">
        <f t="shared" si="4"/>
        <v>LA</v>
      </c>
      <c r="J128" s="123" t="str">
        <f t="shared" si="8"/>
        <v>LA</v>
      </c>
      <c r="K128" s="123" t="str">
        <f t="shared" si="6"/>
        <v>South Central</v>
      </c>
      <c r="L128" s="123" t="str">
        <f>INDEX('State '!$A$1:$C$62,MATCH($I128,'State '!$B:$B,0),3)</f>
        <v>South Central</v>
      </c>
      <c r="M128" s="123" t="str">
        <f>INDEX('State '!$A$1:$C$62,MATCH($J128,'State '!$B:$B,0),3)</f>
        <v>South Central</v>
      </c>
      <c r="N128" s="123"/>
      <c r="O128" s="85">
        <v>100</v>
      </c>
      <c r="P128" s="85">
        <v>0.04</v>
      </c>
      <c r="Q128" s="85">
        <v>1500</v>
      </c>
      <c r="R128" s="124">
        <v>42</v>
      </c>
      <c r="S128" s="123" t="s">
        <v>135</v>
      </c>
      <c r="T128" s="123" t="s">
        <v>390</v>
      </c>
      <c r="U128" s="123" t="s">
        <v>1891</v>
      </c>
      <c r="V128" s="123" t="s">
        <v>2247</v>
      </c>
      <c r="W128" s="125"/>
      <c r="X128" s="113"/>
    </row>
    <row r="129" spans="1:259" s="20" customFormat="1" x14ac:dyDescent="0.2">
      <c r="A129" s="122">
        <v>42279</v>
      </c>
      <c r="B129" s="101" t="s">
        <v>403</v>
      </c>
      <c r="C129" s="101" t="s">
        <v>2013</v>
      </c>
      <c r="D129" s="101" t="s">
        <v>141</v>
      </c>
      <c r="E129" s="101" t="s">
        <v>144</v>
      </c>
      <c r="F129" s="82">
        <v>42307</v>
      </c>
      <c r="G129" s="83">
        <v>2015</v>
      </c>
      <c r="H129" s="123" t="s">
        <v>20</v>
      </c>
      <c r="I129" s="123" t="str">
        <f t="shared" si="4"/>
        <v>NJ</v>
      </c>
      <c r="J129" s="123" t="str">
        <f t="shared" si="8"/>
        <v>NJ</v>
      </c>
      <c r="K129" s="123" t="str">
        <f t="shared" si="6"/>
        <v>Northeast</v>
      </c>
      <c r="L129" s="123" t="str">
        <f>INDEX('State '!$A$1:$C$62,MATCH($I129,'State '!$B:$B,0),3)</f>
        <v>Northeast</v>
      </c>
      <c r="M129" s="123" t="str">
        <f>INDEX('State '!$A$1:$C$62,MATCH($J129,'State '!$B:$B,0),3)</f>
        <v>Northeast</v>
      </c>
      <c r="N129" s="123"/>
      <c r="O129" s="85">
        <v>269</v>
      </c>
      <c r="P129" s="85">
        <v>19</v>
      </c>
      <c r="Q129" s="85">
        <v>312</v>
      </c>
      <c r="R129" s="124">
        <v>20</v>
      </c>
      <c r="S129" s="123" t="s">
        <v>135</v>
      </c>
      <c r="T129" s="123" t="s">
        <v>390</v>
      </c>
      <c r="U129" s="123" t="s">
        <v>1945</v>
      </c>
      <c r="V129" s="123" t="s">
        <v>2247</v>
      </c>
      <c r="W129" s="125"/>
    </row>
    <row r="130" spans="1:259" x14ac:dyDescent="0.2">
      <c r="A130" s="122">
        <v>42277</v>
      </c>
      <c r="B130" s="102" t="s">
        <v>403</v>
      </c>
      <c r="C130" s="102" t="s">
        <v>263</v>
      </c>
      <c r="D130" s="102" t="s">
        <v>141</v>
      </c>
      <c r="E130" s="144" t="s">
        <v>144</v>
      </c>
      <c r="F130" s="84">
        <v>42277</v>
      </c>
      <c r="G130" s="145">
        <v>2015</v>
      </c>
      <c r="H130" s="123" t="s">
        <v>2258</v>
      </c>
      <c r="I130" s="123" t="str">
        <f t="shared" si="4"/>
        <v>PA</v>
      </c>
      <c r="J130" s="123" t="str">
        <f t="shared" si="8"/>
        <v>NJ</v>
      </c>
      <c r="K130" s="123" t="str">
        <f t="shared" si="6"/>
        <v>Northeast</v>
      </c>
      <c r="L130" s="123" t="str">
        <f>INDEX('State '!$A$1:$C$62,MATCH($I130,'State '!$B:$B,0),3)</f>
        <v>Northeast</v>
      </c>
      <c r="M130" s="123" t="str">
        <f>INDEX('State '!$A$1:$C$62,MATCH($J130,'State '!$B:$B,0),3)</f>
        <v>Northeast</v>
      </c>
      <c r="N130" s="123"/>
      <c r="O130" s="146">
        <v>269</v>
      </c>
      <c r="P130" s="146">
        <v>19</v>
      </c>
      <c r="Q130" s="146">
        <v>312</v>
      </c>
      <c r="R130" s="85"/>
      <c r="S130" s="147" t="s">
        <v>135</v>
      </c>
      <c r="T130" s="148" t="s">
        <v>390</v>
      </c>
      <c r="U130" s="149" t="s">
        <v>1945</v>
      </c>
      <c r="V130" s="123" t="s">
        <v>2250</v>
      </c>
      <c r="W130" s="125"/>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20"/>
      <c r="DI130" s="20"/>
      <c r="DJ130" s="20"/>
      <c r="DK130" s="20"/>
      <c r="DL130" s="20"/>
      <c r="DM130" s="20"/>
      <c r="DN130" s="20"/>
      <c r="DO130" s="20"/>
      <c r="DP130" s="20"/>
      <c r="DQ130" s="20"/>
      <c r="DR130" s="20"/>
      <c r="DS130" s="20"/>
      <c r="DT130" s="20"/>
      <c r="DU130" s="20"/>
      <c r="DV130" s="20"/>
      <c r="DW130" s="20"/>
      <c r="DX130" s="20"/>
      <c r="DY130" s="20"/>
      <c r="DZ130" s="20"/>
      <c r="EA130" s="20"/>
      <c r="EB130" s="20"/>
      <c r="EC130" s="20"/>
      <c r="ED130" s="20"/>
      <c r="EE130" s="20"/>
      <c r="EF130" s="20"/>
      <c r="EG130" s="20"/>
      <c r="EH130" s="20"/>
      <c r="EI130" s="20"/>
      <c r="EJ130" s="20"/>
      <c r="EK130" s="20"/>
      <c r="EL130" s="20"/>
      <c r="EM130" s="20"/>
      <c r="EN130" s="20"/>
      <c r="EO130" s="20"/>
      <c r="EP130" s="20"/>
      <c r="EQ130" s="20"/>
      <c r="ER130" s="20"/>
      <c r="ES130" s="20"/>
      <c r="ET130" s="20"/>
      <c r="EU130" s="20"/>
      <c r="EV130" s="20"/>
      <c r="EW130" s="20"/>
      <c r="EX130" s="20"/>
      <c r="EY130" s="20"/>
      <c r="EZ130" s="20"/>
      <c r="FA130" s="20"/>
      <c r="FB130" s="20"/>
      <c r="FC130" s="20"/>
      <c r="FD130" s="20"/>
      <c r="FE130" s="20"/>
      <c r="FF130" s="20"/>
      <c r="FG130" s="20"/>
      <c r="FH130" s="20"/>
      <c r="FI130" s="20"/>
      <c r="FJ130" s="20"/>
      <c r="FK130" s="20"/>
      <c r="FL130" s="20"/>
      <c r="FM130" s="20"/>
      <c r="FN130" s="20"/>
      <c r="FO130" s="20"/>
      <c r="FP130" s="20"/>
      <c r="FQ130" s="20"/>
      <c r="FR130" s="20"/>
      <c r="FS130" s="20"/>
      <c r="FT130" s="20"/>
      <c r="FU130" s="20"/>
      <c r="FV130" s="20"/>
      <c r="FW130" s="20"/>
      <c r="FX130" s="20"/>
      <c r="FY130" s="20"/>
      <c r="FZ130" s="20"/>
      <c r="GA130" s="20"/>
      <c r="GB130" s="20"/>
      <c r="GC130" s="20"/>
      <c r="GD130" s="20"/>
      <c r="GE130" s="20"/>
      <c r="GF130" s="20"/>
      <c r="GG130" s="20"/>
      <c r="GH130" s="20"/>
      <c r="GI130" s="20"/>
      <c r="GJ130" s="20"/>
      <c r="GK130" s="20"/>
      <c r="GL130" s="20"/>
      <c r="GM130" s="20"/>
      <c r="GN130" s="20"/>
      <c r="GO130" s="20"/>
      <c r="GP130" s="20"/>
      <c r="GQ130" s="20"/>
      <c r="GR130" s="20"/>
      <c r="GS130" s="20"/>
      <c r="GT130" s="20"/>
      <c r="GU130" s="20"/>
      <c r="GV130" s="20"/>
      <c r="GW130" s="20"/>
      <c r="GX130" s="20"/>
      <c r="GY130" s="20"/>
      <c r="GZ130" s="20"/>
      <c r="HA130" s="20"/>
      <c r="HB130" s="20"/>
      <c r="HC130" s="20"/>
      <c r="HD130" s="20"/>
      <c r="HE130" s="20"/>
      <c r="HF130" s="20"/>
      <c r="HG130" s="20"/>
      <c r="HH130" s="20"/>
      <c r="HI130" s="20"/>
      <c r="HJ130" s="20"/>
      <c r="HK130" s="20"/>
      <c r="HL130" s="20"/>
      <c r="HM130" s="20"/>
      <c r="HN130" s="20"/>
      <c r="HO130" s="20"/>
      <c r="HP130" s="20"/>
      <c r="HQ130" s="20"/>
      <c r="HR130" s="20"/>
      <c r="HS130" s="20"/>
      <c r="HT130" s="20"/>
      <c r="HU130" s="20"/>
      <c r="HV130" s="20"/>
      <c r="HW130" s="20"/>
      <c r="HX130" s="20"/>
      <c r="HY130" s="20"/>
      <c r="HZ130" s="20"/>
      <c r="IA130" s="20"/>
      <c r="IB130" s="20"/>
      <c r="IC130" s="20"/>
      <c r="ID130" s="20"/>
      <c r="IE130" s="20"/>
      <c r="IF130" s="20"/>
      <c r="IG130" s="20"/>
      <c r="IH130" s="20"/>
      <c r="II130" s="20"/>
      <c r="IJ130" s="20"/>
      <c r="IK130" s="20"/>
      <c r="IL130" s="20"/>
      <c r="IM130" s="20"/>
      <c r="IN130" s="20"/>
      <c r="IO130" s="20"/>
      <c r="IP130" s="20"/>
      <c r="IQ130" s="20"/>
      <c r="IR130" s="20"/>
      <c r="IS130" s="20"/>
      <c r="IT130" s="20"/>
      <c r="IU130" s="20"/>
      <c r="IV130" s="20"/>
      <c r="IW130" s="20"/>
      <c r="IX130" s="20"/>
      <c r="IY130" s="20"/>
    </row>
    <row r="131" spans="1:259" ht="25.5" x14ac:dyDescent="0.2">
      <c r="A131" s="122">
        <v>42612</v>
      </c>
      <c r="B131" s="102" t="s">
        <v>2260</v>
      </c>
      <c r="C131" s="102" t="s">
        <v>2121</v>
      </c>
      <c r="D131" s="102" t="s">
        <v>141</v>
      </c>
      <c r="E131" s="144" t="s">
        <v>144</v>
      </c>
      <c r="F131" s="84">
        <v>42339</v>
      </c>
      <c r="G131" s="145">
        <v>2015</v>
      </c>
      <c r="H131" s="123" t="s">
        <v>53</v>
      </c>
      <c r="I131" s="123" t="str">
        <f t="shared" ref="I131:I194" si="9">LEFT($H131,2)</f>
        <v>SC</v>
      </c>
      <c r="J131" s="123" t="str">
        <f t="shared" si="8"/>
        <v>SC</v>
      </c>
      <c r="K131" s="123" t="str">
        <f t="shared" ref="K131:K194" si="10">IF($L131=$M131,L131,CONCATENATE($L131,", ",IF(ISBLANK(N131),"",CONCATENATE(N131,", ")),$M131))</f>
        <v>Southeast</v>
      </c>
      <c r="L131" s="123" t="str">
        <f>INDEX('State '!$A$1:$C$62,MATCH($I131,'State '!$B:$B,0),3)</f>
        <v>Southeast</v>
      </c>
      <c r="M131" s="123" t="str">
        <f>INDEX('State '!$A$1:$C$62,MATCH($J131,'State '!$B:$B,0),3)</f>
        <v>Southeast</v>
      </c>
      <c r="N131" s="123"/>
      <c r="O131" s="146">
        <v>35</v>
      </c>
      <c r="P131" s="146"/>
      <c r="Q131" s="146">
        <v>45</v>
      </c>
      <c r="R131" s="85"/>
      <c r="S131" s="147" t="s">
        <v>135</v>
      </c>
      <c r="T131" s="148" t="s">
        <v>390</v>
      </c>
      <c r="U131" s="149" t="s">
        <v>2261</v>
      </c>
      <c r="V131" s="123" t="s">
        <v>2247</v>
      </c>
      <c r="W131" s="125"/>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20"/>
      <c r="DI131" s="20"/>
      <c r="DJ131" s="20"/>
      <c r="DK131" s="20"/>
      <c r="DL131" s="20"/>
      <c r="DM131" s="20"/>
      <c r="DN131" s="20"/>
      <c r="DO131" s="20"/>
      <c r="DP131" s="20"/>
      <c r="DQ131" s="20"/>
      <c r="DR131" s="20"/>
      <c r="DS131" s="20"/>
      <c r="DT131" s="20"/>
      <c r="DU131" s="20"/>
      <c r="DV131" s="20"/>
      <c r="DW131" s="20"/>
      <c r="DX131" s="20"/>
      <c r="DY131" s="20"/>
      <c r="DZ131" s="20"/>
      <c r="EA131" s="20"/>
      <c r="EB131" s="20"/>
      <c r="EC131" s="20"/>
      <c r="ED131" s="20"/>
      <c r="EE131" s="20"/>
      <c r="EF131" s="20"/>
      <c r="EG131" s="20"/>
      <c r="EH131" s="20"/>
      <c r="EI131" s="20"/>
      <c r="EJ131" s="20"/>
      <c r="EK131" s="20"/>
      <c r="EL131" s="20"/>
      <c r="EM131" s="20"/>
      <c r="EN131" s="20"/>
      <c r="EO131" s="20"/>
      <c r="EP131" s="20"/>
      <c r="EQ131" s="20"/>
      <c r="ER131" s="20"/>
      <c r="ES131" s="20"/>
      <c r="ET131" s="20"/>
      <c r="EU131" s="20"/>
      <c r="EV131" s="20"/>
      <c r="EW131" s="20"/>
      <c r="EX131" s="20"/>
      <c r="EY131" s="20"/>
      <c r="EZ131" s="20"/>
      <c r="FA131" s="20"/>
      <c r="FB131" s="20"/>
      <c r="FC131" s="20"/>
      <c r="FD131" s="20"/>
      <c r="FE131" s="20"/>
      <c r="FF131" s="20"/>
      <c r="FG131" s="20"/>
      <c r="FH131" s="20"/>
      <c r="FI131" s="20"/>
      <c r="FJ131" s="20"/>
      <c r="FK131" s="20"/>
      <c r="FL131" s="20"/>
      <c r="FM131" s="20"/>
      <c r="FN131" s="20"/>
      <c r="FO131" s="20"/>
      <c r="FP131" s="20"/>
      <c r="FQ131" s="20"/>
      <c r="FR131" s="20"/>
      <c r="FS131" s="20"/>
      <c r="FT131" s="20"/>
      <c r="FU131" s="20"/>
      <c r="FV131" s="20"/>
      <c r="FW131" s="20"/>
      <c r="FX131" s="20"/>
      <c r="FY131" s="20"/>
      <c r="FZ131" s="20"/>
      <c r="GA131" s="20"/>
      <c r="GB131" s="20"/>
      <c r="GC131" s="20"/>
      <c r="GD131" s="20"/>
      <c r="GE131" s="20"/>
      <c r="GF131" s="20"/>
      <c r="GG131" s="20"/>
      <c r="GH131" s="20"/>
      <c r="GI131" s="20"/>
      <c r="GJ131" s="20"/>
      <c r="GK131" s="20"/>
      <c r="GL131" s="20"/>
      <c r="GM131" s="20"/>
      <c r="GN131" s="20"/>
      <c r="GO131" s="20"/>
      <c r="GP131" s="20"/>
      <c r="GQ131" s="20"/>
      <c r="GR131" s="20"/>
      <c r="GS131" s="20"/>
      <c r="GT131" s="20"/>
      <c r="GU131" s="20"/>
      <c r="GV131" s="20"/>
      <c r="GW131" s="20"/>
      <c r="GX131" s="20"/>
      <c r="GY131" s="20"/>
      <c r="GZ131" s="20"/>
      <c r="HA131" s="20"/>
      <c r="HB131" s="20"/>
      <c r="HC131" s="20"/>
      <c r="HD131" s="20"/>
      <c r="HE131" s="20"/>
      <c r="HF131" s="20"/>
      <c r="HG131" s="20"/>
      <c r="HH131" s="20"/>
      <c r="HI131" s="20"/>
      <c r="HJ131" s="20"/>
      <c r="HK131" s="20"/>
      <c r="HL131" s="20"/>
      <c r="HM131" s="20"/>
      <c r="HN131" s="20"/>
      <c r="HO131" s="20"/>
      <c r="HP131" s="20"/>
      <c r="HQ131" s="20"/>
      <c r="HR131" s="20"/>
      <c r="HS131" s="20"/>
      <c r="HT131" s="20"/>
      <c r="HU131" s="20"/>
      <c r="HV131" s="20"/>
      <c r="HW131" s="20"/>
      <c r="HX131" s="20"/>
      <c r="HY131" s="20"/>
      <c r="HZ131" s="20"/>
      <c r="IA131" s="20"/>
      <c r="IB131" s="20"/>
      <c r="IC131" s="20"/>
      <c r="ID131" s="20"/>
      <c r="IE131" s="20"/>
      <c r="IF131" s="20"/>
      <c r="IG131" s="20"/>
      <c r="IH131" s="20"/>
      <c r="II131" s="20"/>
      <c r="IJ131" s="20"/>
      <c r="IK131" s="20"/>
      <c r="IL131" s="20"/>
      <c r="IM131" s="20"/>
      <c r="IN131" s="20"/>
      <c r="IO131" s="20"/>
      <c r="IP131" s="20"/>
      <c r="IQ131" s="20"/>
      <c r="IR131" s="20"/>
      <c r="IS131" s="20"/>
      <c r="IT131" s="20"/>
      <c r="IU131" s="20"/>
      <c r="IV131" s="20"/>
      <c r="IW131" s="20"/>
      <c r="IX131" s="20"/>
      <c r="IY131" s="20"/>
    </row>
    <row r="132" spans="1:259" s="20" customFormat="1" x14ac:dyDescent="0.2">
      <c r="A132" s="122">
        <v>42175</v>
      </c>
      <c r="B132" s="102" t="s">
        <v>2133</v>
      </c>
      <c r="C132" s="102" t="s">
        <v>1953</v>
      </c>
      <c r="D132" s="102" t="s">
        <v>141</v>
      </c>
      <c r="E132" s="144" t="s">
        <v>144</v>
      </c>
      <c r="F132" s="84">
        <v>42163</v>
      </c>
      <c r="G132" s="145">
        <v>2015</v>
      </c>
      <c r="H132" s="123" t="s">
        <v>419</v>
      </c>
      <c r="I132" s="123" t="str">
        <f t="shared" si="9"/>
        <v>TX</v>
      </c>
      <c r="J132" s="123" t="str">
        <f t="shared" si="8"/>
        <v>MX</v>
      </c>
      <c r="K132" s="123" t="str">
        <f t="shared" si="10"/>
        <v>South Central, Mexico</v>
      </c>
      <c r="L132" s="123" t="str">
        <f>INDEX('State '!$A$1:$C$62,MATCH($I132,'State '!$B:$B,0),3)</f>
        <v>South Central</v>
      </c>
      <c r="M132" s="123" t="str">
        <f>INDEX('State '!$A$1:$C$62,MATCH($J132,'State '!$B:$B,0),3)</f>
        <v>Mexico</v>
      </c>
      <c r="N132" s="123"/>
      <c r="O132" s="146"/>
      <c r="P132" s="146">
        <v>23</v>
      </c>
      <c r="Q132" s="146">
        <v>140</v>
      </c>
      <c r="R132" s="85">
        <v>24</v>
      </c>
      <c r="S132" s="147" t="s">
        <v>135</v>
      </c>
      <c r="T132" s="148" t="s">
        <v>390</v>
      </c>
      <c r="U132" s="149" t="s">
        <v>1954</v>
      </c>
      <c r="V132" s="123" t="s">
        <v>2250</v>
      </c>
      <c r="W132" s="125"/>
      <c r="X132" s="126"/>
      <c r="Y132" s="113"/>
      <c r="Z132" s="113"/>
      <c r="AA132" s="113"/>
      <c r="AB132" s="113"/>
      <c r="AC132" s="113"/>
      <c r="AD132" s="113"/>
      <c r="AE132" s="113"/>
      <c r="AF132" s="113"/>
      <c r="AG132" s="113"/>
      <c r="AH132" s="113"/>
      <c r="AI132" s="113"/>
      <c r="AJ132" s="113"/>
      <c r="AK132" s="113"/>
      <c r="AL132" s="113"/>
      <c r="AM132" s="113"/>
      <c r="AN132" s="113"/>
      <c r="AO132" s="113"/>
      <c r="AP132" s="113"/>
      <c r="AQ132" s="113"/>
      <c r="AR132" s="113"/>
      <c r="AS132" s="113"/>
      <c r="AT132" s="113"/>
      <c r="AU132" s="113"/>
      <c r="AV132" s="113"/>
      <c r="AW132" s="113"/>
      <c r="AX132" s="113"/>
      <c r="AY132" s="113"/>
      <c r="AZ132" s="113"/>
      <c r="BA132" s="113"/>
      <c r="BB132" s="113"/>
      <c r="BC132" s="113"/>
      <c r="BD132" s="113"/>
      <c r="BE132" s="113"/>
      <c r="BF132" s="113"/>
      <c r="BG132" s="113"/>
      <c r="BH132" s="113"/>
      <c r="BI132" s="113"/>
      <c r="BJ132" s="113"/>
      <c r="BK132" s="113"/>
      <c r="BL132" s="113"/>
      <c r="BM132" s="113"/>
      <c r="BN132" s="113"/>
      <c r="BO132" s="113"/>
      <c r="BP132" s="113"/>
      <c r="BQ132" s="113"/>
      <c r="BR132" s="113"/>
      <c r="BS132" s="113"/>
      <c r="BT132" s="113"/>
      <c r="BU132" s="113"/>
      <c r="BV132" s="113"/>
      <c r="BW132" s="113"/>
      <c r="BX132" s="113"/>
      <c r="BY132" s="113"/>
      <c r="BZ132" s="113"/>
      <c r="CA132" s="113"/>
      <c r="CB132" s="113"/>
      <c r="CC132" s="113"/>
      <c r="CD132" s="113"/>
      <c r="CE132" s="113"/>
      <c r="CF132" s="113"/>
      <c r="CG132" s="113"/>
      <c r="CH132" s="113"/>
      <c r="CI132" s="113"/>
      <c r="CJ132" s="113"/>
      <c r="CK132" s="113"/>
      <c r="CL132" s="113"/>
      <c r="CM132" s="113"/>
      <c r="CN132" s="113"/>
      <c r="CO132" s="113"/>
      <c r="CP132" s="113"/>
      <c r="CQ132" s="113"/>
      <c r="CR132" s="113"/>
      <c r="CS132" s="113"/>
      <c r="CT132" s="113"/>
      <c r="CU132" s="113"/>
      <c r="CV132" s="113"/>
      <c r="CW132" s="113"/>
      <c r="CX132" s="113"/>
      <c r="CY132" s="113"/>
      <c r="CZ132" s="113"/>
      <c r="DA132" s="113"/>
      <c r="DB132" s="113"/>
      <c r="DC132" s="113"/>
      <c r="DD132" s="113"/>
      <c r="DE132" s="113"/>
      <c r="DF132" s="113"/>
      <c r="DG132" s="113"/>
      <c r="DH132" s="113"/>
      <c r="DI132" s="113"/>
      <c r="DJ132" s="113"/>
      <c r="DK132" s="113"/>
      <c r="DL132" s="113"/>
      <c r="DM132" s="113"/>
      <c r="DN132" s="113"/>
      <c r="DO132" s="113"/>
      <c r="DP132" s="113"/>
      <c r="DQ132" s="113"/>
      <c r="DR132" s="113"/>
      <c r="DS132" s="113"/>
      <c r="DT132" s="113"/>
      <c r="DU132" s="113"/>
      <c r="DV132" s="113"/>
      <c r="DW132" s="113"/>
      <c r="DX132" s="113"/>
      <c r="DY132" s="113"/>
      <c r="DZ132" s="113"/>
      <c r="EA132" s="113"/>
      <c r="EB132" s="113"/>
      <c r="EC132" s="113"/>
      <c r="ED132" s="113"/>
      <c r="EE132" s="113"/>
      <c r="EF132" s="113"/>
      <c r="EG132" s="113"/>
      <c r="EH132" s="113"/>
      <c r="EI132" s="113"/>
      <c r="EJ132" s="113"/>
      <c r="EK132" s="113"/>
      <c r="EL132" s="113"/>
      <c r="EM132" s="113"/>
      <c r="EN132" s="113"/>
      <c r="EO132" s="113"/>
      <c r="EP132" s="113"/>
      <c r="EQ132" s="113"/>
      <c r="ER132" s="113"/>
      <c r="ES132" s="113"/>
      <c r="ET132" s="113"/>
      <c r="EU132" s="113"/>
      <c r="EV132" s="113"/>
      <c r="EW132" s="113"/>
      <c r="EX132" s="113"/>
      <c r="EY132" s="113"/>
      <c r="EZ132" s="113"/>
      <c r="FA132" s="113"/>
      <c r="FB132" s="113"/>
      <c r="FC132" s="113"/>
      <c r="FD132" s="113"/>
      <c r="FE132" s="113"/>
      <c r="FF132" s="113"/>
      <c r="FG132" s="113"/>
      <c r="FH132" s="113"/>
      <c r="FI132" s="113"/>
      <c r="FJ132" s="113"/>
      <c r="FK132" s="113"/>
      <c r="FL132" s="113"/>
      <c r="FM132" s="113"/>
      <c r="FN132" s="113"/>
      <c r="FO132" s="113"/>
      <c r="FP132" s="113"/>
      <c r="FQ132" s="113"/>
      <c r="FR132" s="113"/>
      <c r="FS132" s="113"/>
      <c r="FT132" s="113"/>
      <c r="FU132" s="113"/>
      <c r="FV132" s="113"/>
      <c r="FW132" s="113"/>
      <c r="FX132" s="113"/>
      <c r="FY132" s="113"/>
      <c r="FZ132" s="113"/>
      <c r="GA132" s="113"/>
      <c r="GB132" s="113"/>
      <c r="GC132" s="113"/>
      <c r="GD132" s="113"/>
      <c r="GE132" s="113"/>
      <c r="GF132" s="113"/>
      <c r="GG132" s="113"/>
      <c r="GH132" s="113"/>
      <c r="GI132" s="113"/>
      <c r="GJ132" s="113"/>
      <c r="GK132" s="113"/>
      <c r="GL132" s="113"/>
      <c r="GM132" s="113"/>
      <c r="GN132" s="113"/>
      <c r="GO132" s="113"/>
      <c r="GP132" s="113"/>
      <c r="GQ132" s="113"/>
      <c r="GR132" s="113"/>
      <c r="GS132" s="113"/>
      <c r="GT132" s="113"/>
      <c r="GU132" s="113"/>
      <c r="GV132" s="113"/>
      <c r="GW132" s="113"/>
      <c r="GX132" s="113"/>
      <c r="GY132" s="113"/>
      <c r="GZ132" s="113"/>
      <c r="HA132" s="113"/>
      <c r="HB132" s="113"/>
      <c r="HC132" s="113"/>
      <c r="HD132" s="113"/>
      <c r="HE132" s="113"/>
      <c r="HF132" s="113"/>
      <c r="HG132" s="113"/>
      <c r="HH132" s="113"/>
      <c r="HI132" s="113"/>
      <c r="HJ132" s="113"/>
      <c r="HK132" s="113"/>
      <c r="HL132" s="113"/>
      <c r="HM132" s="113"/>
      <c r="HN132" s="113"/>
      <c r="HO132" s="113"/>
      <c r="HP132" s="113"/>
      <c r="HQ132" s="113"/>
      <c r="HR132" s="113"/>
      <c r="HS132" s="113"/>
      <c r="HT132" s="113"/>
      <c r="HU132" s="113"/>
      <c r="HV132" s="113"/>
      <c r="HW132" s="113"/>
      <c r="HX132" s="113"/>
      <c r="HY132" s="113"/>
      <c r="HZ132" s="113"/>
      <c r="IA132" s="113"/>
      <c r="IB132" s="113"/>
      <c r="IC132" s="113"/>
      <c r="ID132" s="113"/>
      <c r="IE132" s="113"/>
      <c r="IF132" s="113"/>
      <c r="IG132" s="113"/>
      <c r="IH132" s="113"/>
      <c r="II132" s="113"/>
      <c r="IJ132" s="113"/>
      <c r="IK132" s="113"/>
      <c r="IL132" s="113"/>
      <c r="IM132" s="113"/>
      <c r="IN132" s="113"/>
      <c r="IO132" s="113"/>
      <c r="IP132" s="113"/>
      <c r="IQ132" s="113"/>
      <c r="IR132" s="113"/>
      <c r="IS132" s="113"/>
      <c r="IT132" s="113"/>
      <c r="IU132" s="113"/>
      <c r="IV132" s="113"/>
      <c r="IW132" s="113"/>
      <c r="IX132" s="113"/>
      <c r="IY132" s="113"/>
    </row>
    <row r="133" spans="1:259" s="20" customFormat="1" x14ac:dyDescent="0.2">
      <c r="A133" s="122">
        <v>42045</v>
      </c>
      <c r="B133" s="101" t="s">
        <v>2057</v>
      </c>
      <c r="C133" s="101" t="s">
        <v>331</v>
      </c>
      <c r="D133" s="101" t="s">
        <v>137</v>
      </c>
      <c r="E133" s="101" t="s">
        <v>144</v>
      </c>
      <c r="F133" s="82">
        <v>42042</v>
      </c>
      <c r="G133" s="83">
        <v>2015</v>
      </c>
      <c r="H133" s="123" t="s">
        <v>47</v>
      </c>
      <c r="I133" s="123" t="str">
        <f t="shared" si="9"/>
        <v>GM</v>
      </c>
      <c r="J133" s="123" t="str">
        <f t="shared" si="8"/>
        <v>GM</v>
      </c>
      <c r="K133" s="123" t="str">
        <f t="shared" si="10"/>
        <v>Gulf of Mexico</v>
      </c>
      <c r="L133" s="123" t="str">
        <f>INDEX('State '!$A$1:$C$62,MATCH($I133,'State '!$B:$B,0),3)</f>
        <v>Gulf of Mexico</v>
      </c>
      <c r="M133" s="123" t="str">
        <f>INDEX('State '!$A$1:$C$62,MATCH($J133,'State '!$B:$B,0),3)</f>
        <v>Gulf of Mexico</v>
      </c>
      <c r="N133" s="123"/>
      <c r="O133" s="85">
        <v>126</v>
      </c>
      <c r="P133" s="85">
        <v>20</v>
      </c>
      <c r="Q133" s="85">
        <v>405</v>
      </c>
      <c r="R133" s="124" t="s">
        <v>2058</v>
      </c>
      <c r="S133" s="123" t="s">
        <v>135</v>
      </c>
      <c r="T133" s="123" t="s">
        <v>390</v>
      </c>
      <c r="U133" s="123" t="s">
        <v>2059</v>
      </c>
      <c r="V133" s="123" t="s">
        <v>2247</v>
      </c>
      <c r="W133" s="125"/>
      <c r="X133" s="126"/>
      <c r="Y133" s="113"/>
      <c r="Z133" s="113"/>
      <c r="AA133" s="113"/>
      <c r="AB133" s="113"/>
      <c r="AC133" s="113"/>
      <c r="AD133" s="113"/>
      <c r="AE133" s="113"/>
      <c r="AF133" s="113"/>
      <c r="AG133" s="113"/>
      <c r="AH133" s="113"/>
      <c r="AI133" s="113"/>
      <c r="AJ133" s="113"/>
      <c r="AK133" s="113"/>
      <c r="AL133" s="113"/>
      <c r="AM133" s="113"/>
      <c r="AN133" s="113"/>
      <c r="AO133" s="113"/>
      <c r="AP133" s="113"/>
      <c r="AQ133" s="113"/>
      <c r="AR133" s="113"/>
      <c r="AS133" s="113"/>
      <c r="AT133" s="113"/>
      <c r="AU133" s="113"/>
      <c r="AV133" s="113"/>
      <c r="AW133" s="113"/>
      <c r="AX133" s="113"/>
      <c r="AY133" s="113"/>
      <c r="AZ133" s="113"/>
      <c r="BA133" s="113"/>
      <c r="BB133" s="113"/>
      <c r="BC133" s="113"/>
      <c r="BD133" s="113"/>
      <c r="BE133" s="113"/>
      <c r="BF133" s="113"/>
      <c r="BG133" s="113"/>
      <c r="BH133" s="113"/>
      <c r="BI133" s="113"/>
      <c r="BJ133" s="113"/>
      <c r="BK133" s="113"/>
      <c r="BL133" s="113"/>
      <c r="BM133" s="113"/>
      <c r="BN133" s="113"/>
      <c r="BO133" s="113"/>
      <c r="BP133" s="113"/>
      <c r="BQ133" s="113"/>
      <c r="BR133" s="113"/>
      <c r="BS133" s="113"/>
      <c r="BT133" s="113"/>
      <c r="BU133" s="113"/>
      <c r="BV133" s="113"/>
      <c r="BW133" s="113"/>
      <c r="BX133" s="113"/>
      <c r="BY133" s="113"/>
      <c r="BZ133" s="113"/>
      <c r="CA133" s="113"/>
      <c r="CB133" s="113"/>
      <c r="CC133" s="113"/>
      <c r="CD133" s="113"/>
      <c r="CE133" s="113"/>
      <c r="CF133" s="113"/>
      <c r="CG133" s="113"/>
      <c r="CH133" s="113"/>
      <c r="CI133" s="113"/>
      <c r="CJ133" s="113"/>
      <c r="CK133" s="113"/>
      <c r="CL133" s="113"/>
      <c r="CM133" s="113"/>
      <c r="CN133" s="113"/>
      <c r="CO133" s="113"/>
      <c r="CP133" s="113"/>
      <c r="CQ133" s="113"/>
      <c r="CR133" s="113"/>
      <c r="CS133" s="113"/>
      <c r="CT133" s="113"/>
      <c r="CU133" s="113"/>
      <c r="CV133" s="113"/>
      <c r="CW133" s="113"/>
      <c r="CX133" s="113"/>
      <c r="CY133" s="113"/>
      <c r="CZ133" s="113"/>
      <c r="DA133" s="113"/>
      <c r="DB133" s="113"/>
      <c r="DC133" s="113"/>
      <c r="DD133" s="113"/>
      <c r="DE133" s="113"/>
      <c r="DF133" s="113"/>
      <c r="DG133" s="113"/>
      <c r="DH133" s="113"/>
      <c r="DI133" s="113"/>
      <c r="DJ133" s="113"/>
      <c r="DK133" s="113"/>
      <c r="DL133" s="113"/>
      <c r="DM133" s="113"/>
      <c r="DN133" s="113"/>
      <c r="DO133" s="113"/>
      <c r="DP133" s="113"/>
      <c r="DQ133" s="113"/>
      <c r="DR133" s="113"/>
      <c r="DS133" s="113"/>
      <c r="DT133" s="113"/>
      <c r="DU133" s="113"/>
      <c r="DV133" s="113"/>
      <c r="DW133" s="113"/>
      <c r="DX133" s="113"/>
      <c r="DY133" s="113"/>
      <c r="DZ133" s="113"/>
      <c r="EA133" s="113"/>
      <c r="EB133" s="113"/>
      <c r="EC133" s="113"/>
      <c r="ED133" s="113"/>
      <c r="EE133" s="113"/>
      <c r="EF133" s="113"/>
      <c r="EG133" s="113"/>
      <c r="EH133" s="113"/>
      <c r="EI133" s="113"/>
      <c r="EJ133" s="113"/>
      <c r="EK133" s="113"/>
      <c r="EL133" s="113"/>
      <c r="EM133" s="113"/>
      <c r="EN133" s="113"/>
      <c r="EO133" s="113"/>
      <c r="EP133" s="113"/>
      <c r="EQ133" s="113"/>
      <c r="ER133" s="113"/>
      <c r="ES133" s="113"/>
      <c r="ET133" s="113"/>
      <c r="EU133" s="113"/>
      <c r="EV133" s="113"/>
      <c r="EW133" s="113"/>
      <c r="EX133" s="113"/>
      <c r="EY133" s="113"/>
      <c r="EZ133" s="113"/>
      <c r="FA133" s="113"/>
      <c r="FB133" s="113"/>
      <c r="FC133" s="113"/>
      <c r="FD133" s="113"/>
      <c r="FE133" s="113"/>
      <c r="FF133" s="113"/>
      <c r="FG133" s="113"/>
      <c r="FH133" s="113"/>
      <c r="FI133" s="113"/>
      <c r="FJ133" s="113"/>
      <c r="FK133" s="113"/>
      <c r="FL133" s="113"/>
      <c r="FM133" s="113"/>
      <c r="FN133" s="113"/>
      <c r="FO133" s="113"/>
      <c r="FP133" s="113"/>
      <c r="FQ133" s="113"/>
      <c r="FR133" s="113"/>
      <c r="FS133" s="113"/>
      <c r="FT133" s="113"/>
      <c r="FU133" s="113"/>
      <c r="FV133" s="113"/>
      <c r="FW133" s="113"/>
      <c r="FX133" s="113"/>
      <c r="FY133" s="113"/>
      <c r="FZ133" s="113"/>
      <c r="GA133" s="113"/>
      <c r="GB133" s="113"/>
      <c r="GC133" s="113"/>
      <c r="GD133" s="113"/>
      <c r="GE133" s="113"/>
      <c r="GF133" s="113"/>
      <c r="GG133" s="113"/>
      <c r="GH133" s="113"/>
      <c r="GI133" s="113"/>
      <c r="GJ133" s="113"/>
      <c r="GK133" s="113"/>
      <c r="GL133" s="113"/>
      <c r="GM133" s="113"/>
      <c r="GN133" s="113"/>
      <c r="GO133" s="113"/>
      <c r="GP133" s="113"/>
      <c r="GQ133" s="113"/>
      <c r="GR133" s="113"/>
      <c r="GS133" s="113"/>
      <c r="GT133" s="113"/>
      <c r="GU133" s="113"/>
      <c r="GV133" s="113"/>
      <c r="GW133" s="113"/>
      <c r="GX133" s="113"/>
      <c r="GY133" s="113"/>
      <c r="GZ133" s="113"/>
      <c r="HA133" s="113"/>
      <c r="HB133" s="113"/>
      <c r="HC133" s="113"/>
      <c r="HD133" s="113"/>
      <c r="HE133" s="113"/>
      <c r="HF133" s="113"/>
      <c r="HG133" s="113"/>
      <c r="HH133" s="113"/>
      <c r="HI133" s="113"/>
      <c r="HJ133" s="113"/>
      <c r="HK133" s="113"/>
      <c r="HL133" s="113"/>
      <c r="HM133" s="113"/>
      <c r="HN133" s="113"/>
      <c r="HO133" s="113"/>
      <c r="HP133" s="113"/>
      <c r="HQ133" s="113"/>
      <c r="HR133" s="113"/>
      <c r="HS133" s="113"/>
      <c r="HT133" s="113"/>
      <c r="HU133" s="113"/>
      <c r="HV133" s="113"/>
      <c r="HW133" s="113"/>
      <c r="HX133" s="113"/>
      <c r="HY133" s="113"/>
      <c r="HZ133" s="113"/>
      <c r="IA133" s="113"/>
      <c r="IB133" s="113"/>
      <c r="IC133" s="113"/>
      <c r="ID133" s="113"/>
      <c r="IE133" s="113"/>
      <c r="IF133" s="113"/>
      <c r="IG133" s="113"/>
      <c r="IH133" s="113"/>
      <c r="II133" s="113"/>
      <c r="IJ133" s="113"/>
      <c r="IK133" s="113"/>
      <c r="IL133" s="113"/>
      <c r="IM133" s="113"/>
      <c r="IN133" s="113"/>
      <c r="IO133" s="113"/>
      <c r="IP133" s="113"/>
      <c r="IQ133" s="113"/>
      <c r="IR133" s="113"/>
      <c r="IS133" s="113"/>
      <c r="IT133" s="113"/>
      <c r="IU133" s="113"/>
      <c r="IV133" s="113"/>
      <c r="IW133" s="113"/>
      <c r="IX133" s="113"/>
      <c r="IY133" s="113"/>
    </row>
    <row r="134" spans="1:259" s="20" customFormat="1" x14ac:dyDescent="0.2">
      <c r="A134" s="122">
        <v>42045</v>
      </c>
      <c r="B134" s="102" t="s">
        <v>2053</v>
      </c>
      <c r="C134" s="102" t="s">
        <v>233</v>
      </c>
      <c r="D134" s="102" t="s">
        <v>141</v>
      </c>
      <c r="E134" s="144" t="s">
        <v>144</v>
      </c>
      <c r="F134" s="84">
        <v>42005</v>
      </c>
      <c r="G134" s="145">
        <v>2015</v>
      </c>
      <c r="H134" s="123" t="s">
        <v>52</v>
      </c>
      <c r="I134" s="123" t="str">
        <f t="shared" si="9"/>
        <v>TN</v>
      </c>
      <c r="J134" s="123" t="str">
        <f t="shared" si="8"/>
        <v>TN</v>
      </c>
      <c r="K134" s="123" t="str">
        <f t="shared" si="10"/>
        <v>Midwest</v>
      </c>
      <c r="L134" s="123" t="str">
        <f>INDEX('State '!$A$1:$C$62,MATCH($I134,'State '!$B:$B,0),3)</f>
        <v>Midwest</v>
      </c>
      <c r="M134" s="123" t="str">
        <f>INDEX('State '!$A$1:$C$62,MATCH($J134,'State '!$B:$B,0),3)</f>
        <v>Midwest</v>
      </c>
      <c r="N134" s="123"/>
      <c r="O134" s="146">
        <v>113.5</v>
      </c>
      <c r="P134" s="146">
        <v>15.6</v>
      </c>
      <c r="Q134" s="146">
        <v>61</v>
      </c>
      <c r="R134" s="85">
        <v>16</v>
      </c>
      <c r="S134" s="147" t="s">
        <v>135</v>
      </c>
      <c r="T134" s="148" t="s">
        <v>390</v>
      </c>
      <c r="U134" s="149" t="s">
        <v>1874</v>
      </c>
      <c r="V134" s="123" t="s">
        <v>2247</v>
      </c>
      <c r="W134" s="125"/>
      <c r="X134" s="126"/>
      <c r="Y134" s="113"/>
      <c r="Z134" s="113"/>
      <c r="AA134" s="113"/>
      <c r="AB134" s="113"/>
      <c r="AC134" s="113"/>
      <c r="AD134" s="113"/>
      <c r="AE134" s="113"/>
      <c r="AF134" s="113"/>
      <c r="AG134" s="113"/>
      <c r="AH134" s="113"/>
      <c r="AI134" s="113"/>
      <c r="AJ134" s="113"/>
      <c r="AK134" s="113"/>
      <c r="AL134" s="113"/>
      <c r="AM134" s="113"/>
      <c r="AN134" s="113"/>
      <c r="AO134" s="113"/>
      <c r="AP134" s="113"/>
      <c r="AQ134" s="113"/>
      <c r="AR134" s="113"/>
      <c r="AS134" s="113"/>
      <c r="AT134" s="113"/>
      <c r="AU134" s="113"/>
      <c r="AV134" s="113"/>
      <c r="AW134" s="113"/>
      <c r="AX134" s="113"/>
      <c r="AY134" s="113"/>
      <c r="AZ134" s="113"/>
      <c r="BA134" s="113"/>
      <c r="BB134" s="113"/>
      <c r="BC134" s="113"/>
      <c r="BD134" s="113"/>
      <c r="BE134" s="113"/>
      <c r="BF134" s="113"/>
      <c r="BG134" s="113"/>
      <c r="BH134" s="113"/>
      <c r="BI134" s="113"/>
      <c r="BJ134" s="113"/>
      <c r="BK134" s="113"/>
      <c r="BL134" s="113"/>
      <c r="BM134" s="113"/>
      <c r="BN134" s="113"/>
      <c r="BO134" s="113"/>
      <c r="BP134" s="113"/>
      <c r="BQ134" s="113"/>
      <c r="BR134" s="113"/>
      <c r="BS134" s="113"/>
      <c r="BT134" s="113"/>
      <c r="BU134" s="113"/>
      <c r="BV134" s="113"/>
      <c r="BW134" s="113"/>
      <c r="BX134" s="113"/>
      <c r="BY134" s="113"/>
      <c r="BZ134" s="113"/>
      <c r="CA134" s="113"/>
      <c r="CB134" s="113"/>
      <c r="CC134" s="113"/>
      <c r="CD134" s="113"/>
      <c r="CE134" s="113"/>
      <c r="CF134" s="113"/>
      <c r="CG134" s="113"/>
      <c r="CH134" s="113"/>
      <c r="CI134" s="113"/>
      <c r="CJ134" s="113"/>
      <c r="CK134" s="113"/>
      <c r="CL134" s="113"/>
      <c r="CM134" s="113"/>
      <c r="CN134" s="113"/>
      <c r="CO134" s="113"/>
      <c r="CP134" s="113"/>
      <c r="CQ134" s="113"/>
      <c r="CR134" s="113"/>
      <c r="CS134" s="113"/>
      <c r="CT134" s="113"/>
      <c r="CU134" s="113"/>
      <c r="CV134" s="113"/>
      <c r="CW134" s="113"/>
      <c r="CX134" s="113"/>
      <c r="CY134" s="113"/>
      <c r="CZ134" s="113"/>
      <c r="DA134" s="113"/>
      <c r="DB134" s="113"/>
      <c r="DC134" s="113"/>
      <c r="DD134" s="113"/>
      <c r="DE134" s="113"/>
      <c r="DF134" s="113"/>
      <c r="DG134" s="113"/>
      <c r="DH134" s="113"/>
      <c r="DI134" s="113"/>
      <c r="DJ134" s="113"/>
      <c r="DK134" s="113"/>
      <c r="DL134" s="113"/>
      <c r="DM134" s="113"/>
      <c r="DN134" s="113"/>
      <c r="DO134" s="113"/>
      <c r="DP134" s="113"/>
      <c r="DQ134" s="113"/>
      <c r="DR134" s="113"/>
      <c r="DS134" s="113"/>
      <c r="DT134" s="113"/>
      <c r="DU134" s="113"/>
      <c r="DV134" s="113"/>
      <c r="DW134" s="113"/>
      <c r="DX134" s="113"/>
      <c r="DY134" s="113"/>
      <c r="DZ134" s="113"/>
      <c r="EA134" s="113"/>
      <c r="EB134" s="113"/>
      <c r="EC134" s="113"/>
      <c r="ED134" s="113"/>
      <c r="EE134" s="113"/>
      <c r="EF134" s="113"/>
      <c r="EG134" s="113"/>
      <c r="EH134" s="113"/>
      <c r="EI134" s="113"/>
      <c r="EJ134" s="113"/>
      <c r="EK134" s="113"/>
      <c r="EL134" s="113"/>
      <c r="EM134" s="113"/>
      <c r="EN134" s="113"/>
      <c r="EO134" s="113"/>
      <c r="EP134" s="113"/>
      <c r="EQ134" s="113"/>
      <c r="ER134" s="113"/>
      <c r="ES134" s="113"/>
      <c r="ET134" s="113"/>
      <c r="EU134" s="113"/>
      <c r="EV134" s="113"/>
      <c r="EW134" s="113"/>
      <c r="EX134" s="113"/>
      <c r="EY134" s="113"/>
      <c r="EZ134" s="113"/>
      <c r="FA134" s="113"/>
      <c r="FB134" s="113"/>
      <c r="FC134" s="113"/>
      <c r="FD134" s="113"/>
      <c r="FE134" s="113"/>
      <c r="FF134" s="113"/>
      <c r="FG134" s="113"/>
      <c r="FH134" s="113"/>
      <c r="FI134" s="113"/>
      <c r="FJ134" s="113"/>
      <c r="FK134" s="113"/>
      <c r="FL134" s="113"/>
      <c r="FM134" s="113"/>
      <c r="FN134" s="113"/>
      <c r="FO134" s="113"/>
      <c r="FP134" s="113"/>
      <c r="FQ134" s="113"/>
      <c r="FR134" s="113"/>
      <c r="FS134" s="113"/>
      <c r="FT134" s="113"/>
      <c r="FU134" s="113"/>
      <c r="FV134" s="113"/>
      <c r="FW134" s="113"/>
      <c r="FX134" s="113"/>
      <c r="FY134" s="113"/>
      <c r="FZ134" s="113"/>
      <c r="GA134" s="113"/>
      <c r="GB134" s="113"/>
      <c r="GC134" s="113"/>
      <c r="GD134" s="113"/>
      <c r="GE134" s="113"/>
      <c r="GF134" s="113"/>
      <c r="GG134" s="113"/>
      <c r="GH134" s="113"/>
      <c r="GI134" s="113"/>
      <c r="GJ134" s="113"/>
      <c r="GK134" s="113"/>
      <c r="GL134" s="113"/>
      <c r="GM134" s="113"/>
      <c r="GN134" s="113"/>
      <c r="GO134" s="113"/>
      <c r="GP134" s="113"/>
      <c r="GQ134" s="113"/>
      <c r="GR134" s="113"/>
      <c r="GS134" s="113"/>
      <c r="GT134" s="113"/>
      <c r="GU134" s="113"/>
      <c r="GV134" s="113"/>
      <c r="GW134" s="113"/>
      <c r="GX134" s="113"/>
      <c r="GY134" s="113"/>
      <c r="GZ134" s="113"/>
      <c r="HA134" s="113"/>
      <c r="HB134" s="113"/>
      <c r="HC134" s="113"/>
      <c r="HD134" s="113"/>
      <c r="HE134" s="113"/>
      <c r="HF134" s="113"/>
      <c r="HG134" s="113"/>
      <c r="HH134" s="113"/>
      <c r="HI134" s="113"/>
      <c r="HJ134" s="113"/>
      <c r="HK134" s="113"/>
      <c r="HL134" s="113"/>
      <c r="HM134" s="113"/>
      <c r="HN134" s="113"/>
      <c r="HO134" s="113"/>
      <c r="HP134" s="113"/>
      <c r="HQ134" s="113"/>
      <c r="HR134" s="113"/>
      <c r="HS134" s="113"/>
      <c r="HT134" s="113"/>
      <c r="HU134" s="113"/>
      <c r="HV134" s="113"/>
      <c r="HW134" s="113"/>
      <c r="HX134" s="113"/>
      <c r="HY134" s="113"/>
      <c r="HZ134" s="113"/>
      <c r="IA134" s="113"/>
      <c r="IB134" s="113"/>
      <c r="IC134" s="113"/>
      <c r="ID134" s="113"/>
      <c r="IE134" s="113"/>
      <c r="IF134" s="113"/>
      <c r="IG134" s="113"/>
      <c r="IH134" s="113"/>
      <c r="II134" s="113"/>
      <c r="IJ134" s="113"/>
      <c r="IK134" s="113"/>
      <c r="IL134" s="113"/>
      <c r="IM134" s="113"/>
      <c r="IN134" s="113"/>
      <c r="IO134" s="113"/>
      <c r="IP134" s="113"/>
      <c r="IQ134" s="113"/>
      <c r="IR134" s="113"/>
      <c r="IS134" s="113"/>
      <c r="IT134" s="113"/>
      <c r="IU134" s="113"/>
      <c r="IV134" s="113"/>
      <c r="IW134" s="113"/>
      <c r="IX134" s="113"/>
      <c r="IY134" s="113"/>
    </row>
    <row r="135" spans="1:259" x14ac:dyDescent="0.2">
      <c r="A135" s="122">
        <v>42614</v>
      </c>
      <c r="B135" s="101" t="s">
        <v>1946</v>
      </c>
      <c r="C135" s="101" t="s">
        <v>1791</v>
      </c>
      <c r="D135" s="101" t="s">
        <v>1944</v>
      </c>
      <c r="E135" s="101" t="s">
        <v>144</v>
      </c>
      <c r="F135" s="82">
        <v>42125</v>
      </c>
      <c r="G135" s="83">
        <v>2015</v>
      </c>
      <c r="H135" s="123" t="s">
        <v>8</v>
      </c>
      <c r="I135" s="123" t="str">
        <f t="shared" si="9"/>
        <v>OH</v>
      </c>
      <c r="J135" s="123" t="str">
        <f t="shared" si="8"/>
        <v>OH</v>
      </c>
      <c r="K135" s="123" t="str">
        <f t="shared" si="10"/>
        <v>Northeast</v>
      </c>
      <c r="L135" s="123" t="str">
        <f>INDEX('State '!$A$1:$C$62,MATCH($I135,'State '!$B:$B,0),3)</f>
        <v>Northeast</v>
      </c>
      <c r="M135" s="123" t="str">
        <f>INDEX('State '!$A$1:$C$62,MATCH($J135,'State '!$B:$B,0),3)</f>
        <v>Northeast</v>
      </c>
      <c r="N135" s="123"/>
      <c r="O135" s="85">
        <v>156</v>
      </c>
      <c r="P135" s="85"/>
      <c r="Q135" s="85">
        <v>290</v>
      </c>
      <c r="R135" s="124"/>
      <c r="S135" s="123" t="s">
        <v>135</v>
      </c>
      <c r="T135" s="123" t="s">
        <v>391</v>
      </c>
      <c r="U135" s="123" t="s">
        <v>391</v>
      </c>
      <c r="V135" s="123" t="s">
        <v>2247</v>
      </c>
      <c r="W135" s="125"/>
    </row>
    <row r="136" spans="1:259" s="20" customFormat="1" x14ac:dyDescent="0.2">
      <c r="A136" s="122">
        <v>42601</v>
      </c>
      <c r="B136" s="101" t="s">
        <v>1895</v>
      </c>
      <c r="C136" s="101" t="s">
        <v>1941</v>
      </c>
      <c r="D136" s="101" t="s">
        <v>141</v>
      </c>
      <c r="E136" s="101" t="s">
        <v>144</v>
      </c>
      <c r="F136" s="82">
        <v>42374</v>
      </c>
      <c r="G136" s="83">
        <v>2015</v>
      </c>
      <c r="H136" s="123" t="s">
        <v>1767</v>
      </c>
      <c r="I136" s="123" t="str">
        <f t="shared" si="9"/>
        <v>PA</v>
      </c>
      <c r="J136" s="123" t="str">
        <f t="shared" si="8"/>
        <v>VA</v>
      </c>
      <c r="K136" s="123" t="str">
        <f t="shared" si="10"/>
        <v>Northeast</v>
      </c>
      <c r="L136" s="123" t="str">
        <f>INDEX('State '!$A$1:$C$62,MATCH($I136,'State '!$B:$B,0),3)</f>
        <v>Northeast</v>
      </c>
      <c r="M136" s="123" t="str">
        <f>INDEX('State '!$A$1:$C$62,MATCH($J136,'State '!$B:$B,0),3)</f>
        <v>Northeast</v>
      </c>
      <c r="N136" s="123"/>
      <c r="O136" s="85">
        <v>610</v>
      </c>
      <c r="P136" s="85">
        <v>30</v>
      </c>
      <c r="Q136" s="85">
        <v>525</v>
      </c>
      <c r="R136" s="124">
        <v>42</v>
      </c>
      <c r="S136" s="123" t="s">
        <v>135</v>
      </c>
      <c r="T136" s="123" t="s">
        <v>390</v>
      </c>
      <c r="U136" s="123" t="s">
        <v>1896</v>
      </c>
      <c r="V136" s="123" t="s">
        <v>2250</v>
      </c>
      <c r="W136" s="125"/>
      <c r="X136" s="126"/>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c r="BM136" s="113"/>
      <c r="BN136" s="113"/>
      <c r="BO136" s="113"/>
      <c r="BP136" s="113"/>
      <c r="BQ136" s="113"/>
      <c r="BR136" s="113"/>
      <c r="BS136" s="113"/>
      <c r="BT136" s="113"/>
      <c r="BU136" s="113"/>
      <c r="BV136" s="113"/>
      <c r="BW136" s="113"/>
      <c r="BX136" s="113"/>
      <c r="BY136" s="113"/>
      <c r="BZ136" s="113"/>
      <c r="CA136" s="113"/>
      <c r="CB136" s="113"/>
      <c r="CC136" s="113"/>
      <c r="CD136" s="113"/>
      <c r="CE136" s="113"/>
      <c r="CF136" s="113"/>
      <c r="CG136" s="113"/>
      <c r="CH136" s="113"/>
      <c r="CI136" s="113"/>
      <c r="CJ136" s="113"/>
      <c r="CK136" s="113"/>
      <c r="CL136" s="113"/>
      <c r="CM136" s="113"/>
      <c r="CN136" s="113"/>
      <c r="CO136" s="113"/>
      <c r="CP136" s="113"/>
      <c r="CQ136" s="113"/>
      <c r="CR136" s="113"/>
      <c r="CS136" s="113"/>
      <c r="CT136" s="113"/>
      <c r="CU136" s="113"/>
      <c r="CV136" s="113"/>
      <c r="CW136" s="113"/>
      <c r="CX136" s="113"/>
      <c r="CY136" s="113"/>
      <c r="CZ136" s="113"/>
      <c r="DA136" s="113"/>
      <c r="DB136" s="113"/>
      <c r="DC136" s="113"/>
      <c r="DD136" s="113"/>
      <c r="DE136" s="113"/>
      <c r="DF136" s="113"/>
      <c r="DG136" s="113"/>
      <c r="DH136" s="113"/>
      <c r="DI136" s="113"/>
      <c r="DJ136" s="113"/>
      <c r="DK136" s="113"/>
      <c r="DL136" s="113"/>
      <c r="DM136" s="113"/>
      <c r="DN136" s="113"/>
      <c r="DO136" s="113"/>
      <c r="DP136" s="113"/>
      <c r="DQ136" s="113"/>
      <c r="DR136" s="113"/>
      <c r="DS136" s="113"/>
      <c r="DT136" s="113"/>
      <c r="DU136" s="113"/>
      <c r="DV136" s="113"/>
      <c r="DW136" s="113"/>
      <c r="DX136" s="113"/>
      <c r="DY136" s="113"/>
      <c r="DZ136" s="113"/>
      <c r="EA136" s="113"/>
      <c r="EB136" s="113"/>
      <c r="EC136" s="113"/>
      <c r="ED136" s="113"/>
      <c r="EE136" s="113"/>
      <c r="EF136" s="113"/>
      <c r="EG136" s="113"/>
      <c r="EH136" s="113"/>
      <c r="EI136" s="113"/>
      <c r="EJ136" s="113"/>
      <c r="EK136" s="113"/>
      <c r="EL136" s="113"/>
      <c r="EM136" s="113"/>
      <c r="EN136" s="113"/>
      <c r="EO136" s="113"/>
      <c r="EP136" s="113"/>
      <c r="EQ136" s="113"/>
      <c r="ER136" s="113"/>
      <c r="ES136" s="113"/>
      <c r="ET136" s="113"/>
      <c r="EU136" s="113"/>
      <c r="EV136" s="113"/>
      <c r="EW136" s="113"/>
      <c r="EX136" s="113"/>
      <c r="EY136" s="113"/>
      <c r="EZ136" s="113"/>
      <c r="FA136" s="113"/>
      <c r="FB136" s="113"/>
      <c r="FC136" s="113"/>
      <c r="FD136" s="113"/>
      <c r="FE136" s="113"/>
      <c r="FF136" s="113"/>
      <c r="FG136" s="113"/>
      <c r="FH136" s="113"/>
      <c r="FI136" s="113"/>
      <c r="FJ136" s="113"/>
      <c r="FK136" s="113"/>
      <c r="FL136" s="113"/>
      <c r="FM136" s="113"/>
      <c r="FN136" s="113"/>
      <c r="FO136" s="113"/>
      <c r="FP136" s="113"/>
      <c r="FQ136" s="113"/>
      <c r="FR136" s="113"/>
      <c r="FS136" s="113"/>
      <c r="FT136" s="113"/>
      <c r="FU136" s="113"/>
      <c r="FV136" s="113"/>
      <c r="FW136" s="113"/>
      <c r="FX136" s="113"/>
      <c r="FY136" s="113"/>
      <c r="FZ136" s="113"/>
      <c r="GA136" s="113"/>
      <c r="GB136" s="113"/>
      <c r="GC136" s="113"/>
      <c r="GD136" s="113"/>
      <c r="GE136" s="113"/>
      <c r="GF136" s="113"/>
      <c r="GG136" s="113"/>
      <c r="GH136" s="113"/>
      <c r="GI136" s="113"/>
      <c r="GJ136" s="113"/>
      <c r="GK136" s="113"/>
      <c r="GL136" s="113"/>
      <c r="GM136" s="113"/>
      <c r="GN136" s="113"/>
      <c r="GO136" s="113"/>
      <c r="GP136" s="113"/>
      <c r="GQ136" s="113"/>
      <c r="GR136" s="113"/>
      <c r="GS136" s="113"/>
      <c r="GT136" s="113"/>
      <c r="GU136" s="113"/>
      <c r="GV136" s="113"/>
      <c r="GW136" s="113"/>
      <c r="GX136" s="113"/>
      <c r="GY136" s="113"/>
      <c r="GZ136" s="113"/>
      <c r="HA136" s="113"/>
      <c r="HB136" s="113"/>
      <c r="HC136" s="113"/>
      <c r="HD136" s="113"/>
      <c r="HE136" s="113"/>
      <c r="HF136" s="113"/>
      <c r="HG136" s="113"/>
      <c r="HH136" s="113"/>
      <c r="HI136" s="113"/>
      <c r="HJ136" s="113"/>
      <c r="HK136" s="113"/>
      <c r="HL136" s="113"/>
      <c r="HM136" s="113"/>
      <c r="HN136" s="113"/>
      <c r="HO136" s="113"/>
      <c r="HP136" s="113"/>
      <c r="HQ136" s="113"/>
      <c r="HR136" s="113"/>
      <c r="HS136" s="113"/>
      <c r="HT136" s="113"/>
      <c r="HU136" s="113"/>
      <c r="HV136" s="113"/>
      <c r="HW136" s="113"/>
      <c r="HX136" s="113"/>
      <c r="HY136" s="113"/>
      <c r="HZ136" s="113"/>
      <c r="IA136" s="113"/>
      <c r="IB136" s="113"/>
      <c r="IC136" s="113"/>
      <c r="ID136" s="113"/>
      <c r="IE136" s="113"/>
      <c r="IF136" s="113"/>
      <c r="IG136" s="113"/>
      <c r="IH136" s="113"/>
      <c r="II136" s="113"/>
      <c r="IJ136" s="113"/>
      <c r="IK136" s="113"/>
      <c r="IL136" s="113"/>
      <c r="IM136" s="113"/>
      <c r="IN136" s="113"/>
      <c r="IO136" s="113"/>
      <c r="IP136" s="113"/>
      <c r="IQ136" s="113"/>
      <c r="IR136" s="113"/>
      <c r="IS136" s="113"/>
      <c r="IT136" s="113"/>
      <c r="IU136" s="113"/>
      <c r="IV136" s="113"/>
      <c r="IW136" s="113"/>
      <c r="IX136" s="113"/>
      <c r="IY136" s="113"/>
    </row>
    <row r="137" spans="1:259" s="20" customFormat="1" ht="25.5" x14ac:dyDescent="0.2">
      <c r="A137" s="122">
        <v>42083</v>
      </c>
      <c r="B137" s="102" t="s">
        <v>1951</v>
      </c>
      <c r="C137" s="102" t="s">
        <v>205</v>
      </c>
      <c r="D137" s="102" t="s">
        <v>141</v>
      </c>
      <c r="E137" s="144" t="s">
        <v>144</v>
      </c>
      <c r="F137" s="84">
        <v>42271</v>
      </c>
      <c r="G137" s="145">
        <v>2015</v>
      </c>
      <c r="H137" s="123" t="s">
        <v>7</v>
      </c>
      <c r="I137" s="123" t="str">
        <f t="shared" si="9"/>
        <v>PA</v>
      </c>
      <c r="J137" s="123" t="str">
        <f t="shared" si="8"/>
        <v>PA</v>
      </c>
      <c r="K137" s="123" t="str">
        <f t="shared" si="10"/>
        <v>Northeast</v>
      </c>
      <c r="L137" s="123" t="str">
        <f>INDEX('State '!$A$1:$C$62,MATCH($I137,'State '!$B:$B,0),3)</f>
        <v>Northeast</v>
      </c>
      <c r="M137" s="123" t="str">
        <f>INDEX('State '!$A$1:$C$62,MATCH($J137,'State '!$B:$B,0),3)</f>
        <v>Northeast</v>
      </c>
      <c r="N137" s="123"/>
      <c r="O137" s="146">
        <v>76.099999999999994</v>
      </c>
      <c r="P137" s="146">
        <v>23</v>
      </c>
      <c r="Q137" s="146">
        <v>175</v>
      </c>
      <c r="R137" s="85">
        <v>24</v>
      </c>
      <c r="S137" s="147" t="s">
        <v>135</v>
      </c>
      <c r="T137" s="148" t="s">
        <v>390</v>
      </c>
      <c r="U137" s="149" t="s">
        <v>1952</v>
      </c>
      <c r="V137" s="123" t="s">
        <v>2247</v>
      </c>
      <c r="W137" s="125"/>
      <c r="X137" s="126"/>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3"/>
      <c r="AW137" s="113"/>
      <c r="AX137" s="113"/>
      <c r="AY137" s="113"/>
      <c r="AZ137" s="113"/>
      <c r="BA137" s="113"/>
      <c r="BB137" s="113"/>
      <c r="BC137" s="113"/>
      <c r="BD137" s="113"/>
      <c r="BE137" s="113"/>
      <c r="BF137" s="113"/>
      <c r="BG137" s="113"/>
      <c r="BH137" s="113"/>
      <c r="BI137" s="113"/>
      <c r="BJ137" s="113"/>
      <c r="BK137" s="113"/>
      <c r="BL137" s="113"/>
      <c r="BM137" s="113"/>
      <c r="BN137" s="113"/>
      <c r="BO137" s="113"/>
      <c r="BP137" s="113"/>
      <c r="BQ137" s="113"/>
      <c r="BR137" s="113"/>
      <c r="BS137" s="113"/>
      <c r="BT137" s="113"/>
      <c r="BU137" s="113"/>
      <c r="BV137" s="113"/>
      <c r="BW137" s="113"/>
      <c r="BX137" s="113"/>
      <c r="BY137" s="113"/>
      <c r="BZ137" s="113"/>
      <c r="CA137" s="113"/>
      <c r="CB137" s="113"/>
      <c r="CC137" s="113"/>
      <c r="CD137" s="113"/>
      <c r="CE137" s="113"/>
      <c r="CF137" s="113"/>
      <c r="CG137" s="113"/>
      <c r="CH137" s="113"/>
      <c r="CI137" s="113"/>
      <c r="CJ137" s="113"/>
      <c r="CK137" s="113"/>
      <c r="CL137" s="113"/>
      <c r="CM137" s="113"/>
      <c r="CN137" s="113"/>
      <c r="CO137" s="113"/>
      <c r="CP137" s="113"/>
      <c r="CQ137" s="113"/>
      <c r="CR137" s="113"/>
      <c r="CS137" s="113"/>
      <c r="CT137" s="113"/>
      <c r="CU137" s="113"/>
      <c r="CV137" s="113"/>
      <c r="CW137" s="113"/>
      <c r="CX137" s="113"/>
      <c r="CY137" s="113"/>
      <c r="CZ137" s="113"/>
      <c r="DA137" s="113"/>
      <c r="DB137" s="113"/>
      <c r="DC137" s="113"/>
      <c r="DD137" s="113"/>
      <c r="DE137" s="113"/>
      <c r="DF137" s="113"/>
      <c r="DG137" s="113"/>
      <c r="DH137" s="113"/>
      <c r="DI137" s="113"/>
      <c r="DJ137" s="113"/>
      <c r="DK137" s="113"/>
      <c r="DL137" s="113"/>
      <c r="DM137" s="113"/>
      <c r="DN137" s="113"/>
      <c r="DO137" s="113"/>
      <c r="DP137" s="113"/>
      <c r="DQ137" s="113"/>
      <c r="DR137" s="113"/>
      <c r="DS137" s="113"/>
      <c r="DT137" s="113"/>
      <c r="DU137" s="113"/>
      <c r="DV137" s="113"/>
      <c r="DW137" s="113"/>
      <c r="DX137" s="113"/>
      <c r="DY137" s="113"/>
      <c r="DZ137" s="113"/>
      <c r="EA137" s="113"/>
      <c r="EB137" s="113"/>
      <c r="EC137" s="113"/>
      <c r="ED137" s="113"/>
      <c r="EE137" s="113"/>
      <c r="EF137" s="113"/>
      <c r="EG137" s="113"/>
      <c r="EH137" s="113"/>
      <c r="EI137" s="113"/>
      <c r="EJ137" s="113"/>
      <c r="EK137" s="113"/>
      <c r="EL137" s="113"/>
      <c r="EM137" s="113"/>
      <c r="EN137" s="113"/>
      <c r="EO137" s="113"/>
      <c r="EP137" s="113"/>
      <c r="EQ137" s="113"/>
      <c r="ER137" s="113"/>
      <c r="ES137" s="113"/>
      <c r="ET137" s="113"/>
      <c r="EU137" s="113"/>
      <c r="EV137" s="113"/>
      <c r="EW137" s="113"/>
      <c r="EX137" s="113"/>
      <c r="EY137" s="113"/>
      <c r="EZ137" s="113"/>
      <c r="FA137" s="113"/>
      <c r="FB137" s="113"/>
      <c r="FC137" s="113"/>
      <c r="FD137" s="113"/>
      <c r="FE137" s="113"/>
      <c r="FF137" s="113"/>
      <c r="FG137" s="113"/>
      <c r="FH137" s="113"/>
      <c r="FI137" s="113"/>
      <c r="FJ137" s="113"/>
      <c r="FK137" s="113"/>
      <c r="FL137" s="113"/>
      <c r="FM137" s="113"/>
      <c r="FN137" s="113"/>
      <c r="FO137" s="113"/>
      <c r="FP137" s="113"/>
      <c r="FQ137" s="113"/>
      <c r="FR137" s="113"/>
      <c r="FS137" s="113"/>
      <c r="FT137" s="113"/>
      <c r="FU137" s="113"/>
      <c r="FV137" s="113"/>
      <c r="FW137" s="113"/>
      <c r="FX137" s="113"/>
      <c r="FY137" s="113"/>
      <c r="FZ137" s="113"/>
      <c r="GA137" s="113"/>
      <c r="GB137" s="113"/>
      <c r="GC137" s="113"/>
      <c r="GD137" s="113"/>
      <c r="GE137" s="113"/>
      <c r="GF137" s="113"/>
      <c r="GG137" s="113"/>
      <c r="GH137" s="113"/>
      <c r="GI137" s="113"/>
      <c r="GJ137" s="113"/>
      <c r="GK137" s="113"/>
      <c r="GL137" s="113"/>
      <c r="GM137" s="113"/>
      <c r="GN137" s="113"/>
      <c r="GO137" s="113"/>
      <c r="GP137" s="113"/>
      <c r="GQ137" s="113"/>
      <c r="GR137" s="113"/>
      <c r="GS137" s="113"/>
      <c r="GT137" s="113"/>
      <c r="GU137" s="113"/>
      <c r="GV137" s="113"/>
      <c r="GW137" s="113"/>
      <c r="GX137" s="113"/>
      <c r="GY137" s="113"/>
      <c r="GZ137" s="113"/>
      <c r="HA137" s="113"/>
      <c r="HB137" s="113"/>
      <c r="HC137" s="113"/>
      <c r="HD137" s="113"/>
      <c r="HE137" s="113"/>
      <c r="HF137" s="113"/>
      <c r="HG137" s="113"/>
      <c r="HH137" s="113"/>
      <c r="HI137" s="113"/>
      <c r="HJ137" s="113"/>
      <c r="HK137" s="113"/>
      <c r="HL137" s="113"/>
      <c r="HM137" s="113"/>
      <c r="HN137" s="113"/>
      <c r="HO137" s="113"/>
      <c r="HP137" s="113"/>
      <c r="HQ137" s="113"/>
      <c r="HR137" s="113"/>
      <c r="HS137" s="113"/>
      <c r="HT137" s="113"/>
      <c r="HU137" s="113"/>
      <c r="HV137" s="113"/>
      <c r="HW137" s="113"/>
      <c r="HX137" s="113"/>
      <c r="HY137" s="113"/>
      <c r="HZ137" s="113"/>
      <c r="IA137" s="113"/>
      <c r="IB137" s="113"/>
      <c r="IC137" s="113"/>
      <c r="ID137" s="113"/>
      <c r="IE137" s="113"/>
      <c r="IF137" s="113"/>
      <c r="IG137" s="113"/>
      <c r="IH137" s="113"/>
      <c r="II137" s="113"/>
      <c r="IJ137" s="113"/>
      <c r="IK137" s="113"/>
      <c r="IL137" s="113"/>
      <c r="IM137" s="113"/>
      <c r="IN137" s="113"/>
      <c r="IO137" s="113"/>
      <c r="IP137" s="113"/>
      <c r="IQ137" s="113"/>
      <c r="IR137" s="113"/>
      <c r="IS137" s="113"/>
      <c r="IT137" s="113"/>
      <c r="IU137" s="113"/>
      <c r="IV137" s="113"/>
      <c r="IW137" s="113"/>
      <c r="IX137" s="113"/>
      <c r="IY137" s="113"/>
    </row>
    <row r="138" spans="1:259" x14ac:dyDescent="0.2">
      <c r="A138" s="122">
        <v>42171</v>
      </c>
      <c r="B138" s="102" t="s">
        <v>1797</v>
      </c>
      <c r="C138" s="102" t="s">
        <v>1941</v>
      </c>
      <c r="D138" s="102" t="s">
        <v>141</v>
      </c>
      <c r="E138" s="144" t="s">
        <v>144</v>
      </c>
      <c r="F138" s="84">
        <v>42090</v>
      </c>
      <c r="G138" s="145">
        <v>2015</v>
      </c>
      <c r="H138" s="123" t="s">
        <v>17</v>
      </c>
      <c r="I138" s="123" t="str">
        <f t="shared" si="9"/>
        <v>AL</v>
      </c>
      <c r="J138" s="123" t="str">
        <f t="shared" si="8"/>
        <v>AL</v>
      </c>
      <c r="K138" s="123" t="str">
        <f t="shared" si="10"/>
        <v>South Central</v>
      </c>
      <c r="L138" s="123" t="str">
        <f>INDEX('State '!$A$1:$C$62,MATCH($I138,'State '!$B:$B,0),3)</f>
        <v>South Central</v>
      </c>
      <c r="M138" s="123" t="str">
        <f>INDEX('State '!$A$1:$C$62,MATCH($J138,'State '!$B:$B,0),3)</f>
        <v>South Central</v>
      </c>
      <c r="N138" s="123"/>
      <c r="O138" s="146">
        <v>50</v>
      </c>
      <c r="P138" s="146"/>
      <c r="Q138" s="146">
        <v>225</v>
      </c>
      <c r="R138" s="85"/>
      <c r="S138" s="147" t="s">
        <v>135</v>
      </c>
      <c r="T138" s="148" t="s">
        <v>390</v>
      </c>
      <c r="U138" s="149" t="s">
        <v>1868</v>
      </c>
      <c r="V138" s="123" t="s">
        <v>2247</v>
      </c>
      <c r="W138" s="125"/>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c r="CB138" s="20"/>
      <c r="CC138" s="20"/>
      <c r="CD138" s="20"/>
      <c r="CE138" s="20"/>
      <c r="CF138" s="20"/>
      <c r="CG138" s="20"/>
      <c r="CH138" s="20"/>
      <c r="CI138" s="20"/>
      <c r="CJ138" s="20"/>
      <c r="CK138" s="20"/>
      <c r="CL138" s="20"/>
      <c r="CM138" s="20"/>
      <c r="CN138" s="20"/>
      <c r="CO138" s="20"/>
      <c r="CP138" s="20"/>
      <c r="CQ138" s="20"/>
      <c r="CR138" s="20"/>
      <c r="CS138" s="20"/>
      <c r="CT138" s="20"/>
      <c r="CU138" s="20"/>
      <c r="CV138" s="20"/>
      <c r="CW138" s="20"/>
      <c r="CX138" s="20"/>
      <c r="CY138" s="20"/>
      <c r="CZ138" s="20"/>
      <c r="DA138" s="20"/>
      <c r="DB138" s="20"/>
      <c r="DC138" s="20"/>
      <c r="DD138" s="20"/>
      <c r="DE138" s="20"/>
      <c r="DF138" s="20"/>
      <c r="DG138" s="20"/>
      <c r="DH138" s="20"/>
      <c r="DI138" s="20"/>
      <c r="DJ138" s="20"/>
      <c r="DK138" s="20"/>
      <c r="DL138" s="20"/>
      <c r="DM138" s="20"/>
      <c r="DN138" s="20"/>
      <c r="DO138" s="20"/>
      <c r="DP138" s="20"/>
      <c r="DQ138" s="20"/>
      <c r="DR138" s="20"/>
      <c r="DS138" s="20"/>
      <c r="DT138" s="20"/>
      <c r="DU138" s="20"/>
      <c r="DV138" s="20"/>
      <c r="DW138" s="20"/>
      <c r="DX138" s="20"/>
      <c r="DY138" s="20"/>
      <c r="DZ138" s="20"/>
      <c r="EA138" s="20"/>
      <c r="EB138" s="20"/>
      <c r="EC138" s="20"/>
      <c r="ED138" s="20"/>
      <c r="EE138" s="20"/>
      <c r="EF138" s="20"/>
      <c r="EG138" s="20"/>
      <c r="EH138" s="20"/>
      <c r="EI138" s="20"/>
      <c r="EJ138" s="20"/>
      <c r="EK138" s="20"/>
      <c r="EL138" s="20"/>
      <c r="EM138" s="20"/>
      <c r="EN138" s="20"/>
      <c r="EO138" s="20"/>
      <c r="EP138" s="20"/>
      <c r="EQ138" s="20"/>
      <c r="ER138" s="20"/>
      <c r="ES138" s="20"/>
      <c r="ET138" s="20"/>
      <c r="EU138" s="20"/>
      <c r="EV138" s="20"/>
      <c r="EW138" s="20"/>
      <c r="EX138" s="20"/>
      <c r="EY138" s="20"/>
      <c r="EZ138" s="20"/>
      <c r="FA138" s="20"/>
      <c r="FB138" s="20"/>
      <c r="FC138" s="20"/>
      <c r="FD138" s="20"/>
      <c r="FE138" s="20"/>
      <c r="FF138" s="20"/>
      <c r="FG138" s="20"/>
      <c r="FH138" s="20"/>
      <c r="FI138" s="20"/>
      <c r="FJ138" s="20"/>
      <c r="FK138" s="20"/>
      <c r="FL138" s="20"/>
      <c r="FM138" s="20"/>
      <c r="FN138" s="20"/>
      <c r="FO138" s="20"/>
      <c r="FP138" s="20"/>
      <c r="FQ138" s="20"/>
      <c r="FR138" s="20"/>
      <c r="FS138" s="20"/>
      <c r="FT138" s="20"/>
      <c r="FU138" s="20"/>
      <c r="FV138" s="20"/>
      <c r="FW138" s="20"/>
      <c r="FX138" s="20"/>
      <c r="FY138" s="20"/>
      <c r="FZ138" s="20"/>
      <c r="GA138" s="20"/>
      <c r="GB138" s="20"/>
      <c r="GC138" s="20"/>
      <c r="GD138" s="20"/>
      <c r="GE138" s="20"/>
      <c r="GF138" s="20"/>
      <c r="GG138" s="20"/>
      <c r="GH138" s="20"/>
      <c r="GI138" s="20"/>
      <c r="GJ138" s="20"/>
      <c r="GK138" s="20"/>
      <c r="GL138" s="20"/>
      <c r="GM138" s="20"/>
      <c r="GN138" s="20"/>
      <c r="GO138" s="20"/>
      <c r="GP138" s="20"/>
      <c r="GQ138" s="20"/>
      <c r="GR138" s="20"/>
      <c r="GS138" s="20"/>
      <c r="GT138" s="20"/>
      <c r="GU138" s="20"/>
      <c r="GV138" s="20"/>
      <c r="GW138" s="20"/>
      <c r="GX138" s="20"/>
      <c r="GY138" s="20"/>
      <c r="GZ138" s="20"/>
      <c r="HA138" s="20"/>
      <c r="HB138" s="20"/>
      <c r="HC138" s="20"/>
      <c r="HD138" s="20"/>
      <c r="HE138" s="20"/>
      <c r="HF138" s="20"/>
      <c r="HG138" s="20"/>
      <c r="HH138" s="20"/>
      <c r="HI138" s="20"/>
      <c r="HJ138" s="20"/>
      <c r="HK138" s="20"/>
      <c r="HL138" s="20"/>
      <c r="HM138" s="20"/>
      <c r="HN138" s="20"/>
      <c r="HO138" s="20"/>
      <c r="HP138" s="20"/>
      <c r="HQ138" s="20"/>
      <c r="HR138" s="20"/>
      <c r="HS138" s="20"/>
      <c r="HT138" s="20"/>
      <c r="HU138" s="20"/>
      <c r="HV138" s="20"/>
      <c r="HW138" s="20"/>
      <c r="HX138" s="20"/>
      <c r="HY138" s="20"/>
      <c r="HZ138" s="20"/>
      <c r="IA138" s="20"/>
      <c r="IB138" s="20"/>
      <c r="IC138" s="20"/>
      <c r="ID138" s="20"/>
      <c r="IE138" s="20"/>
      <c r="IF138" s="20"/>
      <c r="IG138" s="20"/>
      <c r="IH138" s="20"/>
      <c r="II138" s="20"/>
      <c r="IJ138" s="20"/>
      <c r="IK138" s="20"/>
      <c r="IL138" s="20"/>
      <c r="IM138" s="20"/>
      <c r="IN138" s="20"/>
      <c r="IO138" s="20"/>
      <c r="IP138" s="20"/>
      <c r="IQ138" s="20"/>
      <c r="IR138" s="20"/>
      <c r="IS138" s="20"/>
      <c r="IT138" s="20"/>
      <c r="IU138" s="20"/>
      <c r="IV138" s="20"/>
      <c r="IW138" s="20"/>
      <c r="IX138" s="20"/>
      <c r="IY138" s="20"/>
    </row>
    <row r="139" spans="1:259" s="20" customFormat="1" x14ac:dyDescent="0.2">
      <c r="A139" s="122">
        <v>42281</v>
      </c>
      <c r="B139" s="102" t="s">
        <v>2029</v>
      </c>
      <c r="C139" s="102" t="s">
        <v>207</v>
      </c>
      <c r="D139" s="102" t="s">
        <v>141</v>
      </c>
      <c r="E139" s="144" t="s">
        <v>144</v>
      </c>
      <c r="F139" s="84">
        <v>42278</v>
      </c>
      <c r="G139" s="145">
        <v>2015</v>
      </c>
      <c r="H139" s="123" t="s">
        <v>2030</v>
      </c>
      <c r="I139" s="123" t="str">
        <f t="shared" si="9"/>
        <v>NY</v>
      </c>
      <c r="J139" s="123" t="str">
        <f t="shared" si="8"/>
        <v>CN</v>
      </c>
      <c r="K139" s="123" t="e">
        <f t="shared" si="10"/>
        <v>#N/A</v>
      </c>
      <c r="L139" s="123" t="str">
        <f>INDEX('State '!$A$1:$C$62,MATCH($I139,'State '!$B:$B,0),3)</f>
        <v>Northeast</v>
      </c>
      <c r="M139" s="123" t="e">
        <f>INDEX('State '!$A$1:$C$62,MATCH($J139,'State '!$B:$B,0),3)</f>
        <v>#N/A</v>
      </c>
      <c r="N139" s="123"/>
      <c r="O139" s="146">
        <v>27.5</v>
      </c>
      <c r="P139" s="146">
        <v>3.1</v>
      </c>
      <c r="Q139" s="146">
        <v>158</v>
      </c>
      <c r="R139" s="85">
        <v>30</v>
      </c>
      <c r="S139" s="147" t="s">
        <v>135</v>
      </c>
      <c r="T139" s="148" t="s">
        <v>390</v>
      </c>
      <c r="U139" s="149" t="s">
        <v>2031</v>
      </c>
      <c r="V139" s="123" t="s">
        <v>2250</v>
      </c>
      <c r="W139" s="125"/>
    </row>
    <row r="140" spans="1:259" x14ac:dyDescent="0.2">
      <c r="A140" s="122">
        <v>42342</v>
      </c>
      <c r="B140" s="101" t="s">
        <v>2035</v>
      </c>
      <c r="C140" s="101" t="s">
        <v>202</v>
      </c>
      <c r="D140" s="101" t="s">
        <v>141</v>
      </c>
      <c r="E140" s="101" t="s">
        <v>144</v>
      </c>
      <c r="F140" s="82">
        <v>42341</v>
      </c>
      <c r="G140" s="124">
        <v>2015</v>
      </c>
      <c r="H140" s="123" t="s">
        <v>10</v>
      </c>
      <c r="I140" s="123" t="str">
        <f t="shared" si="9"/>
        <v>NY</v>
      </c>
      <c r="J140" s="123" t="str">
        <f t="shared" si="8"/>
        <v>NY</v>
      </c>
      <c r="K140" s="123" t="str">
        <f t="shared" si="10"/>
        <v>Northeast</v>
      </c>
      <c r="L140" s="123" t="str">
        <f>INDEX('State '!$A$1:$C$62,MATCH($I140,'State '!$B:$B,0),3)</f>
        <v>Northeast</v>
      </c>
      <c r="M140" s="123" t="str">
        <f>INDEX('State '!$A$1:$C$62,MATCH($J140,'State '!$B:$B,0),3)</f>
        <v>Northeast</v>
      </c>
      <c r="N140" s="123"/>
      <c r="O140" s="85">
        <v>65.7</v>
      </c>
      <c r="P140" s="85"/>
      <c r="Q140" s="85">
        <v>140</v>
      </c>
      <c r="R140" s="124"/>
      <c r="S140" s="123" t="s">
        <v>135</v>
      </c>
      <c r="T140" s="123" t="s">
        <v>390</v>
      </c>
      <c r="U140" s="123" t="s">
        <v>2036</v>
      </c>
      <c r="V140" s="123" t="s">
        <v>2247</v>
      </c>
      <c r="W140" s="125"/>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c r="CB140" s="20"/>
      <c r="CC140" s="20"/>
      <c r="CD140" s="20"/>
      <c r="CE140" s="20"/>
      <c r="CF140" s="20"/>
      <c r="CG140" s="20"/>
      <c r="CH140" s="20"/>
      <c r="CI140" s="20"/>
      <c r="CJ140" s="20"/>
      <c r="CK140" s="20"/>
      <c r="CL140" s="20"/>
      <c r="CM140" s="20"/>
      <c r="CN140" s="20"/>
      <c r="CO140" s="20"/>
      <c r="CP140" s="20"/>
      <c r="CQ140" s="20"/>
      <c r="CR140" s="20"/>
      <c r="CS140" s="20"/>
      <c r="CT140" s="20"/>
      <c r="CU140" s="20"/>
      <c r="CV140" s="20"/>
      <c r="CW140" s="20"/>
      <c r="CX140" s="20"/>
      <c r="CY140" s="20"/>
      <c r="CZ140" s="20"/>
      <c r="DA140" s="20"/>
      <c r="DB140" s="20"/>
      <c r="DC140" s="20"/>
      <c r="DD140" s="20"/>
      <c r="DE140" s="20"/>
      <c r="DF140" s="20"/>
      <c r="DG140" s="20"/>
      <c r="DH140" s="20"/>
      <c r="DI140" s="20"/>
      <c r="DJ140" s="20"/>
      <c r="DK140" s="20"/>
      <c r="DL140" s="20"/>
      <c r="DM140" s="20"/>
      <c r="DN140" s="20"/>
      <c r="DO140" s="20"/>
      <c r="DP140" s="20"/>
      <c r="DQ140" s="20"/>
      <c r="DR140" s="20"/>
      <c r="DS140" s="20"/>
      <c r="DT140" s="20"/>
      <c r="DU140" s="20"/>
      <c r="DV140" s="20"/>
      <c r="DW140" s="20"/>
      <c r="DX140" s="20"/>
      <c r="DY140" s="20"/>
      <c r="DZ140" s="20"/>
      <c r="EA140" s="20"/>
      <c r="EB140" s="20"/>
      <c r="EC140" s="20"/>
      <c r="ED140" s="20"/>
      <c r="EE140" s="20"/>
      <c r="EF140" s="20"/>
      <c r="EG140" s="20"/>
      <c r="EH140" s="20"/>
      <c r="EI140" s="20"/>
      <c r="EJ140" s="20"/>
      <c r="EK140" s="20"/>
      <c r="EL140" s="20"/>
      <c r="EM140" s="20"/>
      <c r="EN140" s="20"/>
      <c r="EO140" s="20"/>
      <c r="EP140" s="20"/>
      <c r="EQ140" s="20"/>
      <c r="ER140" s="20"/>
      <c r="ES140" s="20"/>
      <c r="ET140" s="20"/>
      <c r="EU140" s="20"/>
      <c r="EV140" s="20"/>
      <c r="EW140" s="20"/>
      <c r="EX140" s="20"/>
      <c r="EY140" s="20"/>
      <c r="EZ140" s="20"/>
      <c r="FA140" s="20"/>
      <c r="FB140" s="20"/>
      <c r="FC140" s="20"/>
      <c r="FD140" s="20"/>
      <c r="FE140" s="20"/>
      <c r="FF140" s="20"/>
      <c r="FG140" s="20"/>
      <c r="FH140" s="20"/>
      <c r="FI140" s="20"/>
      <c r="FJ140" s="20"/>
      <c r="FK140" s="20"/>
      <c r="FL140" s="20"/>
      <c r="FM140" s="20"/>
      <c r="FN140" s="20"/>
      <c r="FO140" s="20"/>
      <c r="FP140" s="20"/>
      <c r="FQ140" s="20"/>
      <c r="FR140" s="20"/>
      <c r="FS140" s="20"/>
      <c r="FT140" s="20"/>
      <c r="FU140" s="20"/>
      <c r="FV140" s="20"/>
      <c r="FW140" s="20"/>
      <c r="FX140" s="20"/>
      <c r="FY140" s="20"/>
      <c r="FZ140" s="20"/>
      <c r="GA140" s="20"/>
      <c r="GB140" s="20"/>
      <c r="GC140" s="20"/>
      <c r="GD140" s="20"/>
      <c r="GE140" s="20"/>
      <c r="GF140" s="20"/>
      <c r="GG140" s="20"/>
      <c r="GH140" s="20"/>
      <c r="GI140" s="20"/>
      <c r="GJ140" s="20"/>
      <c r="GK140" s="20"/>
      <c r="GL140" s="20"/>
      <c r="GM140" s="20"/>
      <c r="GN140" s="20"/>
      <c r="GO140" s="20"/>
      <c r="GP140" s="20"/>
      <c r="GQ140" s="20"/>
      <c r="GR140" s="20"/>
      <c r="GS140" s="20"/>
      <c r="GT140" s="20"/>
      <c r="GU140" s="20"/>
      <c r="GV140" s="20"/>
      <c r="GW140" s="20"/>
      <c r="GX140" s="20"/>
      <c r="GY140" s="20"/>
      <c r="GZ140" s="20"/>
      <c r="HA140" s="20"/>
      <c r="HB140" s="20"/>
      <c r="HC140" s="20"/>
      <c r="HD140" s="20"/>
      <c r="HE140" s="20"/>
      <c r="HF140" s="20"/>
      <c r="HG140" s="20"/>
      <c r="HH140" s="20"/>
      <c r="HI140" s="20"/>
      <c r="HJ140" s="20"/>
      <c r="HK140" s="20"/>
      <c r="HL140" s="20"/>
      <c r="HM140" s="20"/>
      <c r="HN140" s="20"/>
      <c r="HO140" s="20"/>
      <c r="HP140" s="20"/>
      <c r="HQ140" s="20"/>
      <c r="HR140" s="20"/>
      <c r="HS140" s="20"/>
      <c r="HT140" s="20"/>
      <c r="HU140" s="20"/>
      <c r="HV140" s="20"/>
      <c r="HW140" s="20"/>
      <c r="HX140" s="20"/>
      <c r="HY140" s="20"/>
      <c r="HZ140" s="20"/>
      <c r="IA140" s="20"/>
      <c r="IB140" s="20"/>
      <c r="IC140" s="20"/>
      <c r="ID140" s="20"/>
      <c r="IE140" s="20"/>
      <c r="IF140" s="20"/>
      <c r="IG140" s="20"/>
      <c r="IH140" s="20"/>
      <c r="II140" s="20"/>
      <c r="IJ140" s="20"/>
      <c r="IK140" s="20"/>
      <c r="IL140" s="20"/>
      <c r="IM140" s="20"/>
      <c r="IN140" s="20"/>
      <c r="IO140" s="20"/>
      <c r="IP140" s="20"/>
      <c r="IQ140" s="20"/>
      <c r="IR140" s="20"/>
      <c r="IS140" s="20"/>
      <c r="IT140" s="20"/>
      <c r="IU140" s="20"/>
      <c r="IV140" s="20"/>
      <c r="IW140" s="20"/>
      <c r="IX140" s="20"/>
      <c r="IY140" s="20"/>
    </row>
    <row r="141" spans="1:259" s="20" customFormat="1" ht="38.25" x14ac:dyDescent="0.2">
      <c r="A141" s="122">
        <v>42355</v>
      </c>
      <c r="B141" s="102" t="s">
        <v>400</v>
      </c>
      <c r="C141" s="102" t="s">
        <v>200</v>
      </c>
      <c r="D141" s="102" t="s">
        <v>1944</v>
      </c>
      <c r="E141" s="144" t="s">
        <v>144</v>
      </c>
      <c r="F141" s="84">
        <v>42339</v>
      </c>
      <c r="G141" s="150">
        <v>2015</v>
      </c>
      <c r="H141" s="123" t="s">
        <v>2195</v>
      </c>
      <c r="I141" s="123" t="str">
        <f t="shared" si="9"/>
        <v>OH</v>
      </c>
      <c r="J141" s="123" t="str">
        <f t="shared" si="8"/>
        <v>LA</v>
      </c>
      <c r="K141" s="123" t="str">
        <f t="shared" si="10"/>
        <v>Northeast, Midwest, South Central</v>
      </c>
      <c r="L141" s="123" t="str">
        <f>INDEX('State '!$A$1:$C$62,MATCH($I141,'State '!$B:$B,0),3)</f>
        <v>Northeast</v>
      </c>
      <c r="M141" s="123" t="str">
        <f>INDEX('State '!$A$1:$C$62,MATCH($J141,'State '!$B:$B,0),3)</f>
        <v>South Central</v>
      </c>
      <c r="N141" s="123" t="s">
        <v>9</v>
      </c>
      <c r="O141" s="146">
        <v>468</v>
      </c>
      <c r="P141" s="146">
        <v>76</v>
      </c>
      <c r="Q141" s="146">
        <v>550</v>
      </c>
      <c r="R141" s="85">
        <v>30</v>
      </c>
      <c r="S141" s="147" t="s">
        <v>135</v>
      </c>
      <c r="T141" s="148" t="s">
        <v>390</v>
      </c>
      <c r="U141" s="149" t="s">
        <v>1947</v>
      </c>
      <c r="V141" s="123" t="s">
        <v>2250</v>
      </c>
      <c r="W141" s="125" t="s">
        <v>2333</v>
      </c>
    </row>
    <row r="142" spans="1:259" ht="38.25" x14ac:dyDescent="0.2">
      <c r="A142" s="122">
        <v>41885</v>
      </c>
      <c r="B142" s="101" t="s">
        <v>2194</v>
      </c>
      <c r="C142" s="101" t="s">
        <v>236</v>
      </c>
      <c r="D142" s="101" t="s">
        <v>141</v>
      </c>
      <c r="E142" s="101" t="s">
        <v>144</v>
      </c>
      <c r="F142" s="82">
        <v>42320</v>
      </c>
      <c r="G142" s="124">
        <v>2015</v>
      </c>
      <c r="H142" s="123" t="s">
        <v>501</v>
      </c>
      <c r="I142" s="123" t="str">
        <f t="shared" si="9"/>
        <v>MS</v>
      </c>
      <c r="J142" s="123" t="str">
        <f t="shared" si="8"/>
        <v>AL</v>
      </c>
      <c r="K142" s="123" t="str">
        <f t="shared" si="10"/>
        <v>South Central</v>
      </c>
      <c r="L142" s="123" t="str">
        <f>INDEX('State '!$A$1:$C$62,MATCH($I142,'State '!$B:$B,0),3)</f>
        <v>South Central</v>
      </c>
      <c r="M142" s="123" t="str">
        <f>INDEX('State '!$A$1:$C$62,MATCH($J142,'State '!$B:$B,0),3)</f>
        <v>South Central</v>
      </c>
      <c r="N142" s="123"/>
      <c r="O142" s="85">
        <v>47.8</v>
      </c>
      <c r="P142" s="85"/>
      <c r="Q142" s="85">
        <v>45</v>
      </c>
      <c r="R142" s="124"/>
      <c r="S142" s="123" t="s">
        <v>135</v>
      </c>
      <c r="T142" s="123" t="s">
        <v>390</v>
      </c>
      <c r="U142" s="123" t="s">
        <v>2130</v>
      </c>
      <c r="V142" s="123" t="s">
        <v>2250</v>
      </c>
      <c r="W142" s="125" t="s">
        <v>2334</v>
      </c>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c r="DZ142" s="20"/>
      <c r="EA142" s="20"/>
      <c r="EB142" s="20"/>
      <c r="EC142" s="20"/>
      <c r="ED142" s="20"/>
      <c r="EE142" s="20"/>
      <c r="EF142" s="20"/>
      <c r="EG142" s="20"/>
      <c r="EH142" s="20"/>
      <c r="EI142" s="20"/>
      <c r="EJ142" s="20"/>
      <c r="EK142" s="20"/>
      <c r="EL142" s="20"/>
      <c r="EM142" s="20"/>
      <c r="EN142" s="20"/>
      <c r="EO142" s="20"/>
      <c r="EP142" s="20"/>
      <c r="EQ142" s="20"/>
      <c r="ER142" s="20"/>
      <c r="ES142" s="20"/>
      <c r="ET142" s="20"/>
      <c r="EU142" s="20"/>
      <c r="EV142" s="20"/>
      <c r="EW142" s="20"/>
      <c r="EX142" s="20"/>
      <c r="EY142" s="20"/>
      <c r="EZ142" s="20"/>
      <c r="FA142" s="20"/>
      <c r="FB142" s="20"/>
      <c r="FC142" s="20"/>
      <c r="FD142" s="20"/>
      <c r="FE142" s="20"/>
      <c r="FF142" s="20"/>
      <c r="FG142" s="20"/>
      <c r="FH142" s="20"/>
      <c r="FI142" s="20"/>
      <c r="FJ142" s="20"/>
      <c r="FK142" s="20"/>
      <c r="FL142" s="20"/>
      <c r="FM142" s="20"/>
      <c r="FN142" s="20"/>
      <c r="FO142" s="20"/>
      <c r="FP142" s="20"/>
      <c r="FQ142" s="20"/>
      <c r="FR142" s="20"/>
      <c r="FS142" s="20"/>
      <c r="FT142" s="20"/>
      <c r="FU142" s="20"/>
      <c r="FV142" s="20"/>
      <c r="FW142" s="20"/>
      <c r="FX142" s="20"/>
      <c r="FY142" s="20"/>
      <c r="FZ142" s="20"/>
      <c r="GA142" s="20"/>
      <c r="GB142" s="20"/>
      <c r="GC142" s="20"/>
      <c r="GD142" s="20"/>
      <c r="GE142" s="20"/>
      <c r="GF142" s="20"/>
      <c r="GG142" s="20"/>
      <c r="GH142" s="20"/>
      <c r="GI142" s="20"/>
      <c r="GJ142" s="20"/>
      <c r="GK142" s="20"/>
      <c r="GL142" s="20"/>
      <c r="GM142" s="20"/>
      <c r="GN142" s="20"/>
      <c r="GO142" s="20"/>
      <c r="GP142" s="20"/>
      <c r="GQ142" s="20"/>
      <c r="GR142" s="20"/>
      <c r="GS142" s="20"/>
      <c r="GT142" s="20"/>
      <c r="GU142" s="20"/>
      <c r="GV142" s="20"/>
      <c r="GW142" s="20"/>
      <c r="GX142" s="20"/>
      <c r="GY142" s="20"/>
      <c r="GZ142" s="20"/>
      <c r="HA142" s="20"/>
      <c r="HB142" s="20"/>
      <c r="HC142" s="20"/>
      <c r="HD142" s="20"/>
      <c r="HE142" s="20"/>
      <c r="HF142" s="20"/>
      <c r="HG142" s="20"/>
      <c r="HH142" s="20"/>
      <c r="HI142" s="20"/>
      <c r="HJ142" s="20"/>
      <c r="HK142" s="20"/>
      <c r="HL142" s="20"/>
      <c r="HM142" s="20"/>
      <c r="HN142" s="20"/>
      <c r="HO142" s="20"/>
      <c r="HP142" s="20"/>
      <c r="HQ142" s="20"/>
      <c r="HR142" s="20"/>
      <c r="HS142" s="20"/>
      <c r="HT142" s="20"/>
      <c r="HU142" s="20"/>
      <c r="HV142" s="20"/>
      <c r="HW142" s="20"/>
      <c r="HX142" s="20"/>
      <c r="HY142" s="20"/>
      <c r="HZ142" s="20"/>
      <c r="IA142" s="20"/>
      <c r="IB142" s="20"/>
      <c r="IC142" s="20"/>
      <c r="ID142" s="20"/>
      <c r="IE142" s="20"/>
      <c r="IF142" s="20"/>
      <c r="IG142" s="20"/>
      <c r="IH142" s="20"/>
      <c r="II142" s="20"/>
      <c r="IJ142" s="20"/>
      <c r="IK142" s="20"/>
      <c r="IL142" s="20"/>
      <c r="IM142" s="20"/>
      <c r="IN142" s="20"/>
      <c r="IO142" s="20"/>
      <c r="IP142" s="20"/>
      <c r="IQ142" s="20"/>
      <c r="IR142" s="20"/>
      <c r="IS142" s="20"/>
      <c r="IT142" s="20"/>
      <c r="IU142" s="20"/>
      <c r="IV142" s="20"/>
      <c r="IW142" s="20"/>
      <c r="IX142" s="20"/>
      <c r="IY142" s="20"/>
    </row>
    <row r="143" spans="1:259" x14ac:dyDescent="0.2">
      <c r="A143" s="122">
        <v>42612</v>
      </c>
      <c r="B143" s="101" t="s">
        <v>2196</v>
      </c>
      <c r="C143" s="101" t="s">
        <v>1791</v>
      </c>
      <c r="D143" s="101" t="s">
        <v>141</v>
      </c>
      <c r="E143" s="101" t="s">
        <v>144</v>
      </c>
      <c r="F143" s="82">
        <v>42299</v>
      </c>
      <c r="G143" s="124">
        <v>2015</v>
      </c>
      <c r="H143" s="123" t="s">
        <v>2012</v>
      </c>
      <c r="I143" s="123" t="str">
        <f t="shared" si="9"/>
        <v>OH</v>
      </c>
      <c r="J143" s="123" t="str">
        <f t="shared" si="8"/>
        <v>IN</v>
      </c>
      <c r="K143" s="123" t="str">
        <f t="shared" si="10"/>
        <v>Northeast, Midwest</v>
      </c>
      <c r="L143" s="123" t="str">
        <f>INDEX('State '!$A$1:$C$62,MATCH($I143,'State '!$B:$B,0),3)</f>
        <v>Northeast</v>
      </c>
      <c r="M143" s="123" t="str">
        <f>INDEX('State '!$A$1:$C$62,MATCH($J143,'State '!$B:$B,0),3)</f>
        <v>Midwest</v>
      </c>
      <c r="N143" s="123"/>
      <c r="O143" s="85">
        <v>183</v>
      </c>
      <c r="P143" s="85"/>
      <c r="Q143" s="85">
        <v>134</v>
      </c>
      <c r="R143" s="124"/>
      <c r="S143" s="123" t="s">
        <v>135</v>
      </c>
      <c r="T143" s="123" t="s">
        <v>390</v>
      </c>
      <c r="U143" s="123" t="s">
        <v>2197</v>
      </c>
      <c r="V143" s="123" t="s">
        <v>2250</v>
      </c>
      <c r="W143" s="125"/>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c r="FJ143" s="20"/>
      <c r="FK143" s="20"/>
      <c r="FL143" s="20"/>
      <c r="FM143" s="20"/>
      <c r="FN143" s="20"/>
      <c r="FO143" s="20"/>
      <c r="FP143" s="20"/>
      <c r="FQ143" s="20"/>
      <c r="FR143" s="20"/>
      <c r="FS143" s="20"/>
      <c r="FT143" s="20"/>
      <c r="FU143" s="20"/>
      <c r="FV143" s="20"/>
      <c r="FW143" s="20"/>
      <c r="FX143" s="20"/>
      <c r="FY143" s="20"/>
      <c r="FZ143" s="20"/>
      <c r="GA143" s="20"/>
      <c r="GB143" s="20"/>
      <c r="GC143" s="20"/>
      <c r="GD143" s="20"/>
      <c r="GE143" s="20"/>
      <c r="GF143" s="20"/>
      <c r="GG143" s="20"/>
      <c r="GH143" s="20"/>
      <c r="GI143" s="20"/>
      <c r="GJ143" s="20"/>
      <c r="GK143" s="20"/>
      <c r="GL143" s="20"/>
      <c r="GM143" s="20"/>
      <c r="GN143" s="20"/>
      <c r="GO143" s="20"/>
      <c r="GP143" s="20"/>
      <c r="GQ143" s="20"/>
      <c r="GR143" s="20"/>
      <c r="GS143" s="20"/>
      <c r="GT143" s="20"/>
      <c r="GU143" s="20"/>
      <c r="GV143" s="20"/>
      <c r="GW143" s="20"/>
      <c r="GX143" s="20"/>
      <c r="GY143" s="20"/>
      <c r="GZ143" s="20"/>
      <c r="HA143" s="20"/>
      <c r="HB143" s="20"/>
      <c r="HC143" s="20"/>
      <c r="HD143" s="20"/>
      <c r="HE143" s="20"/>
      <c r="HF143" s="20"/>
      <c r="HG143" s="20"/>
      <c r="HH143" s="20"/>
      <c r="HI143" s="20"/>
      <c r="HJ143" s="20"/>
      <c r="HK143" s="20"/>
      <c r="HL143" s="20"/>
      <c r="HM143" s="20"/>
      <c r="HN143" s="20"/>
      <c r="HO143" s="20"/>
      <c r="HP143" s="20"/>
      <c r="HQ143" s="20"/>
      <c r="HR143" s="20"/>
      <c r="HS143" s="20"/>
      <c r="HT143" s="20"/>
      <c r="HU143" s="20"/>
      <c r="HV143" s="20"/>
      <c r="HW143" s="20"/>
      <c r="HX143" s="20"/>
      <c r="HY143" s="20"/>
      <c r="HZ143" s="20"/>
      <c r="IA143" s="20"/>
      <c r="IB143" s="20"/>
      <c r="IC143" s="20"/>
      <c r="ID143" s="20"/>
      <c r="IE143" s="20"/>
      <c r="IF143" s="20"/>
      <c r="IG143" s="20"/>
      <c r="IH143" s="20"/>
      <c r="II143" s="20"/>
      <c r="IJ143" s="20"/>
      <c r="IK143" s="20"/>
      <c r="IL143" s="20"/>
      <c r="IM143" s="20"/>
      <c r="IN143" s="20"/>
      <c r="IO143" s="20"/>
      <c r="IP143" s="20"/>
      <c r="IQ143" s="20"/>
      <c r="IR143" s="20"/>
      <c r="IS143" s="20"/>
      <c r="IT143" s="20"/>
      <c r="IU143" s="20"/>
      <c r="IV143" s="20"/>
      <c r="IW143" s="20"/>
      <c r="IX143" s="20"/>
      <c r="IY143" s="20"/>
    </row>
    <row r="144" spans="1:259" x14ac:dyDescent="0.2">
      <c r="A144" s="122">
        <v>42175</v>
      </c>
      <c r="B144" s="102" t="s">
        <v>405</v>
      </c>
      <c r="C144" s="102" t="s">
        <v>1941</v>
      </c>
      <c r="D144" s="102" t="s">
        <v>137</v>
      </c>
      <c r="E144" s="144" t="s">
        <v>144</v>
      </c>
      <c r="F144" s="84">
        <v>42138</v>
      </c>
      <c r="G144" s="150">
        <v>2015</v>
      </c>
      <c r="H144" s="123" t="s">
        <v>10</v>
      </c>
      <c r="I144" s="123" t="str">
        <f t="shared" si="9"/>
        <v>NY</v>
      </c>
      <c r="J144" s="123" t="str">
        <f t="shared" si="8"/>
        <v>NY</v>
      </c>
      <c r="K144" s="123" t="str">
        <f t="shared" si="10"/>
        <v>Northeast</v>
      </c>
      <c r="L144" s="123" t="str">
        <f>INDEX('State '!$A$1:$C$62,MATCH($I144,'State '!$B:$B,0),3)</f>
        <v>Northeast</v>
      </c>
      <c r="M144" s="123" t="str">
        <f>INDEX('State '!$A$1:$C$62,MATCH($J144,'State '!$B:$B,0),3)</f>
        <v>Northeast</v>
      </c>
      <c r="N144" s="123"/>
      <c r="O144" s="146">
        <v>12</v>
      </c>
      <c r="P144" s="146">
        <v>3.2</v>
      </c>
      <c r="Q144" s="146">
        <v>647</v>
      </c>
      <c r="R144" s="85">
        <v>26</v>
      </c>
      <c r="S144" s="147" t="s">
        <v>135</v>
      </c>
      <c r="T144" s="148" t="s">
        <v>390</v>
      </c>
      <c r="U144" s="149" t="s">
        <v>1942</v>
      </c>
      <c r="V144" s="123" t="s">
        <v>2247</v>
      </c>
      <c r="W144" s="125"/>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20"/>
      <c r="DY144" s="20"/>
      <c r="DZ144" s="20"/>
      <c r="EA144" s="20"/>
      <c r="EB144" s="20"/>
      <c r="EC144" s="20"/>
      <c r="ED144" s="20"/>
      <c r="EE144" s="20"/>
      <c r="EF144" s="20"/>
      <c r="EG144" s="20"/>
      <c r="EH144" s="20"/>
      <c r="EI144" s="20"/>
      <c r="EJ144" s="20"/>
      <c r="EK144" s="20"/>
      <c r="EL144" s="20"/>
      <c r="EM144" s="20"/>
      <c r="EN144" s="20"/>
      <c r="EO144" s="20"/>
      <c r="EP144" s="20"/>
      <c r="EQ144" s="20"/>
      <c r="ER144" s="20"/>
      <c r="ES144" s="20"/>
      <c r="ET144" s="20"/>
      <c r="EU144" s="20"/>
      <c r="EV144" s="20"/>
      <c r="EW144" s="20"/>
      <c r="EX144" s="20"/>
      <c r="EY144" s="20"/>
      <c r="EZ144" s="20"/>
      <c r="FA144" s="20"/>
      <c r="FB144" s="20"/>
      <c r="FC144" s="20"/>
      <c r="FD144" s="20"/>
      <c r="FE144" s="20"/>
      <c r="FF144" s="20"/>
      <c r="FG144" s="20"/>
      <c r="FH144" s="20"/>
      <c r="FI144" s="20"/>
      <c r="FJ144" s="20"/>
      <c r="FK144" s="20"/>
      <c r="FL144" s="20"/>
      <c r="FM144" s="20"/>
      <c r="FN144" s="20"/>
      <c r="FO144" s="20"/>
      <c r="FP144" s="20"/>
      <c r="FQ144" s="20"/>
      <c r="FR144" s="20"/>
      <c r="FS144" s="20"/>
      <c r="FT144" s="20"/>
      <c r="FU144" s="20"/>
      <c r="FV144" s="20"/>
      <c r="FW144" s="20"/>
      <c r="FX144" s="20"/>
      <c r="FY144" s="20"/>
      <c r="FZ144" s="20"/>
      <c r="GA144" s="20"/>
      <c r="GB144" s="20"/>
      <c r="GC144" s="20"/>
      <c r="GD144" s="20"/>
      <c r="GE144" s="20"/>
      <c r="GF144" s="20"/>
      <c r="GG144" s="20"/>
      <c r="GH144" s="20"/>
      <c r="GI144" s="20"/>
      <c r="GJ144" s="20"/>
      <c r="GK144" s="20"/>
      <c r="GL144" s="20"/>
      <c r="GM144" s="20"/>
      <c r="GN144" s="20"/>
      <c r="GO144" s="20"/>
      <c r="GP144" s="20"/>
      <c r="GQ144" s="20"/>
      <c r="GR144" s="20"/>
      <c r="GS144" s="20"/>
      <c r="GT144" s="20"/>
      <c r="GU144" s="20"/>
      <c r="GV144" s="20"/>
      <c r="GW144" s="20"/>
      <c r="GX144" s="20"/>
      <c r="GY144" s="20"/>
      <c r="GZ144" s="20"/>
      <c r="HA144" s="20"/>
      <c r="HB144" s="20"/>
      <c r="HC144" s="20"/>
      <c r="HD144" s="20"/>
      <c r="HE144" s="20"/>
      <c r="HF144" s="20"/>
      <c r="HG144" s="20"/>
      <c r="HH144" s="20"/>
      <c r="HI144" s="20"/>
      <c r="HJ144" s="20"/>
      <c r="HK144" s="20"/>
      <c r="HL144" s="20"/>
      <c r="HM144" s="20"/>
      <c r="HN144" s="20"/>
      <c r="HO144" s="20"/>
      <c r="HP144" s="20"/>
      <c r="HQ144" s="20"/>
      <c r="HR144" s="20"/>
      <c r="HS144" s="20"/>
      <c r="HT144" s="20"/>
      <c r="HU144" s="20"/>
      <c r="HV144" s="20"/>
      <c r="HW144" s="20"/>
      <c r="HX144" s="20"/>
      <c r="HY144" s="20"/>
      <c r="HZ144" s="20"/>
      <c r="IA144" s="20"/>
      <c r="IB144" s="20"/>
      <c r="IC144" s="20"/>
      <c r="ID144" s="20"/>
      <c r="IE144" s="20"/>
      <c r="IF144" s="20"/>
      <c r="IG144" s="20"/>
      <c r="IH144" s="20"/>
      <c r="II144" s="20"/>
      <c r="IJ144" s="20"/>
      <c r="IK144" s="20"/>
      <c r="IL144" s="20"/>
      <c r="IM144" s="20"/>
      <c r="IN144" s="20"/>
      <c r="IO144" s="20"/>
      <c r="IP144" s="20"/>
      <c r="IQ144" s="20"/>
      <c r="IR144" s="20"/>
      <c r="IS144" s="20"/>
      <c r="IT144" s="20"/>
      <c r="IU144" s="20"/>
      <c r="IV144" s="20"/>
      <c r="IW144" s="20"/>
      <c r="IX144" s="20"/>
      <c r="IY144" s="20"/>
    </row>
    <row r="145" spans="1:259" x14ac:dyDescent="0.2">
      <c r="A145" s="122">
        <v>42600</v>
      </c>
      <c r="B145" s="101" t="s">
        <v>1904</v>
      </c>
      <c r="C145" s="101" t="s">
        <v>232</v>
      </c>
      <c r="D145" s="101" t="s">
        <v>134</v>
      </c>
      <c r="E145" s="101" t="s">
        <v>144</v>
      </c>
      <c r="F145" s="82">
        <v>42312</v>
      </c>
      <c r="G145" s="124">
        <v>2015</v>
      </c>
      <c r="H145" s="123" t="s">
        <v>10</v>
      </c>
      <c r="I145" s="123" t="str">
        <f t="shared" si="9"/>
        <v>NY</v>
      </c>
      <c r="J145" s="123" t="str">
        <f t="shared" si="8"/>
        <v>NY</v>
      </c>
      <c r="K145" s="123" t="str">
        <f t="shared" si="10"/>
        <v>Northeast</v>
      </c>
      <c r="L145" s="123" t="str">
        <f>INDEX('State '!$A$1:$C$62,MATCH($I145,'State '!$B:$B,0),3)</f>
        <v>Northeast</v>
      </c>
      <c r="M145" s="123" t="str">
        <f>INDEX('State '!$A$1:$C$62,MATCH($J145,'State '!$B:$B,0),3)</f>
        <v>Northeast</v>
      </c>
      <c r="N145" s="123"/>
      <c r="O145" s="85">
        <v>43.7</v>
      </c>
      <c r="P145" s="85">
        <v>17</v>
      </c>
      <c r="Q145" s="85">
        <v>54</v>
      </c>
      <c r="R145" s="124" t="s">
        <v>745</v>
      </c>
      <c r="S145" s="123" t="s">
        <v>135</v>
      </c>
      <c r="T145" s="123" t="s">
        <v>390</v>
      </c>
      <c r="U145" s="123" t="s">
        <v>1955</v>
      </c>
      <c r="V145" s="123" t="s">
        <v>2247</v>
      </c>
      <c r="W145" s="125"/>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20"/>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20"/>
      <c r="DH145" s="20"/>
      <c r="DI145" s="20"/>
      <c r="DJ145" s="20"/>
      <c r="DK145" s="20"/>
      <c r="DL145" s="20"/>
      <c r="DM145" s="20"/>
      <c r="DN145" s="20"/>
      <c r="DO145" s="20"/>
      <c r="DP145" s="20"/>
      <c r="DQ145" s="20"/>
      <c r="DR145" s="20"/>
      <c r="DS145" s="20"/>
      <c r="DT145" s="20"/>
      <c r="DU145" s="20"/>
      <c r="DV145" s="20"/>
      <c r="DW145" s="20"/>
      <c r="DX145" s="20"/>
      <c r="DY145" s="20"/>
      <c r="DZ145" s="20"/>
      <c r="EA145" s="20"/>
      <c r="EB145" s="20"/>
      <c r="EC145" s="20"/>
      <c r="ED145" s="20"/>
      <c r="EE145" s="20"/>
      <c r="EF145" s="20"/>
      <c r="EG145" s="20"/>
      <c r="EH145" s="20"/>
      <c r="EI145" s="20"/>
      <c r="EJ145" s="20"/>
      <c r="EK145" s="20"/>
      <c r="EL145" s="20"/>
      <c r="EM145" s="20"/>
      <c r="EN145" s="20"/>
      <c r="EO145" s="20"/>
      <c r="EP145" s="20"/>
      <c r="EQ145" s="20"/>
      <c r="ER145" s="20"/>
      <c r="ES145" s="20"/>
      <c r="ET145" s="20"/>
      <c r="EU145" s="20"/>
      <c r="EV145" s="20"/>
      <c r="EW145" s="20"/>
      <c r="EX145" s="20"/>
      <c r="EY145" s="20"/>
      <c r="EZ145" s="20"/>
      <c r="FA145" s="20"/>
      <c r="FB145" s="20"/>
      <c r="FC145" s="20"/>
      <c r="FD145" s="20"/>
      <c r="FE145" s="20"/>
      <c r="FF145" s="20"/>
      <c r="FG145" s="20"/>
      <c r="FH145" s="20"/>
      <c r="FI145" s="20"/>
      <c r="FJ145" s="20"/>
      <c r="FK145" s="20"/>
      <c r="FL145" s="20"/>
      <c r="FM145" s="20"/>
      <c r="FN145" s="20"/>
      <c r="FO145" s="20"/>
      <c r="FP145" s="20"/>
      <c r="FQ145" s="20"/>
      <c r="FR145" s="20"/>
      <c r="FS145" s="20"/>
      <c r="FT145" s="20"/>
      <c r="FU145" s="20"/>
      <c r="FV145" s="20"/>
      <c r="FW145" s="20"/>
      <c r="FX145" s="20"/>
      <c r="FY145" s="20"/>
      <c r="FZ145" s="20"/>
      <c r="GA145" s="20"/>
      <c r="GB145" s="20"/>
      <c r="GC145" s="20"/>
      <c r="GD145" s="20"/>
      <c r="GE145" s="20"/>
      <c r="GF145" s="20"/>
      <c r="GG145" s="20"/>
      <c r="GH145" s="20"/>
      <c r="GI145" s="20"/>
      <c r="GJ145" s="20"/>
      <c r="GK145" s="20"/>
      <c r="GL145" s="20"/>
      <c r="GM145" s="20"/>
      <c r="GN145" s="20"/>
      <c r="GO145" s="20"/>
      <c r="GP145" s="20"/>
      <c r="GQ145" s="20"/>
      <c r="GR145" s="20"/>
      <c r="GS145" s="20"/>
      <c r="GT145" s="20"/>
      <c r="GU145" s="20"/>
      <c r="GV145" s="20"/>
      <c r="GW145" s="20"/>
      <c r="GX145" s="20"/>
      <c r="GY145" s="20"/>
      <c r="GZ145" s="20"/>
      <c r="HA145" s="20"/>
      <c r="HB145" s="20"/>
      <c r="HC145" s="20"/>
      <c r="HD145" s="20"/>
      <c r="HE145" s="20"/>
      <c r="HF145" s="20"/>
      <c r="HG145" s="20"/>
      <c r="HH145" s="20"/>
      <c r="HI145" s="20"/>
      <c r="HJ145" s="20"/>
      <c r="HK145" s="20"/>
      <c r="HL145" s="20"/>
      <c r="HM145" s="20"/>
      <c r="HN145" s="20"/>
      <c r="HO145" s="20"/>
      <c r="HP145" s="20"/>
      <c r="HQ145" s="20"/>
      <c r="HR145" s="20"/>
      <c r="HS145" s="20"/>
      <c r="HT145" s="20"/>
      <c r="HU145" s="20"/>
      <c r="HV145" s="20"/>
      <c r="HW145" s="20"/>
      <c r="HX145" s="20"/>
      <c r="HY145" s="20"/>
      <c r="HZ145" s="20"/>
      <c r="IA145" s="20"/>
      <c r="IB145" s="20"/>
      <c r="IC145" s="20"/>
      <c r="ID145" s="20"/>
      <c r="IE145" s="20"/>
      <c r="IF145" s="20"/>
      <c r="IG145" s="20"/>
      <c r="IH145" s="20"/>
      <c r="II145" s="20"/>
      <c r="IJ145" s="20"/>
      <c r="IK145" s="20"/>
      <c r="IL145" s="20"/>
      <c r="IM145" s="20"/>
      <c r="IN145" s="20"/>
      <c r="IO145" s="20"/>
      <c r="IP145" s="20"/>
      <c r="IQ145" s="20"/>
      <c r="IR145" s="20"/>
      <c r="IS145" s="20"/>
      <c r="IT145" s="20"/>
      <c r="IU145" s="20"/>
      <c r="IV145" s="20"/>
      <c r="IW145" s="20"/>
      <c r="IX145" s="20"/>
      <c r="IY145" s="20"/>
    </row>
    <row r="146" spans="1:259" s="20" customFormat="1" ht="25.5" x14ac:dyDescent="0.2">
      <c r="A146" s="122">
        <v>42251</v>
      </c>
      <c r="B146" s="102" t="s">
        <v>2032</v>
      </c>
      <c r="C146" s="101" t="s">
        <v>200</v>
      </c>
      <c r="D146" s="102" t="s">
        <v>1944</v>
      </c>
      <c r="E146" s="144" t="s">
        <v>144</v>
      </c>
      <c r="F146" s="84">
        <v>42244</v>
      </c>
      <c r="G146" s="150">
        <v>2015</v>
      </c>
      <c r="H146" s="123" t="s">
        <v>2033</v>
      </c>
      <c r="I146" s="123" t="str">
        <f t="shared" si="9"/>
        <v>PA</v>
      </c>
      <c r="J146" s="123" t="str">
        <f t="shared" si="8"/>
        <v>IN</v>
      </c>
      <c r="K146" s="123" t="str">
        <f t="shared" si="10"/>
        <v>Northeast, Midwest</v>
      </c>
      <c r="L146" s="123" t="str">
        <f>INDEX('State '!$A$1:$C$62,MATCH($I146,'State '!$B:$B,0),3)</f>
        <v>Northeast</v>
      </c>
      <c r="M146" s="123" t="str">
        <f>INDEX('State '!$A$1:$C$62,MATCH($J146,'State '!$B:$B,0),3)</f>
        <v>Midwest</v>
      </c>
      <c r="N146" s="123"/>
      <c r="O146" s="146">
        <v>56</v>
      </c>
      <c r="P146" s="146"/>
      <c r="Q146" s="146">
        <v>425</v>
      </c>
      <c r="R146" s="85"/>
      <c r="S146" s="147" t="s">
        <v>135</v>
      </c>
      <c r="T146" s="148" t="s">
        <v>390</v>
      </c>
      <c r="U146" s="149" t="s">
        <v>2034</v>
      </c>
      <c r="V146" s="123" t="s">
        <v>2250</v>
      </c>
      <c r="W146" s="125"/>
      <c r="X146" s="126"/>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c r="AV146" s="113"/>
      <c r="AW146" s="113"/>
      <c r="AX146" s="113"/>
      <c r="AY146" s="113"/>
      <c r="AZ146" s="113"/>
      <c r="BA146" s="113"/>
      <c r="BB146" s="113"/>
      <c r="BC146" s="113"/>
      <c r="BD146" s="113"/>
      <c r="BE146" s="113"/>
      <c r="BF146" s="113"/>
      <c r="BG146" s="113"/>
      <c r="BH146" s="113"/>
      <c r="BI146" s="113"/>
      <c r="BJ146" s="113"/>
      <c r="BK146" s="113"/>
      <c r="BL146" s="113"/>
      <c r="BM146" s="113"/>
      <c r="BN146" s="113"/>
      <c r="BO146" s="113"/>
      <c r="BP146" s="113"/>
      <c r="BQ146" s="113"/>
      <c r="BR146" s="113"/>
      <c r="BS146" s="113"/>
      <c r="BT146" s="113"/>
      <c r="BU146" s="113"/>
      <c r="BV146" s="113"/>
      <c r="BW146" s="113"/>
      <c r="BX146" s="113"/>
      <c r="BY146" s="113"/>
      <c r="BZ146" s="113"/>
      <c r="CA146" s="113"/>
      <c r="CB146" s="113"/>
      <c r="CC146" s="113"/>
      <c r="CD146" s="113"/>
      <c r="CE146" s="113"/>
      <c r="CF146" s="113"/>
      <c r="CG146" s="113"/>
      <c r="CH146" s="113"/>
      <c r="CI146" s="113"/>
      <c r="CJ146" s="113"/>
      <c r="CK146" s="113"/>
      <c r="CL146" s="113"/>
      <c r="CM146" s="113"/>
      <c r="CN146" s="113"/>
      <c r="CO146" s="113"/>
      <c r="CP146" s="113"/>
      <c r="CQ146" s="113"/>
      <c r="CR146" s="113"/>
      <c r="CS146" s="113"/>
      <c r="CT146" s="113"/>
      <c r="CU146" s="113"/>
      <c r="CV146" s="113"/>
      <c r="CW146" s="113"/>
      <c r="CX146" s="113"/>
      <c r="CY146" s="113"/>
      <c r="CZ146" s="113"/>
      <c r="DA146" s="113"/>
      <c r="DB146" s="113"/>
      <c r="DC146" s="113"/>
      <c r="DD146" s="113"/>
      <c r="DE146" s="113"/>
      <c r="DF146" s="113"/>
      <c r="DG146" s="113"/>
      <c r="DH146" s="113"/>
      <c r="DI146" s="113"/>
      <c r="DJ146" s="113"/>
      <c r="DK146" s="113"/>
      <c r="DL146" s="113"/>
      <c r="DM146" s="113"/>
      <c r="DN146" s="113"/>
      <c r="DO146" s="113"/>
      <c r="DP146" s="113"/>
      <c r="DQ146" s="113"/>
      <c r="DR146" s="113"/>
      <c r="DS146" s="113"/>
      <c r="DT146" s="113"/>
      <c r="DU146" s="113"/>
      <c r="DV146" s="113"/>
      <c r="DW146" s="113"/>
      <c r="DX146" s="113"/>
      <c r="DY146" s="113"/>
      <c r="DZ146" s="113"/>
      <c r="EA146" s="113"/>
      <c r="EB146" s="113"/>
      <c r="EC146" s="113"/>
      <c r="ED146" s="113"/>
      <c r="EE146" s="113"/>
      <c r="EF146" s="113"/>
      <c r="EG146" s="113"/>
      <c r="EH146" s="113"/>
      <c r="EI146" s="113"/>
      <c r="EJ146" s="113"/>
      <c r="EK146" s="113"/>
      <c r="EL146" s="113"/>
      <c r="EM146" s="113"/>
      <c r="EN146" s="113"/>
      <c r="EO146" s="113"/>
      <c r="EP146" s="113"/>
      <c r="EQ146" s="113"/>
      <c r="ER146" s="113"/>
      <c r="ES146" s="113"/>
      <c r="ET146" s="113"/>
      <c r="EU146" s="113"/>
      <c r="EV146" s="113"/>
      <c r="EW146" s="113"/>
      <c r="EX146" s="113"/>
      <c r="EY146" s="113"/>
      <c r="EZ146" s="113"/>
      <c r="FA146" s="113"/>
      <c r="FB146" s="113"/>
      <c r="FC146" s="113"/>
      <c r="FD146" s="113"/>
      <c r="FE146" s="113"/>
      <c r="FF146" s="113"/>
      <c r="FG146" s="113"/>
      <c r="FH146" s="113"/>
      <c r="FI146" s="113"/>
      <c r="FJ146" s="113"/>
      <c r="FK146" s="113"/>
      <c r="FL146" s="113"/>
      <c r="FM146" s="113"/>
      <c r="FN146" s="113"/>
      <c r="FO146" s="113"/>
      <c r="FP146" s="113"/>
      <c r="FQ146" s="113"/>
      <c r="FR146" s="113"/>
      <c r="FS146" s="113"/>
      <c r="FT146" s="113"/>
      <c r="FU146" s="113"/>
      <c r="FV146" s="113"/>
      <c r="FW146" s="113"/>
      <c r="FX146" s="113"/>
      <c r="FY146" s="113"/>
      <c r="FZ146" s="113"/>
      <c r="GA146" s="113"/>
      <c r="GB146" s="113"/>
      <c r="GC146" s="113"/>
      <c r="GD146" s="113"/>
      <c r="GE146" s="113"/>
      <c r="GF146" s="113"/>
      <c r="GG146" s="113"/>
      <c r="GH146" s="113"/>
      <c r="GI146" s="113"/>
      <c r="GJ146" s="113"/>
      <c r="GK146" s="113"/>
      <c r="GL146" s="113"/>
      <c r="GM146" s="113"/>
      <c r="GN146" s="113"/>
      <c r="GO146" s="113"/>
      <c r="GP146" s="113"/>
      <c r="GQ146" s="113"/>
      <c r="GR146" s="113"/>
      <c r="GS146" s="113"/>
      <c r="GT146" s="113"/>
      <c r="GU146" s="113"/>
      <c r="GV146" s="113"/>
      <c r="GW146" s="113"/>
      <c r="GX146" s="113"/>
      <c r="GY146" s="113"/>
      <c r="GZ146" s="113"/>
      <c r="HA146" s="113"/>
      <c r="HB146" s="113"/>
      <c r="HC146" s="113"/>
      <c r="HD146" s="113"/>
      <c r="HE146" s="113"/>
      <c r="HF146" s="113"/>
      <c r="HG146" s="113"/>
      <c r="HH146" s="113"/>
      <c r="HI146" s="113"/>
      <c r="HJ146" s="113"/>
      <c r="HK146" s="113"/>
      <c r="HL146" s="113"/>
      <c r="HM146" s="113"/>
      <c r="HN146" s="113"/>
      <c r="HO146" s="113"/>
      <c r="HP146" s="113"/>
      <c r="HQ146" s="113"/>
      <c r="HR146" s="113"/>
      <c r="HS146" s="113"/>
      <c r="HT146" s="113"/>
      <c r="HU146" s="113"/>
      <c r="HV146" s="113"/>
      <c r="HW146" s="113"/>
      <c r="HX146" s="113"/>
      <c r="HY146" s="113"/>
      <c r="HZ146" s="113"/>
      <c r="IA146" s="113"/>
      <c r="IB146" s="113"/>
      <c r="IC146" s="113"/>
      <c r="ID146" s="113"/>
      <c r="IE146" s="113"/>
      <c r="IF146" s="113"/>
      <c r="IG146" s="113"/>
      <c r="IH146" s="113"/>
      <c r="II146" s="113"/>
      <c r="IJ146" s="113"/>
      <c r="IK146" s="113"/>
      <c r="IL146" s="113"/>
      <c r="IM146" s="113"/>
      <c r="IN146" s="113"/>
      <c r="IO146" s="113"/>
      <c r="IP146" s="113"/>
      <c r="IQ146" s="113"/>
      <c r="IR146" s="113"/>
      <c r="IS146" s="113"/>
      <c r="IT146" s="113"/>
      <c r="IU146" s="113"/>
      <c r="IV146" s="113"/>
      <c r="IW146" s="113"/>
      <c r="IX146" s="113"/>
      <c r="IY146" s="113"/>
    </row>
    <row r="147" spans="1:259" s="20" customFormat="1" x14ac:dyDescent="0.2">
      <c r="A147" s="122">
        <v>42354</v>
      </c>
      <c r="B147" s="101" t="s">
        <v>1796</v>
      </c>
      <c r="C147" s="101" t="s">
        <v>1941</v>
      </c>
      <c r="D147" s="101" t="s">
        <v>141</v>
      </c>
      <c r="E147" s="101" t="s">
        <v>144</v>
      </c>
      <c r="F147" s="82">
        <v>42243</v>
      </c>
      <c r="G147" s="124">
        <v>2015</v>
      </c>
      <c r="H147" s="123" t="s">
        <v>767</v>
      </c>
      <c r="I147" s="123" t="str">
        <f t="shared" si="9"/>
        <v>VA</v>
      </c>
      <c r="J147" s="123" t="str">
        <f t="shared" si="8"/>
        <v>NC</v>
      </c>
      <c r="K147" s="123" t="str">
        <f t="shared" si="10"/>
        <v>Northeast, Southeast</v>
      </c>
      <c r="L147" s="123" t="str">
        <f>INDEX('State '!$A$1:$C$62,MATCH($I147,'State '!$B:$B,0),3)</f>
        <v>Northeast</v>
      </c>
      <c r="M147" s="123" t="str">
        <f>INDEX('State '!$A$1:$C$62,MATCH($J147,'State '!$B:$B,0),3)</f>
        <v>Southeast</v>
      </c>
      <c r="N147" s="123"/>
      <c r="O147" s="85">
        <v>300</v>
      </c>
      <c r="P147" s="85">
        <v>100</v>
      </c>
      <c r="Q147" s="85">
        <v>270</v>
      </c>
      <c r="R147" s="124">
        <v>24</v>
      </c>
      <c r="S147" s="123" t="s">
        <v>135</v>
      </c>
      <c r="T147" s="123" t="s">
        <v>390</v>
      </c>
      <c r="U147" s="123" t="s">
        <v>1867</v>
      </c>
      <c r="V147" s="123" t="s">
        <v>2247</v>
      </c>
      <c r="W147" s="125"/>
      <c r="X147" s="126"/>
      <c r="Y147" s="113"/>
      <c r="Z147" s="113"/>
      <c r="AA147" s="113"/>
      <c r="AB147" s="113"/>
      <c r="AC147" s="113"/>
      <c r="AD147" s="113"/>
      <c r="AE147" s="113"/>
      <c r="AF147" s="113"/>
      <c r="AG147" s="113"/>
      <c r="AH147" s="113"/>
      <c r="AI147" s="113"/>
      <c r="AJ147" s="113"/>
      <c r="AK147" s="113"/>
      <c r="AL147" s="113"/>
      <c r="AM147" s="113"/>
      <c r="AN147" s="113"/>
      <c r="AO147" s="113"/>
      <c r="AP147" s="113"/>
      <c r="AQ147" s="113"/>
      <c r="AR147" s="113"/>
      <c r="AS147" s="113"/>
      <c r="AT147" s="113"/>
      <c r="AU147" s="113"/>
      <c r="AV147" s="113"/>
      <c r="AW147" s="113"/>
      <c r="AX147" s="113"/>
      <c r="AY147" s="113"/>
      <c r="AZ147" s="113"/>
      <c r="BA147" s="113"/>
      <c r="BB147" s="113"/>
      <c r="BC147" s="113"/>
      <c r="BD147" s="113"/>
      <c r="BE147" s="113"/>
      <c r="BF147" s="113"/>
      <c r="BG147" s="113"/>
      <c r="BH147" s="113"/>
      <c r="BI147" s="113"/>
      <c r="BJ147" s="113"/>
      <c r="BK147" s="113"/>
      <c r="BL147" s="113"/>
      <c r="BM147" s="113"/>
      <c r="BN147" s="113"/>
      <c r="BO147" s="113"/>
      <c r="BP147" s="113"/>
      <c r="BQ147" s="113"/>
      <c r="BR147" s="113"/>
      <c r="BS147" s="113"/>
      <c r="BT147" s="113"/>
      <c r="BU147" s="113"/>
      <c r="BV147" s="113"/>
      <c r="BW147" s="113"/>
      <c r="BX147" s="113"/>
      <c r="BY147" s="113"/>
      <c r="BZ147" s="113"/>
      <c r="CA147" s="113"/>
      <c r="CB147" s="113"/>
      <c r="CC147" s="113"/>
      <c r="CD147" s="113"/>
      <c r="CE147" s="113"/>
      <c r="CF147" s="113"/>
      <c r="CG147" s="113"/>
      <c r="CH147" s="113"/>
      <c r="CI147" s="113"/>
      <c r="CJ147" s="113"/>
      <c r="CK147" s="113"/>
      <c r="CL147" s="113"/>
      <c r="CM147" s="113"/>
      <c r="CN147" s="113"/>
      <c r="CO147" s="113"/>
      <c r="CP147" s="113"/>
      <c r="CQ147" s="113"/>
      <c r="CR147" s="113"/>
      <c r="CS147" s="113"/>
      <c r="CT147" s="113"/>
      <c r="CU147" s="113"/>
      <c r="CV147" s="113"/>
      <c r="CW147" s="113"/>
      <c r="CX147" s="113"/>
      <c r="CY147" s="113"/>
      <c r="CZ147" s="113"/>
      <c r="DA147" s="113"/>
      <c r="DB147" s="113"/>
      <c r="DC147" s="113"/>
      <c r="DD147" s="113"/>
      <c r="DE147" s="113"/>
      <c r="DF147" s="113"/>
      <c r="DG147" s="113"/>
      <c r="DH147" s="113"/>
      <c r="DI147" s="113"/>
      <c r="DJ147" s="113"/>
      <c r="DK147" s="113"/>
      <c r="DL147" s="113"/>
      <c r="DM147" s="113"/>
      <c r="DN147" s="113"/>
      <c r="DO147" s="113"/>
      <c r="DP147" s="113"/>
      <c r="DQ147" s="113"/>
      <c r="DR147" s="113"/>
      <c r="DS147" s="113"/>
      <c r="DT147" s="113"/>
      <c r="DU147" s="113"/>
      <c r="DV147" s="113"/>
      <c r="DW147" s="113"/>
      <c r="DX147" s="113"/>
      <c r="DY147" s="113"/>
      <c r="DZ147" s="113"/>
      <c r="EA147" s="113"/>
      <c r="EB147" s="113"/>
      <c r="EC147" s="113"/>
      <c r="ED147" s="113"/>
      <c r="EE147" s="113"/>
      <c r="EF147" s="113"/>
      <c r="EG147" s="113"/>
      <c r="EH147" s="113"/>
      <c r="EI147" s="113"/>
      <c r="EJ147" s="113"/>
      <c r="EK147" s="113"/>
      <c r="EL147" s="113"/>
      <c r="EM147" s="113"/>
      <c r="EN147" s="113"/>
      <c r="EO147" s="113"/>
      <c r="EP147" s="113"/>
      <c r="EQ147" s="113"/>
      <c r="ER147" s="113"/>
      <c r="ES147" s="113"/>
      <c r="ET147" s="113"/>
      <c r="EU147" s="113"/>
      <c r="EV147" s="113"/>
      <c r="EW147" s="113"/>
      <c r="EX147" s="113"/>
      <c r="EY147" s="113"/>
      <c r="EZ147" s="113"/>
      <c r="FA147" s="113"/>
      <c r="FB147" s="113"/>
      <c r="FC147" s="113"/>
      <c r="FD147" s="113"/>
      <c r="FE147" s="113"/>
      <c r="FF147" s="113"/>
      <c r="FG147" s="113"/>
      <c r="FH147" s="113"/>
      <c r="FI147" s="113"/>
      <c r="FJ147" s="113"/>
      <c r="FK147" s="113"/>
      <c r="FL147" s="113"/>
      <c r="FM147" s="113"/>
      <c r="FN147" s="113"/>
      <c r="FO147" s="113"/>
      <c r="FP147" s="113"/>
      <c r="FQ147" s="113"/>
      <c r="FR147" s="113"/>
      <c r="FS147" s="113"/>
      <c r="FT147" s="113"/>
      <c r="FU147" s="113"/>
      <c r="FV147" s="113"/>
      <c r="FW147" s="113"/>
      <c r="FX147" s="113"/>
      <c r="FY147" s="113"/>
      <c r="FZ147" s="113"/>
      <c r="GA147" s="113"/>
      <c r="GB147" s="113"/>
      <c r="GC147" s="113"/>
      <c r="GD147" s="113"/>
      <c r="GE147" s="113"/>
      <c r="GF147" s="113"/>
      <c r="GG147" s="113"/>
      <c r="GH147" s="113"/>
      <c r="GI147" s="113"/>
      <c r="GJ147" s="113"/>
      <c r="GK147" s="113"/>
      <c r="GL147" s="113"/>
      <c r="GM147" s="113"/>
      <c r="GN147" s="113"/>
      <c r="GO147" s="113"/>
      <c r="GP147" s="113"/>
      <c r="GQ147" s="113"/>
      <c r="GR147" s="113"/>
      <c r="GS147" s="113"/>
      <c r="GT147" s="113"/>
      <c r="GU147" s="113"/>
      <c r="GV147" s="113"/>
      <c r="GW147" s="113"/>
      <c r="GX147" s="113"/>
      <c r="GY147" s="113"/>
      <c r="GZ147" s="113"/>
      <c r="HA147" s="113"/>
      <c r="HB147" s="113"/>
      <c r="HC147" s="113"/>
      <c r="HD147" s="113"/>
      <c r="HE147" s="113"/>
      <c r="HF147" s="113"/>
      <c r="HG147" s="113"/>
      <c r="HH147" s="113"/>
      <c r="HI147" s="113"/>
      <c r="HJ147" s="113"/>
      <c r="HK147" s="113"/>
      <c r="HL147" s="113"/>
      <c r="HM147" s="113"/>
      <c r="HN147" s="113"/>
      <c r="HO147" s="113"/>
      <c r="HP147" s="113"/>
      <c r="HQ147" s="113"/>
      <c r="HR147" s="113"/>
      <c r="HS147" s="113"/>
      <c r="HT147" s="113"/>
      <c r="HU147" s="113"/>
      <c r="HV147" s="113"/>
      <c r="HW147" s="113"/>
      <c r="HX147" s="113"/>
      <c r="HY147" s="113"/>
      <c r="HZ147" s="113"/>
      <c r="IA147" s="113"/>
      <c r="IB147" s="113"/>
      <c r="IC147" s="113"/>
      <c r="ID147" s="113"/>
      <c r="IE147" s="113"/>
      <c r="IF147" s="113"/>
      <c r="IG147" s="113"/>
      <c r="IH147" s="113"/>
      <c r="II147" s="113"/>
      <c r="IJ147" s="113"/>
      <c r="IK147" s="113"/>
      <c r="IL147" s="113"/>
      <c r="IM147" s="113"/>
      <c r="IN147" s="113"/>
      <c r="IO147" s="113"/>
      <c r="IP147" s="113"/>
      <c r="IQ147" s="113"/>
      <c r="IR147" s="113"/>
      <c r="IS147" s="113"/>
      <c r="IT147" s="113"/>
      <c r="IU147" s="113"/>
      <c r="IV147" s="113"/>
      <c r="IW147" s="113"/>
      <c r="IX147" s="113"/>
      <c r="IY147" s="113"/>
    </row>
    <row r="148" spans="1:259" s="20" customFormat="1" x14ac:dyDescent="0.2">
      <c r="A148" s="122">
        <v>42328</v>
      </c>
      <c r="B148" s="102" t="s">
        <v>2199</v>
      </c>
      <c r="C148" s="102" t="s">
        <v>1969</v>
      </c>
      <c r="D148" s="102" t="s">
        <v>141</v>
      </c>
      <c r="E148" s="144" t="s">
        <v>144</v>
      </c>
      <c r="F148" s="84">
        <v>42308</v>
      </c>
      <c r="G148" s="150">
        <v>2015</v>
      </c>
      <c r="H148" s="123" t="s">
        <v>24</v>
      </c>
      <c r="I148" s="123" t="str">
        <f t="shared" si="9"/>
        <v>NE</v>
      </c>
      <c r="J148" s="123" t="str">
        <f t="shared" si="8"/>
        <v>NE</v>
      </c>
      <c r="K148" s="123" t="str">
        <f t="shared" si="10"/>
        <v>Mountain</v>
      </c>
      <c r="L148" s="123" t="str">
        <f>INDEX('State '!$A$1:$C$62,MATCH($I148,'State '!$B:$B,0),3)</f>
        <v>Mountain</v>
      </c>
      <c r="M148" s="123" t="str">
        <f>INDEX('State '!$A$1:$C$62,MATCH($J148,'State '!$B:$B,0),3)</f>
        <v>Mountain</v>
      </c>
      <c r="N148" s="123"/>
      <c r="O148" s="146">
        <v>16</v>
      </c>
      <c r="P148" s="146">
        <v>13</v>
      </c>
      <c r="Q148" s="146">
        <v>31</v>
      </c>
      <c r="R148" s="85"/>
      <c r="S148" s="147" t="s">
        <v>135</v>
      </c>
      <c r="T148" s="148" t="s">
        <v>390</v>
      </c>
      <c r="U148" s="149" t="s">
        <v>2200</v>
      </c>
      <c r="V148" s="123" t="s">
        <v>2247</v>
      </c>
      <c r="W148" s="125"/>
      <c r="X148" s="126"/>
      <c r="Y148" s="113"/>
      <c r="Z148" s="11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3"/>
      <c r="BR148" s="113"/>
      <c r="BS148" s="113"/>
      <c r="BT148" s="113"/>
      <c r="BU148" s="113"/>
      <c r="BV148" s="113"/>
      <c r="BW148" s="113"/>
      <c r="BX148" s="113"/>
      <c r="BY148" s="113"/>
      <c r="BZ148" s="113"/>
      <c r="CA148" s="113"/>
      <c r="CB148" s="113"/>
      <c r="CC148" s="113"/>
      <c r="CD148" s="113"/>
      <c r="CE148" s="113"/>
      <c r="CF148" s="113"/>
      <c r="CG148" s="113"/>
      <c r="CH148" s="113"/>
      <c r="CI148" s="113"/>
      <c r="CJ148" s="113"/>
      <c r="CK148" s="113"/>
      <c r="CL148" s="113"/>
      <c r="CM148" s="113"/>
      <c r="CN148" s="113"/>
      <c r="CO148" s="113"/>
      <c r="CP148" s="113"/>
      <c r="CQ148" s="113"/>
      <c r="CR148" s="113"/>
      <c r="CS148" s="113"/>
      <c r="CT148" s="113"/>
      <c r="CU148" s="113"/>
      <c r="CV148" s="113"/>
      <c r="CW148" s="113"/>
      <c r="CX148" s="113"/>
      <c r="CY148" s="113"/>
      <c r="CZ148" s="113"/>
      <c r="DA148" s="113"/>
      <c r="DB148" s="113"/>
      <c r="DC148" s="113"/>
      <c r="DD148" s="113"/>
      <c r="DE148" s="113"/>
      <c r="DF148" s="113"/>
      <c r="DG148" s="113"/>
      <c r="DH148" s="113"/>
      <c r="DI148" s="113"/>
      <c r="DJ148" s="113"/>
      <c r="DK148" s="113"/>
      <c r="DL148" s="113"/>
      <c r="DM148" s="113"/>
      <c r="DN148" s="113"/>
      <c r="DO148" s="113"/>
      <c r="DP148" s="113"/>
      <c r="DQ148" s="113"/>
      <c r="DR148" s="113"/>
      <c r="DS148" s="113"/>
      <c r="DT148" s="113"/>
      <c r="DU148" s="113"/>
      <c r="DV148" s="113"/>
      <c r="DW148" s="113"/>
      <c r="DX148" s="113"/>
      <c r="DY148" s="113"/>
      <c r="DZ148" s="113"/>
      <c r="EA148" s="113"/>
      <c r="EB148" s="113"/>
      <c r="EC148" s="113"/>
      <c r="ED148" s="113"/>
      <c r="EE148" s="113"/>
      <c r="EF148" s="113"/>
      <c r="EG148" s="113"/>
      <c r="EH148" s="113"/>
      <c r="EI148" s="113"/>
      <c r="EJ148" s="113"/>
      <c r="EK148" s="113"/>
      <c r="EL148" s="113"/>
      <c r="EM148" s="113"/>
      <c r="EN148" s="113"/>
      <c r="EO148" s="113"/>
      <c r="EP148" s="113"/>
      <c r="EQ148" s="113"/>
      <c r="ER148" s="113"/>
      <c r="ES148" s="113"/>
      <c r="ET148" s="113"/>
      <c r="EU148" s="113"/>
      <c r="EV148" s="113"/>
      <c r="EW148" s="113"/>
      <c r="EX148" s="113"/>
      <c r="EY148" s="113"/>
      <c r="EZ148" s="113"/>
      <c r="FA148" s="113"/>
      <c r="FB148" s="113"/>
      <c r="FC148" s="113"/>
      <c r="FD148" s="113"/>
      <c r="FE148" s="113"/>
      <c r="FF148" s="113"/>
      <c r="FG148" s="113"/>
      <c r="FH148" s="113"/>
      <c r="FI148" s="113"/>
      <c r="FJ148" s="113"/>
      <c r="FK148" s="113"/>
      <c r="FL148" s="113"/>
      <c r="FM148" s="113"/>
      <c r="FN148" s="113"/>
      <c r="FO148" s="113"/>
      <c r="FP148" s="113"/>
      <c r="FQ148" s="113"/>
      <c r="FR148" s="113"/>
      <c r="FS148" s="113"/>
      <c r="FT148" s="113"/>
      <c r="FU148" s="113"/>
      <c r="FV148" s="113"/>
      <c r="FW148" s="113"/>
      <c r="FX148" s="113"/>
      <c r="FY148" s="113"/>
      <c r="FZ148" s="113"/>
      <c r="GA148" s="113"/>
      <c r="GB148" s="113"/>
      <c r="GC148" s="113"/>
      <c r="GD148" s="113"/>
      <c r="GE148" s="113"/>
      <c r="GF148" s="113"/>
      <c r="GG148" s="113"/>
      <c r="GH148" s="113"/>
      <c r="GI148" s="113"/>
      <c r="GJ148" s="113"/>
      <c r="GK148" s="113"/>
      <c r="GL148" s="113"/>
      <c r="GM148" s="113"/>
      <c r="GN148" s="113"/>
      <c r="GO148" s="113"/>
      <c r="GP148" s="113"/>
      <c r="GQ148" s="113"/>
      <c r="GR148" s="113"/>
      <c r="GS148" s="113"/>
      <c r="GT148" s="113"/>
      <c r="GU148" s="113"/>
      <c r="GV148" s="113"/>
      <c r="GW148" s="113"/>
      <c r="GX148" s="113"/>
      <c r="GY148" s="113"/>
      <c r="GZ148" s="113"/>
      <c r="HA148" s="113"/>
      <c r="HB148" s="113"/>
      <c r="HC148" s="113"/>
      <c r="HD148" s="113"/>
      <c r="HE148" s="113"/>
      <c r="HF148" s="113"/>
      <c r="HG148" s="113"/>
      <c r="HH148" s="113"/>
      <c r="HI148" s="113"/>
      <c r="HJ148" s="113"/>
      <c r="HK148" s="113"/>
      <c r="HL148" s="113"/>
      <c r="HM148" s="113"/>
      <c r="HN148" s="113"/>
      <c r="HO148" s="113"/>
      <c r="HP148" s="113"/>
      <c r="HQ148" s="113"/>
      <c r="HR148" s="113"/>
      <c r="HS148" s="113"/>
      <c r="HT148" s="113"/>
      <c r="HU148" s="113"/>
      <c r="HV148" s="113"/>
      <c r="HW148" s="113"/>
      <c r="HX148" s="113"/>
      <c r="HY148" s="113"/>
      <c r="HZ148" s="113"/>
      <c r="IA148" s="113"/>
      <c r="IB148" s="113"/>
      <c r="IC148" s="113"/>
      <c r="ID148" s="113"/>
      <c r="IE148" s="113"/>
      <c r="IF148" s="113"/>
      <c r="IG148" s="113"/>
      <c r="IH148" s="113"/>
      <c r="II148" s="113"/>
      <c r="IJ148" s="113"/>
      <c r="IK148" s="113"/>
      <c r="IL148" s="113"/>
      <c r="IM148" s="113"/>
      <c r="IN148" s="113"/>
      <c r="IO148" s="113"/>
      <c r="IP148" s="113"/>
      <c r="IQ148" s="113"/>
      <c r="IR148" s="113"/>
      <c r="IS148" s="113"/>
      <c r="IT148" s="113"/>
      <c r="IU148" s="113"/>
      <c r="IV148" s="113"/>
      <c r="IW148" s="113"/>
      <c r="IX148" s="113"/>
      <c r="IY148" s="113"/>
    </row>
    <row r="149" spans="1:259" s="20" customFormat="1" x14ac:dyDescent="0.2">
      <c r="A149" s="122">
        <v>42158</v>
      </c>
      <c r="B149" s="101" t="s">
        <v>2016</v>
      </c>
      <c r="C149" s="101" t="s">
        <v>1941</v>
      </c>
      <c r="D149" s="101" t="s">
        <v>134</v>
      </c>
      <c r="E149" s="101" t="s">
        <v>144</v>
      </c>
      <c r="F149" s="82">
        <v>42089</v>
      </c>
      <c r="G149" s="124">
        <v>2015</v>
      </c>
      <c r="H149" s="123" t="s">
        <v>20</v>
      </c>
      <c r="I149" s="123" t="str">
        <f t="shared" si="9"/>
        <v>NJ</v>
      </c>
      <c r="J149" s="123" t="str">
        <f t="shared" si="8"/>
        <v>NJ</v>
      </c>
      <c r="K149" s="123" t="str">
        <f t="shared" si="10"/>
        <v>Northeast</v>
      </c>
      <c r="L149" s="123" t="str">
        <f>INDEX('State '!$A$1:$C$62,MATCH($I149,'State '!$B:$B,0),3)</f>
        <v>Northeast</v>
      </c>
      <c r="M149" s="123" t="str">
        <f>INDEX('State '!$A$1:$C$62,MATCH($J149,'State '!$B:$B,0),3)</f>
        <v>Northeast</v>
      </c>
      <c r="N149" s="123"/>
      <c r="O149" s="85">
        <v>32</v>
      </c>
      <c r="P149" s="85">
        <v>2.4</v>
      </c>
      <c r="Q149" s="85">
        <v>264</v>
      </c>
      <c r="R149" s="124">
        <v>20</v>
      </c>
      <c r="S149" s="123" t="s">
        <v>135</v>
      </c>
      <c r="T149" s="123" t="s">
        <v>390</v>
      </c>
      <c r="U149" s="123" t="s">
        <v>2017</v>
      </c>
      <c r="V149" s="123" t="s">
        <v>2247</v>
      </c>
      <c r="W149" s="125"/>
      <c r="X149" s="126"/>
      <c r="Y149" s="113"/>
      <c r="Z149" s="113"/>
      <c r="AA149" s="113"/>
      <c r="AB149" s="113"/>
      <c r="AC149" s="113"/>
      <c r="AD149" s="113"/>
      <c r="AE149" s="113"/>
      <c r="AF149" s="113"/>
      <c r="AG149" s="113"/>
      <c r="AH149" s="113"/>
      <c r="AI149" s="113"/>
      <c r="AJ149" s="113"/>
      <c r="AK149" s="113"/>
      <c r="AL149" s="113"/>
      <c r="AM149" s="113"/>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3"/>
      <c r="BR149" s="113"/>
      <c r="BS149" s="113"/>
      <c r="BT149" s="113"/>
      <c r="BU149" s="113"/>
      <c r="BV149" s="113"/>
      <c r="BW149" s="113"/>
      <c r="BX149" s="113"/>
      <c r="BY149" s="113"/>
      <c r="BZ149" s="113"/>
      <c r="CA149" s="113"/>
      <c r="CB149" s="113"/>
      <c r="CC149" s="113"/>
      <c r="CD149" s="113"/>
      <c r="CE149" s="113"/>
      <c r="CF149" s="113"/>
      <c r="CG149" s="113"/>
      <c r="CH149" s="113"/>
      <c r="CI149" s="113"/>
      <c r="CJ149" s="113"/>
      <c r="CK149" s="113"/>
      <c r="CL149" s="113"/>
      <c r="CM149" s="113"/>
      <c r="CN149" s="113"/>
      <c r="CO149" s="113"/>
      <c r="CP149" s="113"/>
      <c r="CQ149" s="113"/>
      <c r="CR149" s="113"/>
      <c r="CS149" s="113"/>
      <c r="CT149" s="113"/>
      <c r="CU149" s="113"/>
      <c r="CV149" s="113"/>
      <c r="CW149" s="113"/>
      <c r="CX149" s="113"/>
      <c r="CY149" s="113"/>
      <c r="CZ149" s="113"/>
      <c r="DA149" s="113"/>
      <c r="DB149" s="113"/>
      <c r="DC149" s="113"/>
      <c r="DD149" s="113"/>
      <c r="DE149" s="113"/>
      <c r="DF149" s="113"/>
      <c r="DG149" s="113"/>
      <c r="DH149" s="113"/>
      <c r="DI149" s="113"/>
      <c r="DJ149" s="113"/>
      <c r="DK149" s="113"/>
      <c r="DL149" s="113"/>
      <c r="DM149" s="113"/>
      <c r="DN149" s="113"/>
      <c r="DO149" s="113"/>
      <c r="DP149" s="113"/>
      <c r="DQ149" s="113"/>
      <c r="DR149" s="113"/>
      <c r="DS149" s="113"/>
      <c r="DT149" s="113"/>
      <c r="DU149" s="113"/>
      <c r="DV149" s="113"/>
      <c r="DW149" s="113"/>
      <c r="DX149" s="113"/>
      <c r="DY149" s="113"/>
      <c r="DZ149" s="113"/>
      <c r="EA149" s="113"/>
      <c r="EB149" s="113"/>
      <c r="EC149" s="113"/>
      <c r="ED149" s="113"/>
      <c r="EE149" s="113"/>
      <c r="EF149" s="113"/>
      <c r="EG149" s="113"/>
      <c r="EH149" s="113"/>
      <c r="EI149" s="113"/>
      <c r="EJ149" s="113"/>
      <c r="EK149" s="113"/>
      <c r="EL149" s="113"/>
      <c r="EM149" s="113"/>
      <c r="EN149" s="113"/>
      <c r="EO149" s="113"/>
      <c r="EP149" s="113"/>
      <c r="EQ149" s="113"/>
      <c r="ER149" s="113"/>
      <c r="ES149" s="113"/>
      <c r="ET149" s="113"/>
      <c r="EU149" s="113"/>
      <c r="EV149" s="113"/>
      <c r="EW149" s="113"/>
      <c r="EX149" s="113"/>
      <c r="EY149" s="113"/>
      <c r="EZ149" s="113"/>
      <c r="FA149" s="113"/>
      <c r="FB149" s="113"/>
      <c r="FC149" s="113"/>
      <c r="FD149" s="113"/>
      <c r="FE149" s="113"/>
      <c r="FF149" s="113"/>
      <c r="FG149" s="113"/>
      <c r="FH149" s="113"/>
      <c r="FI149" s="113"/>
      <c r="FJ149" s="113"/>
      <c r="FK149" s="113"/>
      <c r="FL149" s="113"/>
      <c r="FM149" s="113"/>
      <c r="FN149" s="113"/>
      <c r="FO149" s="113"/>
      <c r="FP149" s="113"/>
      <c r="FQ149" s="113"/>
      <c r="FR149" s="113"/>
      <c r="FS149" s="113"/>
      <c r="FT149" s="113"/>
      <c r="FU149" s="113"/>
      <c r="FV149" s="113"/>
      <c r="FW149" s="113"/>
      <c r="FX149" s="113"/>
      <c r="FY149" s="113"/>
      <c r="FZ149" s="113"/>
      <c r="GA149" s="113"/>
      <c r="GB149" s="113"/>
      <c r="GC149" s="113"/>
      <c r="GD149" s="113"/>
      <c r="GE149" s="113"/>
      <c r="GF149" s="113"/>
      <c r="GG149" s="113"/>
      <c r="GH149" s="113"/>
      <c r="GI149" s="113"/>
      <c r="GJ149" s="113"/>
      <c r="GK149" s="113"/>
      <c r="GL149" s="113"/>
      <c r="GM149" s="113"/>
      <c r="GN149" s="113"/>
      <c r="GO149" s="113"/>
      <c r="GP149" s="113"/>
      <c r="GQ149" s="113"/>
      <c r="GR149" s="113"/>
      <c r="GS149" s="113"/>
      <c r="GT149" s="113"/>
      <c r="GU149" s="113"/>
      <c r="GV149" s="113"/>
      <c r="GW149" s="113"/>
      <c r="GX149" s="113"/>
      <c r="GY149" s="113"/>
      <c r="GZ149" s="113"/>
      <c r="HA149" s="113"/>
      <c r="HB149" s="113"/>
      <c r="HC149" s="113"/>
      <c r="HD149" s="113"/>
      <c r="HE149" s="113"/>
      <c r="HF149" s="113"/>
      <c r="HG149" s="113"/>
      <c r="HH149" s="113"/>
      <c r="HI149" s="113"/>
      <c r="HJ149" s="113"/>
      <c r="HK149" s="113"/>
      <c r="HL149" s="113"/>
      <c r="HM149" s="113"/>
      <c r="HN149" s="113"/>
      <c r="HO149" s="113"/>
      <c r="HP149" s="113"/>
      <c r="HQ149" s="113"/>
      <c r="HR149" s="113"/>
      <c r="HS149" s="113"/>
      <c r="HT149" s="113"/>
      <c r="HU149" s="113"/>
      <c r="HV149" s="113"/>
      <c r="HW149" s="113"/>
      <c r="HX149" s="113"/>
      <c r="HY149" s="113"/>
      <c r="HZ149" s="113"/>
      <c r="IA149" s="113"/>
      <c r="IB149" s="113"/>
      <c r="IC149" s="113"/>
      <c r="ID149" s="113"/>
      <c r="IE149" s="113"/>
      <c r="IF149" s="113"/>
      <c r="IG149" s="113"/>
      <c r="IH149" s="113"/>
      <c r="II149" s="113"/>
      <c r="IJ149" s="113"/>
      <c r="IK149" s="113"/>
      <c r="IL149" s="113"/>
      <c r="IM149" s="113"/>
      <c r="IN149" s="113"/>
      <c r="IO149" s="113"/>
      <c r="IP149" s="113"/>
      <c r="IQ149" s="113"/>
      <c r="IR149" s="113"/>
      <c r="IS149" s="113"/>
      <c r="IT149" s="113"/>
      <c r="IU149" s="113"/>
      <c r="IV149" s="113"/>
      <c r="IW149" s="113"/>
      <c r="IX149" s="113"/>
      <c r="IY149" s="113"/>
    </row>
    <row r="150" spans="1:259" s="20" customFormat="1" x14ac:dyDescent="0.2">
      <c r="A150" s="122">
        <v>42251</v>
      </c>
      <c r="B150" s="102" t="s">
        <v>2132</v>
      </c>
      <c r="C150" s="102" t="s">
        <v>248</v>
      </c>
      <c r="D150" s="102" t="s">
        <v>1944</v>
      </c>
      <c r="E150" s="144" t="s">
        <v>144</v>
      </c>
      <c r="F150" s="84">
        <v>42248</v>
      </c>
      <c r="G150" s="150">
        <v>2015</v>
      </c>
      <c r="H150" s="123" t="s">
        <v>2081</v>
      </c>
      <c r="I150" s="123" t="str">
        <f t="shared" si="9"/>
        <v>OH</v>
      </c>
      <c r="J150" s="123" t="str">
        <f t="shared" si="8"/>
        <v>IL</v>
      </c>
      <c r="K150" s="123" t="str">
        <f t="shared" si="10"/>
        <v>Northeast, Midwest</v>
      </c>
      <c r="L150" s="123" t="str">
        <f>INDEX('State '!$A$1:$C$62,MATCH($I150,'State '!$B:$B,0),3)</f>
        <v>Northeast</v>
      </c>
      <c r="M150" s="123" t="str">
        <f>INDEX('State '!$A$1:$C$62,MATCH($J150,'State '!$B:$B,0),3)</f>
        <v>Midwest</v>
      </c>
      <c r="N150" s="123"/>
      <c r="O150" s="146">
        <v>79</v>
      </c>
      <c r="P150" s="146"/>
      <c r="Q150" s="146">
        <v>1200</v>
      </c>
      <c r="R150" s="85"/>
      <c r="S150" s="147" t="s">
        <v>135</v>
      </c>
      <c r="T150" s="148" t="s">
        <v>390</v>
      </c>
      <c r="U150" s="149" t="s">
        <v>1961</v>
      </c>
      <c r="V150" s="123" t="s">
        <v>2250</v>
      </c>
      <c r="W150" s="125" t="s">
        <v>2328</v>
      </c>
      <c r="X150" s="126"/>
      <c r="Y150" s="113"/>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3"/>
      <c r="BR150" s="113"/>
      <c r="BS150" s="113"/>
      <c r="BT150" s="113"/>
      <c r="BU150" s="113"/>
      <c r="BV150" s="113"/>
      <c r="BW150" s="113"/>
      <c r="BX150" s="113"/>
      <c r="BY150" s="113"/>
      <c r="BZ150" s="113"/>
      <c r="CA150" s="113"/>
      <c r="CB150" s="113"/>
      <c r="CC150" s="113"/>
      <c r="CD150" s="113"/>
      <c r="CE150" s="113"/>
      <c r="CF150" s="113"/>
      <c r="CG150" s="113"/>
      <c r="CH150" s="113"/>
      <c r="CI150" s="113"/>
      <c r="CJ150" s="113"/>
      <c r="CK150" s="113"/>
      <c r="CL150" s="113"/>
      <c r="CM150" s="113"/>
      <c r="CN150" s="113"/>
      <c r="CO150" s="113"/>
      <c r="CP150" s="113"/>
      <c r="CQ150" s="113"/>
      <c r="CR150" s="113"/>
      <c r="CS150" s="113"/>
      <c r="CT150" s="113"/>
      <c r="CU150" s="113"/>
      <c r="CV150" s="113"/>
      <c r="CW150" s="113"/>
      <c r="CX150" s="113"/>
      <c r="CY150" s="113"/>
      <c r="CZ150" s="113"/>
      <c r="DA150" s="113"/>
      <c r="DB150" s="113"/>
      <c r="DC150" s="113"/>
      <c r="DD150" s="113"/>
      <c r="DE150" s="113"/>
      <c r="DF150" s="113"/>
      <c r="DG150" s="113"/>
      <c r="DH150" s="113"/>
      <c r="DI150" s="113"/>
      <c r="DJ150" s="113"/>
      <c r="DK150" s="113"/>
      <c r="DL150" s="113"/>
      <c r="DM150" s="113"/>
      <c r="DN150" s="113"/>
      <c r="DO150" s="113"/>
      <c r="DP150" s="113"/>
      <c r="DQ150" s="113"/>
      <c r="DR150" s="113"/>
      <c r="DS150" s="113"/>
      <c r="DT150" s="113"/>
      <c r="DU150" s="113"/>
      <c r="DV150" s="113"/>
      <c r="DW150" s="113"/>
      <c r="DX150" s="113"/>
      <c r="DY150" s="113"/>
      <c r="DZ150" s="113"/>
      <c r="EA150" s="113"/>
      <c r="EB150" s="113"/>
      <c r="EC150" s="113"/>
      <c r="ED150" s="113"/>
      <c r="EE150" s="113"/>
      <c r="EF150" s="113"/>
      <c r="EG150" s="113"/>
      <c r="EH150" s="113"/>
      <c r="EI150" s="113"/>
      <c r="EJ150" s="113"/>
      <c r="EK150" s="113"/>
      <c r="EL150" s="113"/>
      <c r="EM150" s="113"/>
      <c r="EN150" s="113"/>
      <c r="EO150" s="113"/>
      <c r="EP150" s="113"/>
      <c r="EQ150" s="113"/>
      <c r="ER150" s="113"/>
      <c r="ES150" s="113"/>
      <c r="ET150" s="113"/>
      <c r="EU150" s="113"/>
      <c r="EV150" s="113"/>
      <c r="EW150" s="113"/>
      <c r="EX150" s="113"/>
      <c r="EY150" s="113"/>
      <c r="EZ150" s="113"/>
      <c r="FA150" s="113"/>
      <c r="FB150" s="113"/>
      <c r="FC150" s="113"/>
      <c r="FD150" s="113"/>
      <c r="FE150" s="113"/>
      <c r="FF150" s="113"/>
      <c r="FG150" s="113"/>
      <c r="FH150" s="113"/>
      <c r="FI150" s="113"/>
      <c r="FJ150" s="113"/>
      <c r="FK150" s="113"/>
      <c r="FL150" s="113"/>
      <c r="FM150" s="113"/>
      <c r="FN150" s="113"/>
      <c r="FO150" s="113"/>
      <c r="FP150" s="113"/>
      <c r="FQ150" s="113"/>
      <c r="FR150" s="113"/>
      <c r="FS150" s="113"/>
      <c r="FT150" s="113"/>
      <c r="FU150" s="113"/>
      <c r="FV150" s="113"/>
      <c r="FW150" s="113"/>
      <c r="FX150" s="113"/>
      <c r="FY150" s="113"/>
      <c r="FZ150" s="113"/>
      <c r="GA150" s="113"/>
      <c r="GB150" s="113"/>
      <c r="GC150" s="113"/>
      <c r="GD150" s="113"/>
      <c r="GE150" s="113"/>
      <c r="GF150" s="113"/>
      <c r="GG150" s="113"/>
      <c r="GH150" s="113"/>
      <c r="GI150" s="113"/>
      <c r="GJ150" s="113"/>
      <c r="GK150" s="113"/>
      <c r="GL150" s="113"/>
      <c r="GM150" s="113"/>
      <c r="GN150" s="113"/>
      <c r="GO150" s="113"/>
      <c r="GP150" s="113"/>
      <c r="GQ150" s="113"/>
      <c r="GR150" s="113"/>
      <c r="GS150" s="113"/>
      <c r="GT150" s="113"/>
      <c r="GU150" s="113"/>
      <c r="GV150" s="113"/>
      <c r="GW150" s="113"/>
      <c r="GX150" s="113"/>
      <c r="GY150" s="113"/>
      <c r="GZ150" s="113"/>
      <c r="HA150" s="113"/>
      <c r="HB150" s="113"/>
      <c r="HC150" s="113"/>
      <c r="HD150" s="113"/>
      <c r="HE150" s="113"/>
      <c r="HF150" s="113"/>
      <c r="HG150" s="113"/>
      <c r="HH150" s="113"/>
      <c r="HI150" s="113"/>
      <c r="HJ150" s="113"/>
      <c r="HK150" s="113"/>
      <c r="HL150" s="113"/>
      <c r="HM150" s="113"/>
      <c r="HN150" s="113"/>
      <c r="HO150" s="113"/>
      <c r="HP150" s="113"/>
      <c r="HQ150" s="113"/>
      <c r="HR150" s="113"/>
      <c r="HS150" s="113"/>
      <c r="HT150" s="113"/>
      <c r="HU150" s="113"/>
      <c r="HV150" s="113"/>
      <c r="HW150" s="113"/>
      <c r="HX150" s="113"/>
      <c r="HY150" s="113"/>
      <c r="HZ150" s="113"/>
      <c r="IA150" s="113"/>
      <c r="IB150" s="113"/>
      <c r="IC150" s="113"/>
      <c r="ID150" s="113"/>
      <c r="IE150" s="113"/>
      <c r="IF150" s="113"/>
      <c r="IG150" s="113"/>
      <c r="IH150" s="113"/>
      <c r="II150" s="113"/>
      <c r="IJ150" s="113"/>
      <c r="IK150" s="113"/>
      <c r="IL150" s="113"/>
      <c r="IM150" s="113"/>
      <c r="IN150" s="113"/>
      <c r="IO150" s="113"/>
      <c r="IP150" s="113"/>
      <c r="IQ150" s="113"/>
      <c r="IR150" s="113"/>
      <c r="IS150" s="113"/>
      <c r="IT150" s="113"/>
      <c r="IU150" s="113"/>
      <c r="IV150" s="113"/>
      <c r="IW150" s="113"/>
      <c r="IX150" s="113"/>
      <c r="IY150" s="113"/>
    </row>
    <row r="151" spans="1:259" s="20" customFormat="1" x14ac:dyDescent="0.2">
      <c r="A151" s="122">
        <v>41970</v>
      </c>
      <c r="B151" s="101" t="s">
        <v>402</v>
      </c>
      <c r="C151" s="101" t="s">
        <v>203</v>
      </c>
      <c r="D151" s="101" t="s">
        <v>134</v>
      </c>
      <c r="E151" s="101" t="s">
        <v>144</v>
      </c>
      <c r="F151" s="82">
        <v>41928</v>
      </c>
      <c r="G151" s="83">
        <v>2014</v>
      </c>
      <c r="H151" s="123" t="s">
        <v>25</v>
      </c>
      <c r="I151" s="123" t="str">
        <f t="shared" si="9"/>
        <v>CO</v>
      </c>
      <c r="J151" s="123" t="str">
        <f t="shared" si="8"/>
        <v>CO</v>
      </c>
      <c r="K151" s="123" t="str">
        <f t="shared" si="10"/>
        <v>Mountain</v>
      </c>
      <c r="L151" s="123" t="str">
        <f>INDEX('State '!$A$1:$C$62,MATCH($I151,'State '!$B:$B,0),3)</f>
        <v>Mountain</v>
      </c>
      <c r="M151" s="123" t="str">
        <f>INDEX('State '!$A$1:$C$62,MATCH($J151,'State '!$B:$B,0),3)</f>
        <v>Mountain</v>
      </c>
      <c r="N151" s="123"/>
      <c r="O151" s="85">
        <v>110</v>
      </c>
      <c r="P151" s="85">
        <v>34</v>
      </c>
      <c r="Q151" s="85">
        <v>189</v>
      </c>
      <c r="R151" s="124">
        <v>24</v>
      </c>
      <c r="S151" s="123" t="s">
        <v>139</v>
      </c>
      <c r="T151" s="123" t="s">
        <v>188</v>
      </c>
      <c r="U151" s="123" t="s">
        <v>391</v>
      </c>
      <c r="V151" s="123"/>
      <c r="W151" s="125"/>
      <c r="X151" s="126"/>
      <c r="Y151" s="113"/>
      <c r="Z151" s="113"/>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c r="AV151" s="113"/>
      <c r="AW151" s="113"/>
      <c r="AX151" s="113"/>
      <c r="AY151" s="113"/>
      <c r="AZ151" s="113"/>
      <c r="BA151" s="113"/>
      <c r="BB151" s="113"/>
      <c r="BC151" s="113"/>
      <c r="BD151" s="113"/>
      <c r="BE151" s="113"/>
      <c r="BF151" s="113"/>
      <c r="BG151" s="113"/>
      <c r="BH151" s="113"/>
      <c r="BI151" s="113"/>
      <c r="BJ151" s="113"/>
      <c r="BK151" s="113"/>
      <c r="BL151" s="113"/>
      <c r="BM151" s="113"/>
      <c r="BN151" s="113"/>
      <c r="BO151" s="113"/>
      <c r="BP151" s="113"/>
      <c r="BQ151" s="113"/>
      <c r="BR151" s="113"/>
      <c r="BS151" s="113"/>
      <c r="BT151" s="113"/>
      <c r="BU151" s="113"/>
      <c r="BV151" s="113"/>
      <c r="BW151" s="113"/>
      <c r="BX151" s="113"/>
      <c r="BY151" s="113"/>
      <c r="BZ151" s="113"/>
      <c r="CA151" s="113"/>
      <c r="CB151" s="113"/>
      <c r="CC151" s="113"/>
      <c r="CD151" s="113"/>
      <c r="CE151" s="113"/>
      <c r="CF151" s="113"/>
      <c r="CG151" s="113"/>
      <c r="CH151" s="113"/>
      <c r="CI151" s="113"/>
      <c r="CJ151" s="113"/>
      <c r="CK151" s="113"/>
      <c r="CL151" s="113"/>
      <c r="CM151" s="113"/>
      <c r="CN151" s="113"/>
      <c r="CO151" s="113"/>
      <c r="CP151" s="113"/>
      <c r="CQ151" s="113"/>
      <c r="CR151" s="113"/>
      <c r="CS151" s="113"/>
      <c r="CT151" s="113"/>
      <c r="CU151" s="113"/>
      <c r="CV151" s="113"/>
      <c r="CW151" s="113"/>
      <c r="CX151" s="113"/>
      <c r="CY151" s="113"/>
      <c r="CZ151" s="113"/>
      <c r="DA151" s="113"/>
      <c r="DB151" s="113"/>
      <c r="DC151" s="113"/>
      <c r="DD151" s="113"/>
      <c r="DE151" s="113"/>
      <c r="DF151" s="113"/>
      <c r="DG151" s="113"/>
      <c r="DH151" s="113"/>
      <c r="DI151" s="113"/>
      <c r="DJ151" s="113"/>
      <c r="DK151" s="113"/>
      <c r="DL151" s="113"/>
      <c r="DM151" s="113"/>
      <c r="DN151" s="113"/>
      <c r="DO151" s="113"/>
      <c r="DP151" s="113"/>
      <c r="DQ151" s="113"/>
      <c r="DR151" s="113"/>
      <c r="DS151" s="113"/>
      <c r="DT151" s="113"/>
      <c r="DU151" s="113"/>
      <c r="DV151" s="113"/>
      <c r="DW151" s="113"/>
      <c r="DX151" s="113"/>
      <c r="DY151" s="113"/>
      <c r="DZ151" s="113"/>
      <c r="EA151" s="113"/>
      <c r="EB151" s="113"/>
      <c r="EC151" s="113"/>
      <c r="ED151" s="113"/>
      <c r="EE151" s="113"/>
      <c r="EF151" s="113"/>
      <c r="EG151" s="113"/>
      <c r="EH151" s="113"/>
      <c r="EI151" s="113"/>
      <c r="EJ151" s="113"/>
      <c r="EK151" s="113"/>
      <c r="EL151" s="113"/>
      <c r="EM151" s="113"/>
      <c r="EN151" s="113"/>
      <c r="EO151" s="113"/>
      <c r="EP151" s="113"/>
      <c r="EQ151" s="113"/>
      <c r="ER151" s="113"/>
      <c r="ES151" s="113"/>
      <c r="ET151" s="113"/>
      <c r="EU151" s="113"/>
      <c r="EV151" s="113"/>
      <c r="EW151" s="113"/>
      <c r="EX151" s="113"/>
      <c r="EY151" s="113"/>
      <c r="EZ151" s="113"/>
      <c r="FA151" s="113"/>
      <c r="FB151" s="113"/>
      <c r="FC151" s="113"/>
      <c r="FD151" s="113"/>
      <c r="FE151" s="113"/>
      <c r="FF151" s="113"/>
      <c r="FG151" s="113"/>
      <c r="FH151" s="113"/>
      <c r="FI151" s="113"/>
      <c r="FJ151" s="113"/>
      <c r="FK151" s="113"/>
      <c r="FL151" s="113"/>
      <c r="FM151" s="113"/>
      <c r="FN151" s="113"/>
      <c r="FO151" s="113"/>
      <c r="FP151" s="113"/>
      <c r="FQ151" s="113"/>
      <c r="FR151" s="113"/>
      <c r="FS151" s="113"/>
      <c r="FT151" s="113"/>
      <c r="FU151" s="113"/>
      <c r="FV151" s="113"/>
      <c r="FW151" s="113"/>
      <c r="FX151" s="113"/>
      <c r="FY151" s="113"/>
      <c r="FZ151" s="113"/>
      <c r="GA151" s="113"/>
      <c r="GB151" s="113"/>
      <c r="GC151" s="113"/>
      <c r="GD151" s="113"/>
      <c r="GE151" s="113"/>
      <c r="GF151" s="113"/>
      <c r="GG151" s="113"/>
      <c r="GH151" s="113"/>
      <c r="GI151" s="113"/>
      <c r="GJ151" s="113"/>
      <c r="GK151" s="113"/>
      <c r="GL151" s="113"/>
      <c r="GM151" s="113"/>
      <c r="GN151" s="113"/>
      <c r="GO151" s="113"/>
      <c r="GP151" s="113"/>
      <c r="GQ151" s="113"/>
      <c r="GR151" s="113"/>
      <c r="GS151" s="113"/>
      <c r="GT151" s="113"/>
      <c r="GU151" s="113"/>
      <c r="GV151" s="113"/>
      <c r="GW151" s="113"/>
      <c r="GX151" s="113"/>
      <c r="GY151" s="113"/>
      <c r="GZ151" s="113"/>
      <c r="HA151" s="113"/>
      <c r="HB151" s="113"/>
      <c r="HC151" s="113"/>
      <c r="HD151" s="113"/>
      <c r="HE151" s="113"/>
      <c r="HF151" s="113"/>
      <c r="HG151" s="113"/>
      <c r="HH151" s="113"/>
      <c r="HI151" s="113"/>
      <c r="HJ151" s="113"/>
      <c r="HK151" s="113"/>
      <c r="HL151" s="113"/>
      <c r="HM151" s="113"/>
      <c r="HN151" s="113"/>
      <c r="HO151" s="113"/>
      <c r="HP151" s="113"/>
      <c r="HQ151" s="113"/>
      <c r="HR151" s="113"/>
      <c r="HS151" s="113"/>
      <c r="HT151" s="113"/>
      <c r="HU151" s="113"/>
      <c r="HV151" s="113"/>
      <c r="HW151" s="113"/>
      <c r="HX151" s="113"/>
      <c r="HY151" s="113"/>
      <c r="HZ151" s="113"/>
      <c r="IA151" s="113"/>
      <c r="IB151" s="113"/>
      <c r="IC151" s="113"/>
      <c r="ID151" s="113"/>
      <c r="IE151" s="113"/>
      <c r="IF151" s="113"/>
      <c r="IG151" s="113"/>
      <c r="IH151" s="113"/>
      <c r="II151" s="113"/>
      <c r="IJ151" s="113"/>
      <c r="IK151" s="113"/>
      <c r="IL151" s="113"/>
      <c r="IM151" s="113"/>
      <c r="IN151" s="113"/>
      <c r="IO151" s="113"/>
      <c r="IP151" s="113"/>
      <c r="IQ151" s="113"/>
      <c r="IR151" s="113"/>
      <c r="IS151" s="113"/>
      <c r="IT151" s="113"/>
      <c r="IU151" s="113"/>
      <c r="IV151" s="113"/>
      <c r="IW151" s="113"/>
      <c r="IX151" s="113"/>
      <c r="IY151" s="113"/>
    </row>
    <row r="152" spans="1:259" ht="25.5" x14ac:dyDescent="0.2">
      <c r="A152" s="122">
        <v>42636</v>
      </c>
      <c r="B152" s="101" t="s">
        <v>1880</v>
      </c>
      <c r="C152" s="101" t="s">
        <v>1881</v>
      </c>
      <c r="D152" s="101" t="s">
        <v>137</v>
      </c>
      <c r="E152" s="101" t="s">
        <v>144</v>
      </c>
      <c r="F152" s="82">
        <v>41942</v>
      </c>
      <c r="G152" s="83">
        <v>2014</v>
      </c>
      <c r="H152" s="123" t="s">
        <v>419</v>
      </c>
      <c r="I152" s="123" t="str">
        <f t="shared" si="9"/>
        <v>TX</v>
      </c>
      <c r="J152" s="123" t="str">
        <f t="shared" si="8"/>
        <v>MX</v>
      </c>
      <c r="K152" s="123" t="str">
        <f t="shared" si="10"/>
        <v>South Central, Mexico</v>
      </c>
      <c r="L152" s="123" t="str">
        <f>INDEX('State '!$A$1:$C$62,MATCH($I152,'State '!$B:$B,0),3)</f>
        <v>South Central</v>
      </c>
      <c r="M152" s="123" t="str">
        <f>INDEX('State '!$A$1:$C$62,MATCH($J152,'State '!$B:$B,0),3)</f>
        <v>Mexico</v>
      </c>
      <c r="N152" s="123"/>
      <c r="O152" s="85">
        <v>0</v>
      </c>
      <c r="P152" s="85">
        <v>124</v>
      </c>
      <c r="Q152" s="85">
        <v>2100</v>
      </c>
      <c r="R152" s="124">
        <v>42</v>
      </c>
      <c r="S152" s="123" t="s">
        <v>135</v>
      </c>
      <c r="T152" s="123" t="s">
        <v>390</v>
      </c>
      <c r="U152" s="123" t="s">
        <v>1882</v>
      </c>
      <c r="V152" s="123"/>
      <c r="W152" s="125"/>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20"/>
      <c r="DI152" s="20"/>
      <c r="DJ152" s="20"/>
      <c r="DK152" s="20"/>
      <c r="DL152" s="20"/>
      <c r="DM152" s="20"/>
      <c r="DN152" s="20"/>
      <c r="DO152" s="20"/>
      <c r="DP152" s="20"/>
      <c r="DQ152" s="20"/>
      <c r="DR152" s="20"/>
      <c r="DS152" s="20"/>
      <c r="DT152" s="20"/>
      <c r="DU152" s="20"/>
      <c r="DV152" s="20"/>
      <c r="DW152" s="20"/>
      <c r="DX152" s="20"/>
      <c r="DY152" s="20"/>
      <c r="DZ152" s="20"/>
      <c r="EA152" s="20"/>
      <c r="EB152" s="20"/>
      <c r="EC152" s="20"/>
      <c r="ED152" s="20"/>
      <c r="EE152" s="20"/>
      <c r="EF152" s="20"/>
      <c r="EG152" s="20"/>
      <c r="EH152" s="20"/>
      <c r="EI152" s="20"/>
      <c r="EJ152" s="20"/>
      <c r="EK152" s="20"/>
      <c r="EL152" s="20"/>
      <c r="EM152" s="20"/>
      <c r="EN152" s="20"/>
      <c r="EO152" s="20"/>
      <c r="EP152" s="20"/>
      <c r="EQ152" s="20"/>
      <c r="ER152" s="20"/>
      <c r="ES152" s="20"/>
      <c r="ET152" s="20"/>
      <c r="EU152" s="20"/>
      <c r="EV152" s="20"/>
      <c r="EW152" s="20"/>
      <c r="EX152" s="20"/>
      <c r="EY152" s="20"/>
      <c r="EZ152" s="20"/>
      <c r="FA152" s="20"/>
      <c r="FB152" s="20"/>
      <c r="FC152" s="20"/>
      <c r="FD152" s="20"/>
      <c r="FE152" s="20"/>
      <c r="FF152" s="20"/>
      <c r="FG152" s="20"/>
      <c r="FH152" s="20"/>
      <c r="FI152" s="20"/>
      <c r="FJ152" s="20"/>
      <c r="FK152" s="20"/>
      <c r="FL152" s="20"/>
      <c r="FM152" s="20"/>
      <c r="FN152" s="20"/>
      <c r="FO152" s="20"/>
      <c r="FP152" s="20"/>
      <c r="FQ152" s="20"/>
      <c r="FR152" s="20"/>
      <c r="FS152" s="20"/>
      <c r="FT152" s="20"/>
      <c r="FU152" s="20"/>
      <c r="FV152" s="20"/>
      <c r="FW152" s="20"/>
      <c r="FX152" s="20"/>
      <c r="FY152" s="20"/>
      <c r="FZ152" s="20"/>
      <c r="GA152" s="20"/>
      <c r="GB152" s="20"/>
      <c r="GC152" s="20"/>
      <c r="GD152" s="20"/>
      <c r="GE152" s="20"/>
      <c r="GF152" s="20"/>
      <c r="GG152" s="20"/>
      <c r="GH152" s="20"/>
      <c r="GI152" s="20"/>
      <c r="GJ152" s="20"/>
      <c r="GK152" s="20"/>
      <c r="GL152" s="20"/>
      <c r="GM152" s="20"/>
      <c r="GN152" s="20"/>
      <c r="GO152" s="20"/>
      <c r="GP152" s="20"/>
      <c r="GQ152" s="20"/>
      <c r="GR152" s="20"/>
      <c r="GS152" s="20"/>
      <c r="GT152" s="20"/>
      <c r="GU152" s="20"/>
      <c r="GV152" s="20"/>
      <c r="GW152" s="20"/>
      <c r="GX152" s="20"/>
      <c r="GY152" s="20"/>
      <c r="GZ152" s="20"/>
      <c r="HA152" s="20"/>
      <c r="HB152" s="20"/>
      <c r="HC152" s="20"/>
      <c r="HD152" s="20"/>
      <c r="HE152" s="20"/>
      <c r="HF152" s="20"/>
      <c r="HG152" s="20"/>
      <c r="HH152" s="20"/>
      <c r="HI152" s="20"/>
      <c r="HJ152" s="20"/>
      <c r="HK152" s="20"/>
      <c r="HL152" s="20"/>
      <c r="HM152" s="20"/>
      <c r="HN152" s="20"/>
      <c r="HO152" s="20"/>
      <c r="HP152" s="20"/>
      <c r="HQ152" s="20"/>
      <c r="HR152" s="20"/>
      <c r="HS152" s="20"/>
      <c r="HT152" s="20"/>
      <c r="HU152" s="20"/>
      <c r="HV152" s="20"/>
      <c r="HW152" s="20"/>
      <c r="HX152" s="20"/>
      <c r="HY152" s="20"/>
      <c r="HZ152" s="20"/>
      <c r="IA152" s="20"/>
      <c r="IB152" s="20"/>
      <c r="IC152" s="20"/>
      <c r="ID152" s="20"/>
      <c r="IE152" s="20"/>
      <c r="IF152" s="20"/>
      <c r="IG152" s="20"/>
      <c r="IH152" s="20"/>
      <c r="II152" s="20"/>
      <c r="IJ152" s="20"/>
      <c r="IK152" s="20"/>
      <c r="IL152" s="20"/>
      <c r="IM152" s="20"/>
      <c r="IN152" s="20"/>
      <c r="IO152" s="20"/>
      <c r="IP152" s="20"/>
      <c r="IQ152" s="20"/>
      <c r="IR152" s="20"/>
      <c r="IS152" s="20"/>
      <c r="IT152" s="20"/>
      <c r="IU152" s="20"/>
      <c r="IV152" s="20"/>
      <c r="IW152" s="20"/>
      <c r="IX152" s="20"/>
      <c r="IY152" s="20"/>
    </row>
    <row r="153" spans="1:259" x14ac:dyDescent="0.2">
      <c r="A153" s="122">
        <v>41949</v>
      </c>
      <c r="B153" s="101" t="s">
        <v>1994</v>
      </c>
      <c r="C153" s="101" t="s">
        <v>263</v>
      </c>
      <c r="D153" s="101" t="s">
        <v>141</v>
      </c>
      <c r="E153" s="101" t="s">
        <v>144</v>
      </c>
      <c r="F153" s="82">
        <v>41906</v>
      </c>
      <c r="G153" s="83">
        <v>2014</v>
      </c>
      <c r="H153" s="123" t="s">
        <v>19</v>
      </c>
      <c r="I153" s="123" t="str">
        <f t="shared" si="9"/>
        <v>VA</v>
      </c>
      <c r="J153" s="123" t="str">
        <f t="shared" si="8"/>
        <v>VA</v>
      </c>
      <c r="K153" s="123" t="str">
        <f t="shared" si="10"/>
        <v>Northeast</v>
      </c>
      <c r="L153" s="123" t="str">
        <f>INDEX('State '!$A$1:$C$62,MATCH($I153,'State '!$B:$B,0),3)</f>
        <v>Northeast</v>
      </c>
      <c r="M153" s="123" t="str">
        <f>INDEX('State '!$A$1:$C$62,MATCH($J153,'State '!$B:$B,0),3)</f>
        <v>Northeast</v>
      </c>
      <c r="N153" s="123"/>
      <c r="O153" s="85"/>
      <c r="P153" s="85">
        <v>13</v>
      </c>
      <c r="Q153" s="85">
        <v>46</v>
      </c>
      <c r="R153" s="124">
        <v>8</v>
      </c>
      <c r="S153" s="123" t="s">
        <v>135</v>
      </c>
      <c r="T153" s="123" t="s">
        <v>390</v>
      </c>
      <c r="U153" s="123" t="s">
        <v>1995</v>
      </c>
      <c r="V153" s="123"/>
      <c r="W153" s="125"/>
    </row>
    <row r="154" spans="1:259" s="20" customFormat="1" x14ac:dyDescent="0.2">
      <c r="A154" s="122">
        <v>41705</v>
      </c>
      <c r="B154" s="101" t="s">
        <v>1789</v>
      </c>
      <c r="C154" s="101" t="s">
        <v>1790</v>
      </c>
      <c r="D154" s="101" t="s">
        <v>141</v>
      </c>
      <c r="E154" s="101" t="s">
        <v>144</v>
      </c>
      <c r="F154" s="82">
        <v>41729</v>
      </c>
      <c r="G154" s="83">
        <v>2014</v>
      </c>
      <c r="H154" s="123" t="s">
        <v>10</v>
      </c>
      <c r="I154" s="123" t="str">
        <f t="shared" si="9"/>
        <v>NY</v>
      </c>
      <c r="J154" s="123" t="str">
        <f t="shared" si="8"/>
        <v>NY</v>
      </c>
      <c r="K154" s="123" t="str">
        <f t="shared" si="10"/>
        <v>Northeast</v>
      </c>
      <c r="L154" s="123" t="str">
        <f>INDEX('State '!$A$1:$C$62,MATCH($I154,'State '!$B:$B,0),3)</f>
        <v>Northeast</v>
      </c>
      <c r="M154" s="123" t="str">
        <f>INDEX('State '!$A$1:$C$62,MATCH($J154,'State '!$B:$B,0),3)</f>
        <v>Northeast</v>
      </c>
      <c r="N154" s="123"/>
      <c r="O154" s="85">
        <v>49</v>
      </c>
      <c r="P154" s="85"/>
      <c r="Q154" s="85">
        <v>107.5</v>
      </c>
      <c r="R154" s="124"/>
      <c r="S154" s="123" t="s">
        <v>135</v>
      </c>
      <c r="T154" s="123" t="s">
        <v>390</v>
      </c>
      <c r="U154" s="123" t="s">
        <v>1866</v>
      </c>
      <c r="V154" s="123"/>
      <c r="W154" s="125"/>
      <c r="X154" s="126"/>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3"/>
      <c r="AW154" s="113"/>
      <c r="AX154" s="113"/>
      <c r="AY154" s="113"/>
      <c r="AZ154" s="113"/>
      <c r="BA154" s="113"/>
      <c r="BB154" s="113"/>
      <c r="BC154" s="113"/>
      <c r="BD154" s="113"/>
      <c r="BE154" s="113"/>
      <c r="BF154" s="113"/>
      <c r="BG154" s="113"/>
      <c r="BH154" s="113"/>
      <c r="BI154" s="113"/>
      <c r="BJ154" s="113"/>
      <c r="BK154" s="113"/>
      <c r="BL154" s="113"/>
      <c r="BM154" s="113"/>
      <c r="BN154" s="113"/>
      <c r="BO154" s="113"/>
      <c r="BP154" s="113"/>
      <c r="BQ154" s="113"/>
      <c r="BR154" s="113"/>
      <c r="BS154" s="113"/>
      <c r="BT154" s="113"/>
      <c r="BU154" s="113"/>
      <c r="BV154" s="113"/>
      <c r="BW154" s="113"/>
      <c r="BX154" s="113"/>
      <c r="BY154" s="113"/>
      <c r="BZ154" s="113"/>
      <c r="CA154" s="113"/>
      <c r="CB154" s="113"/>
      <c r="CC154" s="113"/>
      <c r="CD154" s="113"/>
      <c r="CE154" s="113"/>
      <c r="CF154" s="113"/>
      <c r="CG154" s="113"/>
      <c r="CH154" s="113"/>
      <c r="CI154" s="113"/>
      <c r="CJ154" s="113"/>
      <c r="CK154" s="113"/>
      <c r="CL154" s="113"/>
      <c r="CM154" s="113"/>
      <c r="CN154" s="113"/>
      <c r="CO154" s="113"/>
      <c r="CP154" s="113"/>
      <c r="CQ154" s="113"/>
      <c r="CR154" s="113"/>
      <c r="CS154" s="113"/>
      <c r="CT154" s="113"/>
      <c r="CU154" s="113"/>
      <c r="CV154" s="113"/>
      <c r="CW154" s="113"/>
      <c r="CX154" s="113"/>
      <c r="CY154" s="113"/>
      <c r="CZ154" s="113"/>
      <c r="DA154" s="113"/>
      <c r="DB154" s="113"/>
      <c r="DC154" s="113"/>
      <c r="DD154" s="113"/>
      <c r="DE154" s="113"/>
      <c r="DF154" s="113"/>
      <c r="DG154" s="113"/>
      <c r="DH154" s="113"/>
      <c r="DI154" s="113"/>
      <c r="DJ154" s="113"/>
      <c r="DK154" s="113"/>
      <c r="DL154" s="113"/>
      <c r="DM154" s="113"/>
      <c r="DN154" s="113"/>
      <c r="DO154" s="113"/>
      <c r="DP154" s="113"/>
      <c r="DQ154" s="113"/>
      <c r="DR154" s="113"/>
      <c r="DS154" s="113"/>
      <c r="DT154" s="113"/>
      <c r="DU154" s="113"/>
      <c r="DV154" s="113"/>
      <c r="DW154" s="113"/>
      <c r="DX154" s="113"/>
      <c r="DY154" s="113"/>
      <c r="DZ154" s="113"/>
      <c r="EA154" s="113"/>
      <c r="EB154" s="113"/>
      <c r="EC154" s="113"/>
      <c r="ED154" s="113"/>
      <c r="EE154" s="113"/>
      <c r="EF154" s="113"/>
      <c r="EG154" s="113"/>
      <c r="EH154" s="113"/>
      <c r="EI154" s="113"/>
      <c r="EJ154" s="113"/>
      <c r="EK154" s="113"/>
      <c r="EL154" s="113"/>
      <c r="EM154" s="113"/>
      <c r="EN154" s="113"/>
      <c r="EO154" s="113"/>
      <c r="EP154" s="113"/>
      <c r="EQ154" s="113"/>
      <c r="ER154" s="113"/>
      <c r="ES154" s="113"/>
      <c r="ET154" s="113"/>
      <c r="EU154" s="113"/>
      <c r="EV154" s="113"/>
      <c r="EW154" s="113"/>
      <c r="EX154" s="113"/>
      <c r="EY154" s="113"/>
      <c r="EZ154" s="113"/>
      <c r="FA154" s="113"/>
      <c r="FB154" s="113"/>
      <c r="FC154" s="113"/>
      <c r="FD154" s="113"/>
      <c r="FE154" s="113"/>
      <c r="FF154" s="113"/>
      <c r="FG154" s="113"/>
      <c r="FH154" s="113"/>
      <c r="FI154" s="113"/>
      <c r="FJ154" s="113"/>
      <c r="FK154" s="113"/>
      <c r="FL154" s="113"/>
      <c r="FM154" s="113"/>
      <c r="FN154" s="113"/>
      <c r="FO154" s="113"/>
      <c r="FP154" s="113"/>
      <c r="FQ154" s="113"/>
      <c r="FR154" s="113"/>
      <c r="FS154" s="113"/>
      <c r="FT154" s="113"/>
      <c r="FU154" s="113"/>
      <c r="FV154" s="113"/>
      <c r="FW154" s="113"/>
      <c r="FX154" s="113"/>
      <c r="FY154" s="113"/>
      <c r="FZ154" s="113"/>
      <c r="GA154" s="113"/>
      <c r="GB154" s="113"/>
      <c r="GC154" s="113"/>
      <c r="GD154" s="113"/>
      <c r="GE154" s="113"/>
      <c r="GF154" s="113"/>
      <c r="GG154" s="113"/>
      <c r="GH154" s="113"/>
      <c r="GI154" s="113"/>
      <c r="GJ154" s="113"/>
      <c r="GK154" s="113"/>
      <c r="GL154" s="113"/>
      <c r="GM154" s="113"/>
      <c r="GN154" s="113"/>
      <c r="GO154" s="113"/>
      <c r="GP154" s="113"/>
      <c r="GQ154" s="113"/>
      <c r="GR154" s="113"/>
      <c r="GS154" s="113"/>
      <c r="GT154" s="113"/>
      <c r="GU154" s="113"/>
      <c r="GV154" s="113"/>
      <c r="GW154" s="113"/>
      <c r="GX154" s="113"/>
      <c r="GY154" s="113"/>
      <c r="GZ154" s="113"/>
      <c r="HA154" s="113"/>
      <c r="HB154" s="113"/>
      <c r="HC154" s="113"/>
      <c r="HD154" s="113"/>
      <c r="HE154" s="113"/>
      <c r="HF154" s="113"/>
      <c r="HG154" s="113"/>
      <c r="HH154" s="113"/>
      <c r="HI154" s="113"/>
      <c r="HJ154" s="113"/>
      <c r="HK154" s="113"/>
      <c r="HL154" s="113"/>
      <c r="HM154" s="113"/>
      <c r="HN154" s="113"/>
      <c r="HO154" s="113"/>
      <c r="HP154" s="113"/>
      <c r="HQ154" s="113"/>
      <c r="HR154" s="113"/>
      <c r="HS154" s="113"/>
      <c r="HT154" s="113"/>
      <c r="HU154" s="113"/>
      <c r="HV154" s="113"/>
      <c r="HW154" s="113"/>
      <c r="HX154" s="113"/>
      <c r="HY154" s="113"/>
      <c r="HZ154" s="113"/>
      <c r="IA154" s="113"/>
      <c r="IB154" s="113"/>
      <c r="IC154" s="113"/>
      <c r="ID154" s="113"/>
      <c r="IE154" s="113"/>
      <c r="IF154" s="113"/>
      <c r="IG154" s="113"/>
      <c r="IH154" s="113"/>
      <c r="II154" s="113"/>
      <c r="IJ154" s="113"/>
      <c r="IK154" s="113"/>
      <c r="IL154" s="113"/>
      <c r="IM154" s="113"/>
      <c r="IN154" s="113"/>
      <c r="IO154" s="113"/>
      <c r="IP154" s="113"/>
      <c r="IQ154" s="113"/>
      <c r="IR154" s="113"/>
      <c r="IS154" s="113"/>
      <c r="IT154" s="113"/>
      <c r="IU154" s="113"/>
      <c r="IV154" s="113"/>
      <c r="IW154" s="113"/>
      <c r="IX154" s="113"/>
      <c r="IY154" s="113"/>
    </row>
    <row r="155" spans="1:259" x14ac:dyDescent="0.2">
      <c r="A155" s="122">
        <v>41704</v>
      </c>
      <c r="B155" s="101" t="s">
        <v>1892</v>
      </c>
      <c r="C155" s="101" t="s">
        <v>260</v>
      </c>
      <c r="D155" s="101" t="s">
        <v>134</v>
      </c>
      <c r="E155" s="101" t="s">
        <v>144</v>
      </c>
      <c r="F155" s="82">
        <v>41709</v>
      </c>
      <c r="G155" s="83">
        <v>2014</v>
      </c>
      <c r="H155" s="123" t="s">
        <v>25</v>
      </c>
      <c r="I155" s="123" t="str">
        <f t="shared" si="9"/>
        <v>CO</v>
      </c>
      <c r="J155" s="123" t="str">
        <f t="shared" si="8"/>
        <v>CO</v>
      </c>
      <c r="K155" s="123" t="str">
        <f t="shared" si="10"/>
        <v>Mountain</v>
      </c>
      <c r="L155" s="123" t="str">
        <f>INDEX('State '!$A$1:$C$62,MATCH($I155,'State '!$B:$B,0),3)</f>
        <v>Mountain</v>
      </c>
      <c r="M155" s="123" t="str">
        <f>INDEX('State '!$A$1:$C$62,MATCH($J155,'State '!$B:$B,0),3)</f>
        <v>Mountain</v>
      </c>
      <c r="N155" s="123"/>
      <c r="O155" s="85">
        <v>25</v>
      </c>
      <c r="P155" s="85">
        <v>7.75</v>
      </c>
      <c r="Q155" s="85">
        <v>225</v>
      </c>
      <c r="R155" s="124">
        <v>24</v>
      </c>
      <c r="S155" s="123" t="s">
        <v>135</v>
      </c>
      <c r="T155" s="123" t="s">
        <v>390</v>
      </c>
      <c r="U155" s="123" t="s">
        <v>1893</v>
      </c>
      <c r="V155" s="123"/>
      <c r="W155" s="125"/>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c r="CB155" s="20"/>
      <c r="CC155" s="20"/>
      <c r="CD155" s="20"/>
      <c r="CE155" s="20"/>
      <c r="CF155" s="20"/>
      <c r="CG155" s="20"/>
      <c r="CH155" s="20"/>
      <c r="CI155" s="20"/>
      <c r="CJ155" s="20"/>
      <c r="CK155" s="20"/>
      <c r="CL155" s="20"/>
      <c r="CM155" s="20"/>
      <c r="CN155" s="20"/>
      <c r="CO155" s="20"/>
      <c r="CP155" s="20"/>
      <c r="CQ155" s="20"/>
      <c r="CR155" s="20"/>
      <c r="CS155" s="20"/>
      <c r="CT155" s="20"/>
      <c r="CU155" s="20"/>
      <c r="CV155" s="20"/>
      <c r="CW155" s="20"/>
      <c r="CX155" s="20"/>
      <c r="CY155" s="20"/>
      <c r="CZ155" s="20"/>
      <c r="DA155" s="20"/>
      <c r="DB155" s="20"/>
      <c r="DC155" s="20"/>
      <c r="DD155" s="20"/>
      <c r="DE155" s="20"/>
      <c r="DF155" s="20"/>
      <c r="DG155" s="20"/>
      <c r="DH155" s="20"/>
      <c r="DI155" s="20"/>
      <c r="DJ155" s="20"/>
      <c r="DK155" s="20"/>
      <c r="DL155" s="20"/>
      <c r="DM155" s="20"/>
      <c r="DN155" s="20"/>
      <c r="DO155" s="20"/>
      <c r="DP155" s="20"/>
      <c r="DQ155" s="20"/>
      <c r="DR155" s="20"/>
      <c r="DS155" s="20"/>
      <c r="DT155" s="20"/>
      <c r="DU155" s="20"/>
      <c r="DV155" s="20"/>
      <c r="DW155" s="20"/>
      <c r="DX155" s="20"/>
      <c r="DY155" s="20"/>
      <c r="DZ155" s="20"/>
      <c r="EA155" s="20"/>
      <c r="EB155" s="20"/>
      <c r="EC155" s="20"/>
      <c r="ED155" s="20"/>
      <c r="EE155" s="20"/>
      <c r="EF155" s="20"/>
      <c r="EG155" s="20"/>
      <c r="EH155" s="20"/>
      <c r="EI155" s="20"/>
      <c r="EJ155" s="20"/>
      <c r="EK155" s="20"/>
      <c r="EL155" s="20"/>
      <c r="EM155" s="20"/>
      <c r="EN155" s="20"/>
      <c r="EO155" s="20"/>
      <c r="EP155" s="20"/>
      <c r="EQ155" s="20"/>
      <c r="ER155" s="20"/>
      <c r="ES155" s="20"/>
      <c r="ET155" s="20"/>
      <c r="EU155" s="20"/>
      <c r="EV155" s="20"/>
      <c r="EW155" s="20"/>
      <c r="EX155" s="20"/>
      <c r="EY155" s="20"/>
      <c r="EZ155" s="20"/>
      <c r="FA155" s="20"/>
      <c r="FB155" s="20"/>
      <c r="FC155" s="20"/>
      <c r="FD155" s="20"/>
      <c r="FE155" s="20"/>
      <c r="FF155" s="20"/>
      <c r="FG155" s="20"/>
      <c r="FH155" s="20"/>
      <c r="FI155" s="20"/>
      <c r="FJ155" s="20"/>
      <c r="FK155" s="20"/>
      <c r="FL155" s="20"/>
      <c r="FM155" s="20"/>
      <c r="FN155" s="20"/>
      <c r="FO155" s="20"/>
      <c r="FP155" s="20"/>
      <c r="FQ155" s="20"/>
      <c r="FR155" s="20"/>
      <c r="FS155" s="20"/>
      <c r="FT155" s="20"/>
      <c r="FU155" s="20"/>
      <c r="FV155" s="20"/>
      <c r="FW155" s="20"/>
      <c r="FX155" s="20"/>
      <c r="FY155" s="20"/>
      <c r="FZ155" s="20"/>
      <c r="GA155" s="20"/>
      <c r="GB155" s="20"/>
      <c r="GC155" s="20"/>
      <c r="GD155" s="20"/>
      <c r="GE155" s="20"/>
      <c r="GF155" s="20"/>
      <c r="GG155" s="20"/>
      <c r="GH155" s="20"/>
      <c r="GI155" s="20"/>
      <c r="GJ155" s="20"/>
      <c r="GK155" s="20"/>
      <c r="GL155" s="20"/>
      <c r="GM155" s="20"/>
      <c r="GN155" s="20"/>
      <c r="GO155" s="20"/>
      <c r="GP155" s="20"/>
      <c r="GQ155" s="20"/>
      <c r="GR155" s="20"/>
      <c r="GS155" s="20"/>
      <c r="GT155" s="20"/>
      <c r="GU155" s="20"/>
      <c r="GV155" s="20"/>
      <c r="GW155" s="20"/>
      <c r="GX155" s="20"/>
      <c r="GY155" s="20"/>
      <c r="GZ155" s="20"/>
      <c r="HA155" s="20"/>
      <c r="HB155" s="20"/>
      <c r="HC155" s="20"/>
      <c r="HD155" s="20"/>
      <c r="HE155" s="20"/>
      <c r="HF155" s="20"/>
      <c r="HG155" s="20"/>
      <c r="HH155" s="20"/>
      <c r="HI155" s="20"/>
      <c r="HJ155" s="20"/>
      <c r="HK155" s="20"/>
      <c r="HL155" s="20"/>
      <c r="HM155" s="20"/>
      <c r="HN155" s="20"/>
      <c r="HO155" s="20"/>
      <c r="HP155" s="20"/>
      <c r="HQ155" s="20"/>
      <c r="HR155" s="20"/>
      <c r="HS155" s="20"/>
      <c r="HT155" s="20"/>
      <c r="HU155" s="20"/>
      <c r="HV155" s="20"/>
      <c r="HW155" s="20"/>
      <c r="HX155" s="20"/>
      <c r="HY155" s="20"/>
      <c r="HZ155" s="20"/>
      <c r="IA155" s="20"/>
      <c r="IB155" s="20"/>
      <c r="IC155" s="20"/>
      <c r="ID155" s="20"/>
      <c r="IE155" s="20"/>
      <c r="IF155" s="20"/>
      <c r="IG155" s="20"/>
      <c r="IH155" s="20"/>
      <c r="II155" s="20"/>
      <c r="IJ155" s="20"/>
      <c r="IK155" s="20"/>
      <c r="IL155" s="20"/>
      <c r="IM155" s="20"/>
      <c r="IN155" s="20"/>
      <c r="IO155" s="20"/>
      <c r="IP155" s="20"/>
      <c r="IQ155" s="20"/>
      <c r="IR155" s="20"/>
      <c r="IS155" s="20"/>
      <c r="IT155" s="20"/>
      <c r="IU155" s="20"/>
      <c r="IV155" s="20"/>
      <c r="IW155" s="20"/>
      <c r="IX155" s="20"/>
      <c r="IY155" s="20"/>
    </row>
    <row r="156" spans="1:259" x14ac:dyDescent="0.2">
      <c r="A156" s="122">
        <v>42597</v>
      </c>
      <c r="B156" s="102" t="s">
        <v>2205</v>
      </c>
      <c r="C156" s="102" t="s">
        <v>263</v>
      </c>
      <c r="D156" s="102" t="s">
        <v>143</v>
      </c>
      <c r="E156" s="144" t="s">
        <v>144</v>
      </c>
      <c r="F156" s="84">
        <v>41936</v>
      </c>
      <c r="G156" s="145">
        <v>2014</v>
      </c>
      <c r="H156" s="123" t="s">
        <v>7</v>
      </c>
      <c r="I156" s="123" t="str">
        <f t="shared" si="9"/>
        <v>PA</v>
      </c>
      <c r="J156" s="123" t="str">
        <f t="shared" si="8"/>
        <v>PA</v>
      </c>
      <c r="K156" s="123" t="str">
        <f t="shared" si="10"/>
        <v>Northeast</v>
      </c>
      <c r="L156" s="123" t="str">
        <f>INDEX('State '!$A$1:$C$62,MATCH($I156,'State '!$B:$B,0),3)</f>
        <v>Northeast</v>
      </c>
      <c r="M156" s="123" t="str">
        <f>INDEX('State '!$A$1:$C$62,MATCH($J156,'State '!$B:$B,0),3)</f>
        <v>Northeast</v>
      </c>
      <c r="N156" s="123"/>
      <c r="O156" s="146">
        <v>121.7</v>
      </c>
      <c r="P156" s="146">
        <v>18.5</v>
      </c>
      <c r="Q156" s="146">
        <v>99</v>
      </c>
      <c r="R156" s="85"/>
      <c r="S156" s="147" t="s">
        <v>135</v>
      </c>
      <c r="T156" s="148" t="s">
        <v>390</v>
      </c>
      <c r="U156" s="149" t="s">
        <v>2206</v>
      </c>
      <c r="V156" s="123"/>
      <c r="W156" s="125"/>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c r="CB156" s="20"/>
      <c r="CC156" s="20"/>
      <c r="CD156" s="20"/>
      <c r="CE156" s="20"/>
      <c r="CF156" s="20"/>
      <c r="CG156" s="20"/>
      <c r="CH156" s="20"/>
      <c r="CI156" s="20"/>
      <c r="CJ156" s="20"/>
      <c r="CK156" s="20"/>
      <c r="CL156" s="20"/>
      <c r="CM156" s="20"/>
      <c r="CN156" s="20"/>
      <c r="CO156" s="20"/>
      <c r="CP156" s="20"/>
      <c r="CQ156" s="20"/>
      <c r="CR156" s="20"/>
      <c r="CS156" s="20"/>
      <c r="CT156" s="20"/>
      <c r="CU156" s="20"/>
      <c r="CV156" s="20"/>
      <c r="CW156" s="20"/>
      <c r="CX156" s="20"/>
      <c r="CY156" s="20"/>
      <c r="CZ156" s="20"/>
      <c r="DA156" s="20"/>
      <c r="DB156" s="20"/>
      <c r="DC156" s="20"/>
      <c r="DD156" s="20"/>
      <c r="DE156" s="20"/>
      <c r="DF156" s="20"/>
      <c r="DG156" s="20"/>
      <c r="DH156" s="20"/>
      <c r="DI156" s="20"/>
      <c r="DJ156" s="20"/>
      <c r="DK156" s="20"/>
      <c r="DL156" s="20"/>
      <c r="DM156" s="20"/>
      <c r="DN156" s="20"/>
      <c r="DO156" s="20"/>
      <c r="DP156" s="20"/>
      <c r="DQ156" s="20"/>
      <c r="DR156" s="20"/>
      <c r="DS156" s="20"/>
      <c r="DT156" s="20"/>
      <c r="DU156" s="20"/>
      <c r="DV156" s="20"/>
      <c r="DW156" s="20"/>
      <c r="DX156" s="20"/>
      <c r="DY156" s="20"/>
      <c r="DZ156" s="20"/>
      <c r="EA156" s="20"/>
      <c r="EB156" s="20"/>
      <c r="EC156" s="20"/>
      <c r="ED156" s="20"/>
      <c r="EE156" s="20"/>
      <c r="EF156" s="20"/>
      <c r="EG156" s="20"/>
      <c r="EH156" s="20"/>
      <c r="EI156" s="20"/>
      <c r="EJ156" s="20"/>
      <c r="EK156" s="20"/>
      <c r="EL156" s="20"/>
      <c r="EM156" s="20"/>
      <c r="EN156" s="20"/>
      <c r="EO156" s="20"/>
      <c r="EP156" s="20"/>
      <c r="EQ156" s="20"/>
      <c r="ER156" s="20"/>
      <c r="ES156" s="20"/>
      <c r="ET156" s="20"/>
      <c r="EU156" s="20"/>
      <c r="EV156" s="20"/>
      <c r="EW156" s="20"/>
      <c r="EX156" s="20"/>
      <c r="EY156" s="20"/>
      <c r="EZ156" s="20"/>
      <c r="FA156" s="20"/>
      <c r="FB156" s="20"/>
      <c r="FC156" s="20"/>
      <c r="FD156" s="20"/>
      <c r="FE156" s="20"/>
      <c r="FF156" s="20"/>
      <c r="FG156" s="20"/>
      <c r="FH156" s="20"/>
      <c r="FI156" s="20"/>
      <c r="FJ156" s="20"/>
      <c r="FK156" s="20"/>
      <c r="FL156" s="20"/>
      <c r="FM156" s="20"/>
      <c r="FN156" s="20"/>
      <c r="FO156" s="20"/>
      <c r="FP156" s="20"/>
      <c r="FQ156" s="20"/>
      <c r="FR156" s="20"/>
      <c r="FS156" s="20"/>
      <c r="FT156" s="20"/>
      <c r="FU156" s="20"/>
      <c r="FV156" s="20"/>
      <c r="FW156" s="20"/>
      <c r="FX156" s="20"/>
      <c r="FY156" s="20"/>
      <c r="FZ156" s="20"/>
      <c r="GA156" s="20"/>
      <c r="GB156" s="20"/>
      <c r="GC156" s="20"/>
      <c r="GD156" s="20"/>
      <c r="GE156" s="20"/>
      <c r="GF156" s="20"/>
      <c r="GG156" s="20"/>
      <c r="GH156" s="20"/>
      <c r="GI156" s="20"/>
      <c r="GJ156" s="20"/>
      <c r="GK156" s="20"/>
      <c r="GL156" s="20"/>
      <c r="GM156" s="20"/>
      <c r="GN156" s="20"/>
      <c r="GO156" s="20"/>
      <c r="GP156" s="20"/>
      <c r="GQ156" s="20"/>
      <c r="GR156" s="20"/>
      <c r="GS156" s="20"/>
      <c r="GT156" s="20"/>
      <c r="GU156" s="20"/>
      <c r="GV156" s="20"/>
      <c r="GW156" s="20"/>
      <c r="GX156" s="20"/>
      <c r="GY156" s="20"/>
      <c r="GZ156" s="20"/>
      <c r="HA156" s="20"/>
      <c r="HB156" s="20"/>
      <c r="HC156" s="20"/>
      <c r="HD156" s="20"/>
      <c r="HE156" s="20"/>
      <c r="HF156" s="20"/>
      <c r="HG156" s="20"/>
      <c r="HH156" s="20"/>
      <c r="HI156" s="20"/>
      <c r="HJ156" s="20"/>
      <c r="HK156" s="20"/>
      <c r="HL156" s="20"/>
      <c r="HM156" s="20"/>
      <c r="HN156" s="20"/>
      <c r="HO156" s="20"/>
      <c r="HP156" s="20"/>
      <c r="HQ156" s="20"/>
      <c r="HR156" s="20"/>
      <c r="HS156" s="20"/>
      <c r="HT156" s="20"/>
      <c r="HU156" s="20"/>
      <c r="HV156" s="20"/>
      <c r="HW156" s="20"/>
      <c r="HX156" s="20"/>
      <c r="HY156" s="20"/>
      <c r="HZ156" s="20"/>
      <c r="IA156" s="20"/>
      <c r="IB156" s="20"/>
      <c r="IC156" s="20"/>
      <c r="ID156" s="20"/>
      <c r="IE156" s="20"/>
      <c r="IF156" s="20"/>
      <c r="IG156" s="20"/>
      <c r="IH156" s="20"/>
      <c r="II156" s="20"/>
      <c r="IJ156" s="20"/>
      <c r="IK156" s="20"/>
      <c r="IL156" s="20"/>
      <c r="IM156" s="20"/>
      <c r="IN156" s="20"/>
      <c r="IO156" s="20"/>
      <c r="IP156" s="20"/>
      <c r="IQ156" s="20"/>
      <c r="IR156" s="20"/>
      <c r="IS156" s="20"/>
      <c r="IT156" s="20"/>
      <c r="IU156" s="20"/>
      <c r="IV156" s="20"/>
      <c r="IW156" s="20"/>
      <c r="IX156" s="20"/>
      <c r="IY156" s="20"/>
    </row>
    <row r="157" spans="1:259" s="20" customFormat="1" x14ac:dyDescent="0.2">
      <c r="A157" s="122">
        <v>41676</v>
      </c>
      <c r="B157" s="102" t="s">
        <v>1939</v>
      </c>
      <c r="C157" s="102" t="s">
        <v>263</v>
      </c>
      <c r="D157" s="102" t="s">
        <v>141</v>
      </c>
      <c r="E157" s="144" t="s">
        <v>144</v>
      </c>
      <c r="F157" s="84">
        <v>41940</v>
      </c>
      <c r="G157" s="145">
        <v>2014</v>
      </c>
      <c r="H157" s="123" t="s">
        <v>54</v>
      </c>
      <c r="I157" s="123" t="str">
        <f t="shared" si="9"/>
        <v>MD</v>
      </c>
      <c r="J157" s="123" t="str">
        <f t="shared" si="8"/>
        <v>MD</v>
      </c>
      <c r="K157" s="123" t="str">
        <f t="shared" si="10"/>
        <v>Northeast</v>
      </c>
      <c r="L157" s="123" t="str">
        <f>INDEX('State '!$A$1:$C$62,MATCH($I157,'State '!$B:$B,0),3)</f>
        <v>Northeast</v>
      </c>
      <c r="M157" s="123" t="str">
        <f>INDEX('State '!$A$1:$C$62,MATCH($J157,'State '!$B:$B,0),3)</f>
        <v>Northeast</v>
      </c>
      <c r="N157" s="123"/>
      <c r="O157" s="146">
        <v>132</v>
      </c>
      <c r="P157" s="146">
        <v>21</v>
      </c>
      <c r="Q157" s="146"/>
      <c r="R157" s="85">
        <v>26</v>
      </c>
      <c r="S157" s="147" t="s">
        <v>135</v>
      </c>
      <c r="T157" s="148" t="s">
        <v>390</v>
      </c>
      <c r="U157" s="149" t="s">
        <v>1873</v>
      </c>
      <c r="V157" s="123"/>
      <c r="W157" s="125"/>
    </row>
    <row r="158" spans="1:259" x14ac:dyDescent="0.2">
      <c r="A158" s="122">
        <v>41584</v>
      </c>
      <c r="B158" s="102" t="s">
        <v>1901</v>
      </c>
      <c r="C158" s="102" t="s">
        <v>1902</v>
      </c>
      <c r="D158" s="102" t="s">
        <v>137</v>
      </c>
      <c r="E158" s="144" t="s">
        <v>144</v>
      </c>
      <c r="F158" s="84">
        <v>41821</v>
      </c>
      <c r="G158" s="145">
        <v>2014</v>
      </c>
      <c r="H158" s="123" t="s">
        <v>25</v>
      </c>
      <c r="I158" s="123" t="str">
        <f t="shared" si="9"/>
        <v>CO</v>
      </c>
      <c r="J158" s="123" t="str">
        <f t="shared" si="8"/>
        <v>CO</v>
      </c>
      <c r="K158" s="123" t="str">
        <f t="shared" si="10"/>
        <v>Mountain</v>
      </c>
      <c r="L158" s="123" t="str">
        <f>INDEX('State '!$A$1:$C$62,MATCH($I158,'State '!$B:$B,0),3)</f>
        <v>Mountain</v>
      </c>
      <c r="M158" s="123" t="str">
        <f>INDEX('State '!$A$1:$C$62,MATCH($J158,'State '!$B:$B,0),3)</f>
        <v>Mountain</v>
      </c>
      <c r="N158" s="123"/>
      <c r="O158" s="146">
        <v>12</v>
      </c>
      <c r="P158" s="146">
        <v>7.6</v>
      </c>
      <c r="Q158" s="146">
        <v>230</v>
      </c>
      <c r="R158" s="85"/>
      <c r="S158" s="147" t="s">
        <v>135</v>
      </c>
      <c r="T158" s="148" t="s">
        <v>390</v>
      </c>
      <c r="U158" s="149" t="s">
        <v>1903</v>
      </c>
      <c r="V158" s="123"/>
      <c r="W158" s="125"/>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c r="IV158" s="20"/>
      <c r="IW158" s="20"/>
      <c r="IX158" s="20"/>
      <c r="IY158" s="20"/>
    </row>
    <row r="159" spans="1:259" x14ac:dyDescent="0.2">
      <c r="A159" s="122">
        <v>42613</v>
      </c>
      <c r="B159" s="102" t="s">
        <v>2287</v>
      </c>
      <c r="C159" s="101" t="s">
        <v>348</v>
      </c>
      <c r="D159" s="102" t="s">
        <v>141</v>
      </c>
      <c r="E159" s="144" t="s">
        <v>144</v>
      </c>
      <c r="F159" s="84">
        <v>41730</v>
      </c>
      <c r="G159" s="145">
        <v>2014</v>
      </c>
      <c r="H159" s="123" t="s">
        <v>419</v>
      </c>
      <c r="I159" s="123" t="str">
        <f t="shared" si="9"/>
        <v>TX</v>
      </c>
      <c r="J159" s="123" t="str">
        <f t="shared" si="8"/>
        <v>MX</v>
      </c>
      <c r="K159" s="123" t="str">
        <f t="shared" si="10"/>
        <v>South Central, Mexico</v>
      </c>
      <c r="L159" s="123" t="str">
        <f>INDEX('State '!$A$1:$C$62,MATCH($I159,'State '!$B:$B,0),3)</f>
        <v>South Central</v>
      </c>
      <c r="M159" s="123" t="str">
        <f>INDEX('State '!$A$1:$C$62,MATCH($J159,'State '!$B:$B,0),3)</f>
        <v>Mexico</v>
      </c>
      <c r="N159" s="123"/>
      <c r="O159" s="146">
        <v>126</v>
      </c>
      <c r="P159" s="146"/>
      <c r="Q159" s="146">
        <v>215</v>
      </c>
      <c r="R159" s="85"/>
      <c r="S159" s="123" t="s">
        <v>139</v>
      </c>
      <c r="T159" s="123" t="s">
        <v>188</v>
      </c>
      <c r="U159" s="149"/>
      <c r="V159" s="123" t="s">
        <v>2250</v>
      </c>
      <c r="W159" s="125"/>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c r="IW159" s="20"/>
      <c r="IX159" s="20"/>
      <c r="IY159" s="20"/>
    </row>
    <row r="160" spans="1:259" s="20" customFormat="1" x14ac:dyDescent="0.2">
      <c r="A160" s="122">
        <v>41220</v>
      </c>
      <c r="B160" s="102" t="s">
        <v>1975</v>
      </c>
      <c r="C160" s="102" t="s">
        <v>225</v>
      </c>
      <c r="D160" s="102" t="s">
        <v>141</v>
      </c>
      <c r="E160" s="144" t="s">
        <v>144</v>
      </c>
      <c r="F160" s="84">
        <v>41950</v>
      </c>
      <c r="G160" s="145">
        <v>2014</v>
      </c>
      <c r="H160" s="123" t="s">
        <v>452</v>
      </c>
      <c r="I160" s="123" t="str">
        <f t="shared" si="9"/>
        <v>WV</v>
      </c>
      <c r="J160" s="123" t="str">
        <f t="shared" si="8"/>
        <v>PA</v>
      </c>
      <c r="K160" s="123" t="str">
        <f t="shared" si="10"/>
        <v>Northeast</v>
      </c>
      <c r="L160" s="123" t="str">
        <f>INDEX('State '!$A$1:$C$62,MATCH($I160,'State '!$B:$B,0),3)</f>
        <v>Northeast</v>
      </c>
      <c r="M160" s="123" t="str">
        <f>INDEX('State '!$A$1:$C$62,MATCH($J160,'State '!$B:$B,0),3)</f>
        <v>Northeast</v>
      </c>
      <c r="N160" s="123"/>
      <c r="O160" s="146">
        <v>41.7</v>
      </c>
      <c r="P160" s="146">
        <v>0</v>
      </c>
      <c r="Q160" s="146">
        <v>185</v>
      </c>
      <c r="R160" s="85"/>
      <c r="S160" s="147" t="s">
        <v>135</v>
      </c>
      <c r="T160" s="148" t="s">
        <v>390</v>
      </c>
      <c r="U160" s="149" t="s">
        <v>2055</v>
      </c>
      <c r="V160" s="123"/>
      <c r="W160" s="125"/>
    </row>
    <row r="161" spans="1:259" s="20" customFormat="1" x14ac:dyDescent="0.2">
      <c r="A161" s="122">
        <v>41339</v>
      </c>
      <c r="B161" s="101" t="s">
        <v>439</v>
      </c>
      <c r="C161" s="101" t="s">
        <v>1941</v>
      </c>
      <c r="D161" s="101" t="s">
        <v>141</v>
      </c>
      <c r="E161" s="101" t="s">
        <v>144</v>
      </c>
      <c r="F161" s="82">
        <v>41950</v>
      </c>
      <c r="G161" s="124">
        <v>2014</v>
      </c>
      <c r="H161" s="123" t="s">
        <v>412</v>
      </c>
      <c r="I161" s="123" t="str">
        <f t="shared" si="9"/>
        <v>PA</v>
      </c>
      <c r="J161" s="123" t="str">
        <f t="shared" si="8"/>
        <v>NY</v>
      </c>
      <c r="K161" s="123" t="str">
        <f t="shared" si="10"/>
        <v>Northeast</v>
      </c>
      <c r="L161" s="123" t="str">
        <f>INDEX('State '!$A$1:$C$62,MATCH($I161,'State '!$B:$B,0),3)</f>
        <v>Northeast</v>
      </c>
      <c r="M161" s="123" t="str">
        <f>INDEX('State '!$A$1:$C$62,MATCH($J161,'State '!$B:$B,0),3)</f>
        <v>Northeast</v>
      </c>
      <c r="N161" s="123"/>
      <c r="O161" s="85">
        <v>48.5</v>
      </c>
      <c r="P161" s="85"/>
      <c r="Q161" s="85">
        <v>100</v>
      </c>
      <c r="R161" s="124"/>
      <c r="S161" s="123" t="s">
        <v>135</v>
      </c>
      <c r="T161" s="123" t="s">
        <v>390</v>
      </c>
      <c r="U161" s="123" t="s">
        <v>2054</v>
      </c>
      <c r="V161" s="123"/>
      <c r="W161" s="125"/>
    </row>
    <row r="162" spans="1:259" s="20" customFormat="1" x14ac:dyDescent="0.2">
      <c r="A162" s="122">
        <v>42339</v>
      </c>
      <c r="B162" s="101" t="s">
        <v>2201</v>
      </c>
      <c r="C162" s="101" t="s">
        <v>238</v>
      </c>
      <c r="D162" s="101" t="s">
        <v>141</v>
      </c>
      <c r="E162" s="101" t="s">
        <v>144</v>
      </c>
      <c r="F162" s="82">
        <v>41988</v>
      </c>
      <c r="G162" s="124">
        <v>2014</v>
      </c>
      <c r="H162" s="123" t="s">
        <v>6</v>
      </c>
      <c r="I162" s="123" t="str">
        <f t="shared" si="9"/>
        <v>TX</v>
      </c>
      <c r="J162" s="123" t="str">
        <f t="shared" si="8"/>
        <v>TX</v>
      </c>
      <c r="K162" s="123" t="str">
        <f t="shared" si="10"/>
        <v>South Central</v>
      </c>
      <c r="L162" s="123" t="str">
        <f>INDEX('State '!$A$1:$C$62,MATCH($I162,'State '!$B:$B,0),3)</f>
        <v>South Central</v>
      </c>
      <c r="M162" s="123" t="str">
        <f>INDEX('State '!$A$1:$C$62,MATCH($J162,'State '!$B:$B,0),3)</f>
        <v>South Central</v>
      </c>
      <c r="N162" s="123"/>
      <c r="O162" s="85">
        <v>114</v>
      </c>
      <c r="P162" s="85">
        <v>51</v>
      </c>
      <c r="Q162" s="85">
        <v>800</v>
      </c>
      <c r="R162" s="124"/>
      <c r="S162" s="123"/>
      <c r="T162" s="123" t="s">
        <v>391</v>
      </c>
      <c r="U162" s="123"/>
      <c r="V162" s="123"/>
      <c r="W162" s="125"/>
    </row>
    <row r="163" spans="1:259" s="20" customFormat="1" x14ac:dyDescent="0.2">
      <c r="A163" s="122">
        <v>41622</v>
      </c>
      <c r="B163" s="101" t="s">
        <v>1965</v>
      </c>
      <c r="C163" s="101" t="s">
        <v>211</v>
      </c>
      <c r="D163" s="101" t="s">
        <v>134</v>
      </c>
      <c r="E163" s="101" t="s">
        <v>144</v>
      </c>
      <c r="F163" s="82">
        <v>41789</v>
      </c>
      <c r="G163" s="124">
        <v>2014</v>
      </c>
      <c r="H163" s="123" t="s">
        <v>6</v>
      </c>
      <c r="I163" s="123" t="str">
        <f t="shared" si="9"/>
        <v>TX</v>
      </c>
      <c r="J163" s="123" t="str">
        <f t="shared" si="8"/>
        <v>TX</v>
      </c>
      <c r="K163" s="123" t="str">
        <f t="shared" si="10"/>
        <v>South Central</v>
      </c>
      <c r="L163" s="123" t="str">
        <f>INDEX('State '!$A$1:$C$62,MATCH($I163,'State '!$B:$B,0),3)</f>
        <v>South Central</v>
      </c>
      <c r="M163" s="123" t="str">
        <f>INDEX('State '!$A$1:$C$62,MATCH($J163,'State '!$B:$B,0),3)</f>
        <v>South Central</v>
      </c>
      <c r="N163" s="123"/>
      <c r="O163" s="85">
        <v>26.3</v>
      </c>
      <c r="P163" s="85">
        <v>16.5</v>
      </c>
      <c r="Q163" s="85">
        <v>125</v>
      </c>
      <c r="R163" s="124">
        <v>16</v>
      </c>
      <c r="S163" s="123" t="s">
        <v>135</v>
      </c>
      <c r="T163" s="123" t="s">
        <v>390</v>
      </c>
      <c r="U163" s="123" t="s">
        <v>1966</v>
      </c>
      <c r="V163" s="123"/>
      <c r="W163" s="125"/>
    </row>
    <row r="164" spans="1:259" x14ac:dyDescent="0.2">
      <c r="A164" s="122">
        <v>41704</v>
      </c>
      <c r="B164" s="101" t="s">
        <v>1949</v>
      </c>
      <c r="C164" s="101" t="s">
        <v>204</v>
      </c>
      <c r="D164" s="101" t="s">
        <v>142</v>
      </c>
      <c r="E164" s="101" t="s">
        <v>144</v>
      </c>
      <c r="F164" s="82">
        <v>41761</v>
      </c>
      <c r="G164" s="124">
        <v>2014</v>
      </c>
      <c r="H164" s="123" t="s">
        <v>1865</v>
      </c>
      <c r="I164" s="123" t="str">
        <f t="shared" si="9"/>
        <v>WY</v>
      </c>
      <c r="J164" s="123" t="str">
        <f t="shared" si="8"/>
        <v>KS</v>
      </c>
      <c r="K164" s="123" t="str">
        <f t="shared" si="10"/>
        <v>Mountain, South Central</v>
      </c>
      <c r="L164" s="123" t="str">
        <f>INDEX('State '!$A$1:$C$62,MATCH($I164,'State '!$B:$B,0),3)</f>
        <v>Mountain</v>
      </c>
      <c r="M164" s="123" t="str">
        <f>INDEX('State '!$A$1:$C$62,MATCH($J164,'State '!$B:$B,0),3)</f>
        <v>South Central</v>
      </c>
      <c r="N164" s="123"/>
      <c r="O164" s="85"/>
      <c r="P164" s="85">
        <v>-500</v>
      </c>
      <c r="Q164" s="85">
        <v>-255</v>
      </c>
      <c r="R164" s="124"/>
      <c r="S164" s="123" t="s">
        <v>135</v>
      </c>
      <c r="T164" s="123" t="s">
        <v>390</v>
      </c>
      <c r="U164" s="123" t="s">
        <v>1950</v>
      </c>
      <c r="V164" s="123"/>
      <c r="W164" s="125"/>
    </row>
    <row r="165" spans="1:259" s="20" customFormat="1" x14ac:dyDescent="0.2">
      <c r="A165" s="122">
        <v>41969</v>
      </c>
      <c r="B165" s="101" t="s">
        <v>1973</v>
      </c>
      <c r="C165" s="102" t="s">
        <v>207</v>
      </c>
      <c r="D165" s="101" t="s">
        <v>141</v>
      </c>
      <c r="E165" s="101" t="s">
        <v>144</v>
      </c>
      <c r="F165" s="82">
        <v>41939</v>
      </c>
      <c r="G165" s="124">
        <v>2014</v>
      </c>
      <c r="H165" s="123" t="s">
        <v>7</v>
      </c>
      <c r="I165" s="123" t="str">
        <f t="shared" si="9"/>
        <v>PA</v>
      </c>
      <c r="J165" s="123" t="str">
        <f t="shared" si="8"/>
        <v>PA</v>
      </c>
      <c r="K165" s="123" t="str">
        <f t="shared" si="10"/>
        <v>Northeast</v>
      </c>
      <c r="L165" s="123" t="str">
        <f>INDEX('State '!$A$1:$C$62,MATCH($I165,'State '!$B:$B,0),3)</f>
        <v>Northeast</v>
      </c>
      <c r="M165" s="123" t="str">
        <f>INDEX('State '!$A$1:$C$62,MATCH($J165,'State '!$B:$B,0),3)</f>
        <v>Northeast</v>
      </c>
      <c r="N165" s="123"/>
      <c r="O165" s="85">
        <v>92</v>
      </c>
      <c r="P165" s="85">
        <v>0</v>
      </c>
      <c r="Q165" s="85">
        <v>230</v>
      </c>
      <c r="R165" s="124"/>
      <c r="S165" s="123" t="s">
        <v>135</v>
      </c>
      <c r="T165" s="123" t="s">
        <v>390</v>
      </c>
      <c r="U165" s="123" t="s">
        <v>1974</v>
      </c>
      <c r="V165" s="123"/>
      <c r="W165" s="125"/>
      <c r="X165" s="126"/>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113"/>
      <c r="BH165" s="113"/>
      <c r="BI165" s="113"/>
      <c r="BJ165" s="113"/>
      <c r="BK165" s="113"/>
      <c r="BL165" s="113"/>
      <c r="BM165" s="113"/>
      <c r="BN165" s="113"/>
      <c r="BO165" s="113"/>
      <c r="BP165" s="113"/>
      <c r="BQ165" s="113"/>
      <c r="BR165" s="113"/>
      <c r="BS165" s="113"/>
      <c r="BT165" s="113"/>
      <c r="BU165" s="113"/>
      <c r="BV165" s="113"/>
      <c r="BW165" s="113"/>
      <c r="BX165" s="113"/>
      <c r="BY165" s="113"/>
      <c r="BZ165" s="113"/>
      <c r="CA165" s="113"/>
      <c r="CB165" s="113"/>
      <c r="CC165" s="113"/>
      <c r="CD165" s="113"/>
      <c r="CE165" s="113"/>
      <c r="CF165" s="113"/>
      <c r="CG165" s="113"/>
      <c r="CH165" s="113"/>
      <c r="CI165" s="113"/>
      <c r="CJ165" s="113"/>
      <c r="CK165" s="113"/>
      <c r="CL165" s="113"/>
      <c r="CM165" s="113"/>
      <c r="CN165" s="113"/>
      <c r="CO165" s="113"/>
      <c r="CP165" s="113"/>
      <c r="CQ165" s="113"/>
      <c r="CR165" s="113"/>
      <c r="CS165" s="113"/>
      <c r="CT165" s="113"/>
      <c r="CU165" s="113"/>
      <c r="CV165" s="113"/>
      <c r="CW165" s="113"/>
      <c r="CX165" s="113"/>
      <c r="CY165" s="113"/>
      <c r="CZ165" s="113"/>
      <c r="DA165" s="113"/>
      <c r="DB165" s="113"/>
      <c r="DC165" s="113"/>
      <c r="DD165" s="113"/>
      <c r="DE165" s="113"/>
      <c r="DF165" s="113"/>
      <c r="DG165" s="113"/>
      <c r="DH165" s="113"/>
      <c r="DI165" s="113"/>
      <c r="DJ165" s="113"/>
      <c r="DK165" s="113"/>
      <c r="DL165" s="113"/>
      <c r="DM165" s="113"/>
      <c r="DN165" s="113"/>
      <c r="DO165" s="113"/>
      <c r="DP165" s="113"/>
      <c r="DQ165" s="113"/>
      <c r="DR165" s="113"/>
      <c r="DS165" s="113"/>
      <c r="DT165" s="113"/>
      <c r="DU165" s="113"/>
      <c r="DV165" s="113"/>
      <c r="DW165" s="113"/>
      <c r="DX165" s="113"/>
      <c r="DY165" s="113"/>
      <c r="DZ165" s="113"/>
      <c r="EA165" s="113"/>
      <c r="EB165" s="113"/>
      <c r="EC165" s="113"/>
      <c r="ED165" s="113"/>
      <c r="EE165" s="113"/>
      <c r="EF165" s="113"/>
      <c r="EG165" s="113"/>
      <c r="EH165" s="113"/>
      <c r="EI165" s="113"/>
      <c r="EJ165" s="113"/>
      <c r="EK165" s="113"/>
      <c r="EL165" s="113"/>
      <c r="EM165" s="113"/>
      <c r="EN165" s="113"/>
      <c r="EO165" s="113"/>
      <c r="EP165" s="113"/>
      <c r="EQ165" s="113"/>
      <c r="ER165" s="113"/>
      <c r="ES165" s="113"/>
      <c r="ET165" s="113"/>
      <c r="EU165" s="113"/>
      <c r="EV165" s="113"/>
      <c r="EW165" s="113"/>
      <c r="EX165" s="113"/>
      <c r="EY165" s="113"/>
      <c r="EZ165" s="113"/>
      <c r="FA165" s="113"/>
      <c r="FB165" s="113"/>
      <c r="FC165" s="113"/>
      <c r="FD165" s="113"/>
      <c r="FE165" s="113"/>
      <c r="FF165" s="113"/>
      <c r="FG165" s="113"/>
      <c r="FH165" s="113"/>
      <c r="FI165" s="113"/>
      <c r="FJ165" s="113"/>
      <c r="FK165" s="113"/>
      <c r="FL165" s="113"/>
      <c r="FM165" s="113"/>
      <c r="FN165" s="113"/>
      <c r="FO165" s="113"/>
      <c r="FP165" s="113"/>
      <c r="FQ165" s="113"/>
      <c r="FR165" s="113"/>
      <c r="FS165" s="113"/>
      <c r="FT165" s="113"/>
      <c r="FU165" s="113"/>
      <c r="FV165" s="113"/>
      <c r="FW165" s="113"/>
      <c r="FX165" s="113"/>
      <c r="FY165" s="113"/>
      <c r="FZ165" s="113"/>
      <c r="GA165" s="113"/>
      <c r="GB165" s="113"/>
      <c r="GC165" s="113"/>
      <c r="GD165" s="113"/>
      <c r="GE165" s="113"/>
      <c r="GF165" s="113"/>
      <c r="GG165" s="113"/>
      <c r="GH165" s="113"/>
      <c r="GI165" s="113"/>
      <c r="GJ165" s="113"/>
      <c r="GK165" s="113"/>
      <c r="GL165" s="113"/>
      <c r="GM165" s="113"/>
      <c r="GN165" s="113"/>
      <c r="GO165" s="113"/>
      <c r="GP165" s="113"/>
      <c r="GQ165" s="113"/>
      <c r="GR165" s="113"/>
      <c r="GS165" s="113"/>
      <c r="GT165" s="113"/>
      <c r="GU165" s="113"/>
      <c r="GV165" s="113"/>
      <c r="GW165" s="113"/>
      <c r="GX165" s="113"/>
      <c r="GY165" s="113"/>
      <c r="GZ165" s="113"/>
      <c r="HA165" s="113"/>
      <c r="HB165" s="113"/>
      <c r="HC165" s="113"/>
      <c r="HD165" s="113"/>
      <c r="HE165" s="113"/>
      <c r="HF165" s="113"/>
      <c r="HG165" s="113"/>
      <c r="HH165" s="113"/>
      <c r="HI165" s="113"/>
      <c r="HJ165" s="113"/>
      <c r="HK165" s="113"/>
      <c r="HL165" s="113"/>
      <c r="HM165" s="113"/>
      <c r="HN165" s="113"/>
      <c r="HO165" s="113"/>
      <c r="HP165" s="113"/>
      <c r="HQ165" s="113"/>
      <c r="HR165" s="113"/>
      <c r="HS165" s="113"/>
      <c r="HT165" s="113"/>
      <c r="HU165" s="113"/>
      <c r="HV165" s="113"/>
      <c r="HW165" s="113"/>
      <c r="HX165" s="113"/>
      <c r="HY165" s="113"/>
      <c r="HZ165" s="113"/>
      <c r="IA165" s="113"/>
      <c r="IB165" s="113"/>
      <c r="IC165" s="113"/>
      <c r="ID165" s="113"/>
      <c r="IE165" s="113"/>
      <c r="IF165" s="113"/>
      <c r="IG165" s="113"/>
      <c r="IH165" s="113"/>
      <c r="II165" s="113"/>
      <c r="IJ165" s="113"/>
      <c r="IK165" s="113"/>
      <c r="IL165" s="113"/>
      <c r="IM165" s="113"/>
      <c r="IN165" s="113"/>
      <c r="IO165" s="113"/>
      <c r="IP165" s="113"/>
      <c r="IQ165" s="113"/>
      <c r="IR165" s="113"/>
      <c r="IS165" s="113"/>
      <c r="IT165" s="113"/>
      <c r="IU165" s="113"/>
      <c r="IV165" s="113"/>
      <c r="IW165" s="113"/>
      <c r="IX165" s="113"/>
      <c r="IY165" s="113"/>
    </row>
    <row r="166" spans="1:259" x14ac:dyDescent="0.2">
      <c r="A166" s="122">
        <v>41810</v>
      </c>
      <c r="B166" s="101" t="s">
        <v>1957</v>
      </c>
      <c r="C166" s="101" t="s">
        <v>248</v>
      </c>
      <c r="D166" s="101" t="s">
        <v>134</v>
      </c>
      <c r="E166" s="101" t="s">
        <v>144</v>
      </c>
      <c r="F166" s="82">
        <v>41808</v>
      </c>
      <c r="G166" s="124">
        <v>2014</v>
      </c>
      <c r="H166" s="123" t="s">
        <v>8</v>
      </c>
      <c r="I166" s="123" t="str">
        <f t="shared" si="9"/>
        <v>OH</v>
      </c>
      <c r="J166" s="123" t="str">
        <f t="shared" si="8"/>
        <v>OH</v>
      </c>
      <c r="K166" s="123" t="str">
        <f t="shared" si="10"/>
        <v>Northeast</v>
      </c>
      <c r="L166" s="123" t="str">
        <f>INDEX('State '!$A$1:$C$62,MATCH($I166,'State '!$B:$B,0),3)</f>
        <v>Northeast</v>
      </c>
      <c r="M166" s="123" t="str">
        <f>INDEX('State '!$A$1:$C$62,MATCH($J166,'State '!$B:$B,0),3)</f>
        <v>Northeast</v>
      </c>
      <c r="N166" s="123"/>
      <c r="O166" s="85">
        <v>75</v>
      </c>
      <c r="P166" s="85">
        <v>14.3</v>
      </c>
      <c r="Q166" s="85">
        <v>600</v>
      </c>
      <c r="R166" s="124">
        <v>24</v>
      </c>
      <c r="S166" s="123" t="s">
        <v>135</v>
      </c>
      <c r="T166" s="123" t="s">
        <v>390</v>
      </c>
      <c r="U166" s="123" t="s">
        <v>1958</v>
      </c>
      <c r="V166" s="123"/>
      <c r="W166" s="125"/>
      <c r="X166" s="113"/>
    </row>
    <row r="167" spans="1:259" s="20" customFormat="1" x14ac:dyDescent="0.2">
      <c r="A167" s="122">
        <v>41950</v>
      </c>
      <c r="B167" s="102" t="s">
        <v>1962</v>
      </c>
      <c r="C167" s="102" t="s">
        <v>1963</v>
      </c>
      <c r="D167" s="102" t="s">
        <v>137</v>
      </c>
      <c r="E167" s="144" t="s">
        <v>144</v>
      </c>
      <c r="F167" s="84">
        <v>41934</v>
      </c>
      <c r="G167" s="150">
        <v>2014</v>
      </c>
      <c r="H167" s="123" t="s">
        <v>1328</v>
      </c>
      <c r="I167" s="123" t="str">
        <f t="shared" si="9"/>
        <v>AZ</v>
      </c>
      <c r="J167" s="123" t="str">
        <f t="shared" si="8"/>
        <v>MX</v>
      </c>
      <c r="K167" s="123" t="str">
        <f t="shared" si="10"/>
        <v>Mountain, Mexico</v>
      </c>
      <c r="L167" s="123" t="str">
        <f>INDEX('State '!$A$1:$C$62,MATCH($I167,'State '!$B:$B,0),3)</f>
        <v>Mountain</v>
      </c>
      <c r="M167" s="123" t="str">
        <f>INDEX('State '!$A$1:$C$62,MATCH($J167,'State '!$B:$B,0),3)</f>
        <v>Mexico</v>
      </c>
      <c r="N167" s="123"/>
      <c r="O167" s="146">
        <v>200</v>
      </c>
      <c r="P167" s="146">
        <v>60.9</v>
      </c>
      <c r="Q167" s="146">
        <v>201</v>
      </c>
      <c r="R167" s="85">
        <v>36</v>
      </c>
      <c r="S167" s="147" t="s">
        <v>135</v>
      </c>
      <c r="T167" s="148" t="s">
        <v>390</v>
      </c>
      <c r="U167" s="149" t="s">
        <v>1964</v>
      </c>
      <c r="V167" s="123"/>
      <c r="W167" s="125"/>
    </row>
    <row r="168" spans="1:259" s="20" customFormat="1" x14ac:dyDescent="0.2">
      <c r="A168" s="122">
        <v>41963</v>
      </c>
      <c r="B168" s="102" t="s">
        <v>1887</v>
      </c>
      <c r="C168" s="102" t="s">
        <v>241</v>
      </c>
      <c r="D168" s="102" t="s">
        <v>141</v>
      </c>
      <c r="E168" s="144" t="s">
        <v>144</v>
      </c>
      <c r="F168" s="84">
        <v>41922</v>
      </c>
      <c r="G168" s="150">
        <v>2014</v>
      </c>
      <c r="H168" s="123" t="s">
        <v>501</v>
      </c>
      <c r="I168" s="123" t="str">
        <f t="shared" si="9"/>
        <v>MS</v>
      </c>
      <c r="J168" s="123" t="str">
        <f t="shared" si="8"/>
        <v>AL</v>
      </c>
      <c r="K168" s="123" t="str">
        <f t="shared" si="10"/>
        <v>South Central</v>
      </c>
      <c r="L168" s="123" t="str">
        <f>INDEX('State '!$A$1:$C$62,MATCH($I168,'State '!$B:$B,0),3)</f>
        <v>South Central</v>
      </c>
      <c r="M168" s="123" t="str">
        <f>INDEX('State '!$A$1:$C$62,MATCH($J168,'State '!$B:$B,0),3)</f>
        <v>South Central</v>
      </c>
      <c r="N168" s="123"/>
      <c r="O168" s="146">
        <v>287</v>
      </c>
      <c r="P168" s="146">
        <v>70</v>
      </c>
      <c r="Q168" s="146">
        <v>510.5</v>
      </c>
      <c r="R168" s="85" t="s">
        <v>1888</v>
      </c>
      <c r="S168" s="147" t="s">
        <v>135</v>
      </c>
      <c r="T168" s="148" t="s">
        <v>390</v>
      </c>
      <c r="U168" s="149" t="s">
        <v>1889</v>
      </c>
      <c r="V168" s="123"/>
      <c r="W168" s="125"/>
      <c r="X168" s="126"/>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c r="BD168" s="113"/>
      <c r="BE168" s="113"/>
      <c r="BF168" s="113"/>
      <c r="BG168" s="113"/>
      <c r="BH168" s="113"/>
      <c r="BI168" s="113"/>
      <c r="BJ168" s="113"/>
      <c r="BK168" s="113"/>
      <c r="BL168" s="113"/>
      <c r="BM168" s="113"/>
      <c r="BN168" s="113"/>
      <c r="BO168" s="113"/>
      <c r="BP168" s="113"/>
      <c r="BQ168" s="113"/>
      <c r="BR168" s="113"/>
      <c r="BS168" s="113"/>
      <c r="BT168" s="113"/>
      <c r="BU168" s="113"/>
      <c r="BV168" s="113"/>
      <c r="BW168" s="113"/>
      <c r="BX168" s="113"/>
      <c r="BY168" s="113"/>
      <c r="BZ168" s="113"/>
      <c r="CA168" s="113"/>
      <c r="CB168" s="113"/>
      <c r="CC168" s="113"/>
      <c r="CD168" s="113"/>
      <c r="CE168" s="113"/>
      <c r="CF168" s="113"/>
      <c r="CG168" s="113"/>
      <c r="CH168" s="113"/>
      <c r="CI168" s="113"/>
      <c r="CJ168" s="113"/>
      <c r="CK168" s="113"/>
      <c r="CL168" s="113"/>
      <c r="CM168" s="113"/>
      <c r="CN168" s="113"/>
      <c r="CO168" s="113"/>
      <c r="CP168" s="113"/>
      <c r="CQ168" s="113"/>
      <c r="CR168" s="113"/>
      <c r="CS168" s="113"/>
      <c r="CT168" s="113"/>
      <c r="CU168" s="113"/>
      <c r="CV168" s="113"/>
      <c r="CW168" s="113"/>
      <c r="CX168" s="113"/>
      <c r="CY168" s="113"/>
      <c r="CZ168" s="113"/>
      <c r="DA168" s="113"/>
      <c r="DB168" s="113"/>
      <c r="DC168" s="113"/>
      <c r="DD168" s="113"/>
      <c r="DE168" s="113"/>
      <c r="DF168" s="113"/>
      <c r="DG168" s="113"/>
      <c r="DH168" s="113"/>
      <c r="DI168" s="113"/>
      <c r="DJ168" s="113"/>
      <c r="DK168" s="113"/>
      <c r="DL168" s="113"/>
      <c r="DM168" s="113"/>
      <c r="DN168" s="113"/>
      <c r="DO168" s="113"/>
      <c r="DP168" s="113"/>
      <c r="DQ168" s="113"/>
      <c r="DR168" s="113"/>
      <c r="DS168" s="113"/>
      <c r="DT168" s="113"/>
      <c r="DU168" s="113"/>
      <c r="DV168" s="113"/>
      <c r="DW168" s="113"/>
      <c r="DX168" s="113"/>
      <c r="DY168" s="113"/>
      <c r="DZ168" s="113"/>
      <c r="EA168" s="113"/>
      <c r="EB168" s="113"/>
      <c r="EC168" s="113"/>
      <c r="ED168" s="113"/>
      <c r="EE168" s="113"/>
      <c r="EF168" s="113"/>
      <c r="EG168" s="113"/>
      <c r="EH168" s="113"/>
      <c r="EI168" s="113"/>
      <c r="EJ168" s="113"/>
      <c r="EK168" s="113"/>
      <c r="EL168" s="113"/>
      <c r="EM168" s="113"/>
      <c r="EN168" s="113"/>
      <c r="EO168" s="113"/>
      <c r="EP168" s="113"/>
      <c r="EQ168" s="113"/>
      <c r="ER168" s="113"/>
      <c r="ES168" s="113"/>
      <c r="ET168" s="113"/>
      <c r="EU168" s="113"/>
      <c r="EV168" s="113"/>
      <c r="EW168" s="113"/>
      <c r="EX168" s="113"/>
      <c r="EY168" s="113"/>
      <c r="EZ168" s="113"/>
      <c r="FA168" s="113"/>
      <c r="FB168" s="113"/>
      <c r="FC168" s="113"/>
      <c r="FD168" s="113"/>
      <c r="FE168" s="113"/>
      <c r="FF168" s="113"/>
      <c r="FG168" s="113"/>
      <c r="FH168" s="113"/>
      <c r="FI168" s="113"/>
      <c r="FJ168" s="113"/>
      <c r="FK168" s="113"/>
      <c r="FL168" s="113"/>
      <c r="FM168" s="113"/>
      <c r="FN168" s="113"/>
      <c r="FO168" s="113"/>
      <c r="FP168" s="113"/>
      <c r="FQ168" s="113"/>
      <c r="FR168" s="113"/>
      <c r="FS168" s="113"/>
      <c r="FT168" s="113"/>
      <c r="FU168" s="113"/>
      <c r="FV168" s="113"/>
      <c r="FW168" s="113"/>
      <c r="FX168" s="113"/>
      <c r="FY168" s="113"/>
      <c r="FZ168" s="113"/>
      <c r="GA168" s="113"/>
      <c r="GB168" s="113"/>
      <c r="GC168" s="113"/>
      <c r="GD168" s="113"/>
      <c r="GE168" s="113"/>
      <c r="GF168" s="113"/>
      <c r="GG168" s="113"/>
      <c r="GH168" s="113"/>
      <c r="GI168" s="113"/>
      <c r="GJ168" s="113"/>
      <c r="GK168" s="113"/>
      <c r="GL168" s="113"/>
      <c r="GM168" s="113"/>
      <c r="GN168" s="113"/>
      <c r="GO168" s="113"/>
      <c r="GP168" s="113"/>
      <c r="GQ168" s="113"/>
      <c r="GR168" s="113"/>
      <c r="GS168" s="113"/>
      <c r="GT168" s="113"/>
      <c r="GU168" s="113"/>
      <c r="GV168" s="113"/>
      <c r="GW168" s="113"/>
      <c r="GX168" s="113"/>
      <c r="GY168" s="113"/>
      <c r="GZ168" s="113"/>
      <c r="HA168" s="113"/>
      <c r="HB168" s="113"/>
      <c r="HC168" s="113"/>
      <c r="HD168" s="113"/>
      <c r="HE168" s="113"/>
      <c r="HF168" s="113"/>
      <c r="HG168" s="113"/>
      <c r="HH168" s="113"/>
      <c r="HI168" s="113"/>
      <c r="HJ168" s="113"/>
      <c r="HK168" s="113"/>
      <c r="HL168" s="113"/>
      <c r="HM168" s="113"/>
      <c r="HN168" s="113"/>
      <c r="HO168" s="113"/>
      <c r="HP168" s="113"/>
      <c r="HQ168" s="113"/>
      <c r="HR168" s="113"/>
      <c r="HS168" s="113"/>
      <c r="HT168" s="113"/>
      <c r="HU168" s="113"/>
      <c r="HV168" s="113"/>
      <c r="HW168" s="113"/>
      <c r="HX168" s="113"/>
      <c r="HY168" s="113"/>
      <c r="HZ168" s="113"/>
      <c r="IA168" s="113"/>
      <c r="IB168" s="113"/>
      <c r="IC168" s="113"/>
      <c r="ID168" s="113"/>
      <c r="IE168" s="113"/>
      <c r="IF168" s="113"/>
      <c r="IG168" s="113"/>
      <c r="IH168" s="113"/>
      <c r="II168" s="113"/>
      <c r="IJ168" s="113"/>
      <c r="IK168" s="113"/>
      <c r="IL168" s="113"/>
      <c r="IM168" s="113"/>
      <c r="IN168" s="113"/>
      <c r="IO168" s="113"/>
      <c r="IP168" s="113"/>
      <c r="IQ168" s="113"/>
      <c r="IR168" s="113"/>
      <c r="IS168" s="113"/>
      <c r="IT168" s="113"/>
      <c r="IU168" s="113"/>
      <c r="IV168" s="113"/>
      <c r="IW168" s="113"/>
      <c r="IX168" s="113"/>
      <c r="IY168" s="113"/>
    </row>
    <row r="169" spans="1:259" s="20" customFormat="1" x14ac:dyDescent="0.2">
      <c r="A169" s="122">
        <v>42613</v>
      </c>
      <c r="B169" s="104" t="s">
        <v>2279</v>
      </c>
      <c r="C169" s="102" t="s">
        <v>219</v>
      </c>
      <c r="D169" s="104"/>
      <c r="E169" s="144" t="s">
        <v>144</v>
      </c>
      <c r="F169" s="82">
        <v>41974</v>
      </c>
      <c r="G169" s="124">
        <v>2014</v>
      </c>
      <c r="H169" s="123" t="s">
        <v>7</v>
      </c>
      <c r="I169" s="123" t="str">
        <f t="shared" si="9"/>
        <v>PA</v>
      </c>
      <c r="J169" s="123" t="str">
        <f t="shared" si="8"/>
        <v>PA</v>
      </c>
      <c r="K169" s="123" t="str">
        <f t="shared" si="10"/>
        <v>Northeast</v>
      </c>
      <c r="L169" s="123" t="str">
        <f>INDEX('State '!$A$1:$C$62,MATCH($I169,'State '!$B:$B,0),3)</f>
        <v>Northeast</v>
      </c>
      <c r="M169" s="123" t="str">
        <f>INDEX('State '!$A$1:$C$62,MATCH($J169,'State '!$B:$B,0),3)</f>
        <v>Northeast</v>
      </c>
      <c r="N169" s="123"/>
      <c r="O169" s="85">
        <v>0.28999999999999998</v>
      </c>
      <c r="P169" s="85">
        <v>8</v>
      </c>
      <c r="Q169" s="124">
        <v>57</v>
      </c>
      <c r="R169" s="128">
        <v>16</v>
      </c>
      <c r="S169" s="147" t="s">
        <v>135</v>
      </c>
      <c r="T169" s="148" t="s">
        <v>390</v>
      </c>
      <c r="U169" s="123"/>
      <c r="V169" s="123"/>
      <c r="W169" s="125"/>
      <c r="X169" s="126"/>
      <c r="Y169" s="113"/>
      <c r="Z169" s="113"/>
      <c r="AA169" s="113"/>
      <c r="AB169" s="113"/>
      <c r="AC169" s="113"/>
      <c r="AD169" s="113"/>
      <c r="AE169" s="113"/>
      <c r="AF169" s="113"/>
      <c r="AG169" s="113"/>
      <c r="AH169" s="113"/>
      <c r="AI169" s="113"/>
      <c r="AJ169" s="113"/>
      <c r="AK169" s="113"/>
      <c r="AL169" s="113"/>
      <c r="AM169" s="113"/>
      <c r="AN169" s="113"/>
      <c r="AO169" s="113"/>
      <c r="AP169" s="113"/>
      <c r="AQ169" s="113"/>
      <c r="AR169" s="113"/>
      <c r="AS169" s="113"/>
      <c r="AT169" s="113"/>
      <c r="AU169" s="113"/>
      <c r="AV169" s="113"/>
      <c r="AW169" s="113"/>
      <c r="AX169" s="113"/>
      <c r="AY169" s="113"/>
      <c r="AZ169" s="113"/>
      <c r="BA169" s="113"/>
      <c r="BB169" s="113"/>
      <c r="BC169" s="113"/>
      <c r="BD169" s="113"/>
      <c r="BE169" s="113"/>
      <c r="BF169" s="113"/>
      <c r="BG169" s="113"/>
      <c r="BH169" s="113"/>
      <c r="BI169" s="113"/>
      <c r="BJ169" s="113"/>
      <c r="BK169" s="113"/>
      <c r="BL169" s="113"/>
      <c r="BM169" s="113"/>
      <c r="BN169" s="113"/>
      <c r="BO169" s="113"/>
      <c r="BP169" s="113"/>
      <c r="BQ169" s="113"/>
      <c r="BR169" s="113"/>
      <c r="BS169" s="113"/>
      <c r="BT169" s="113"/>
      <c r="BU169" s="113"/>
      <c r="BV169" s="113"/>
      <c r="BW169" s="113"/>
      <c r="BX169" s="113"/>
      <c r="BY169" s="113"/>
      <c r="BZ169" s="113"/>
      <c r="CA169" s="113"/>
      <c r="CB169" s="113"/>
      <c r="CC169" s="113"/>
      <c r="CD169" s="113"/>
      <c r="CE169" s="113"/>
      <c r="CF169" s="113"/>
      <c r="CG169" s="113"/>
      <c r="CH169" s="113"/>
      <c r="CI169" s="113"/>
      <c r="CJ169" s="113"/>
      <c r="CK169" s="113"/>
      <c r="CL169" s="113"/>
      <c r="CM169" s="113"/>
      <c r="CN169" s="113"/>
      <c r="CO169" s="113"/>
      <c r="CP169" s="113"/>
      <c r="CQ169" s="113"/>
      <c r="CR169" s="113"/>
      <c r="CS169" s="113"/>
      <c r="CT169" s="113"/>
      <c r="CU169" s="113"/>
      <c r="CV169" s="113"/>
      <c r="CW169" s="113"/>
      <c r="CX169" s="113"/>
      <c r="CY169" s="113"/>
      <c r="CZ169" s="113"/>
      <c r="DA169" s="113"/>
      <c r="DB169" s="113"/>
      <c r="DC169" s="113"/>
      <c r="DD169" s="113"/>
      <c r="DE169" s="113"/>
      <c r="DF169" s="113"/>
      <c r="DG169" s="113"/>
      <c r="DH169" s="113"/>
      <c r="DI169" s="113"/>
      <c r="DJ169" s="113"/>
      <c r="DK169" s="113"/>
      <c r="DL169" s="113"/>
      <c r="DM169" s="113"/>
      <c r="DN169" s="113"/>
      <c r="DO169" s="113"/>
      <c r="DP169" s="113"/>
      <c r="DQ169" s="113"/>
      <c r="DR169" s="113"/>
      <c r="DS169" s="113"/>
      <c r="DT169" s="113"/>
      <c r="DU169" s="113"/>
      <c r="DV169" s="113"/>
      <c r="DW169" s="113"/>
      <c r="DX169" s="113"/>
      <c r="DY169" s="113"/>
      <c r="DZ169" s="113"/>
      <c r="EA169" s="113"/>
      <c r="EB169" s="113"/>
      <c r="EC169" s="113"/>
      <c r="ED169" s="113"/>
      <c r="EE169" s="113"/>
      <c r="EF169" s="113"/>
      <c r="EG169" s="113"/>
      <c r="EH169" s="113"/>
      <c r="EI169" s="113"/>
      <c r="EJ169" s="113"/>
      <c r="EK169" s="113"/>
      <c r="EL169" s="113"/>
      <c r="EM169" s="113"/>
      <c r="EN169" s="113"/>
      <c r="EO169" s="113"/>
      <c r="EP169" s="113"/>
      <c r="EQ169" s="113"/>
      <c r="ER169" s="113"/>
      <c r="ES169" s="113"/>
      <c r="ET169" s="113"/>
      <c r="EU169" s="113"/>
      <c r="EV169" s="113"/>
      <c r="EW169" s="113"/>
      <c r="EX169" s="113"/>
      <c r="EY169" s="113"/>
      <c r="EZ169" s="113"/>
      <c r="FA169" s="113"/>
      <c r="FB169" s="113"/>
      <c r="FC169" s="113"/>
      <c r="FD169" s="113"/>
      <c r="FE169" s="113"/>
      <c r="FF169" s="113"/>
      <c r="FG169" s="113"/>
      <c r="FH169" s="113"/>
      <c r="FI169" s="113"/>
      <c r="FJ169" s="113"/>
      <c r="FK169" s="113"/>
      <c r="FL169" s="113"/>
      <c r="FM169" s="113"/>
      <c r="FN169" s="113"/>
      <c r="FO169" s="113"/>
      <c r="FP169" s="113"/>
      <c r="FQ169" s="113"/>
      <c r="FR169" s="113"/>
      <c r="FS169" s="113"/>
      <c r="FT169" s="113"/>
      <c r="FU169" s="113"/>
      <c r="FV169" s="113"/>
      <c r="FW169" s="113"/>
      <c r="FX169" s="113"/>
      <c r="FY169" s="113"/>
      <c r="FZ169" s="113"/>
      <c r="GA169" s="113"/>
      <c r="GB169" s="113"/>
      <c r="GC169" s="113"/>
      <c r="GD169" s="113"/>
      <c r="GE169" s="113"/>
      <c r="GF169" s="113"/>
      <c r="GG169" s="113"/>
      <c r="GH169" s="113"/>
      <c r="GI169" s="113"/>
      <c r="GJ169" s="113"/>
      <c r="GK169" s="113"/>
      <c r="GL169" s="113"/>
      <c r="GM169" s="113"/>
      <c r="GN169" s="113"/>
      <c r="GO169" s="113"/>
      <c r="GP169" s="113"/>
      <c r="GQ169" s="113"/>
      <c r="GR169" s="113"/>
      <c r="GS169" s="113"/>
      <c r="GT169" s="113"/>
      <c r="GU169" s="113"/>
      <c r="GV169" s="113"/>
      <c r="GW169" s="113"/>
      <c r="GX169" s="113"/>
      <c r="GY169" s="113"/>
      <c r="GZ169" s="113"/>
      <c r="HA169" s="113"/>
      <c r="HB169" s="113"/>
      <c r="HC169" s="113"/>
      <c r="HD169" s="113"/>
      <c r="HE169" s="113"/>
      <c r="HF169" s="113"/>
      <c r="HG169" s="113"/>
      <c r="HH169" s="113"/>
      <c r="HI169" s="113"/>
      <c r="HJ169" s="113"/>
      <c r="HK169" s="113"/>
      <c r="HL169" s="113"/>
      <c r="HM169" s="113"/>
      <c r="HN169" s="113"/>
      <c r="HO169" s="113"/>
      <c r="HP169" s="113"/>
      <c r="HQ169" s="113"/>
      <c r="HR169" s="113"/>
      <c r="HS169" s="113"/>
      <c r="HT169" s="113"/>
      <c r="HU169" s="113"/>
      <c r="HV169" s="113"/>
      <c r="HW169" s="113"/>
      <c r="HX169" s="113"/>
      <c r="HY169" s="113"/>
      <c r="HZ169" s="113"/>
      <c r="IA169" s="113"/>
      <c r="IB169" s="113"/>
      <c r="IC169" s="113"/>
      <c r="ID169" s="113"/>
      <c r="IE169" s="113"/>
      <c r="IF169" s="113"/>
      <c r="IG169" s="113"/>
      <c r="IH169" s="113"/>
      <c r="II169" s="113"/>
      <c r="IJ169" s="113"/>
      <c r="IK169" s="113"/>
      <c r="IL169" s="113"/>
      <c r="IM169" s="113"/>
      <c r="IN169" s="113"/>
      <c r="IO169" s="113"/>
      <c r="IP169" s="113"/>
      <c r="IQ169" s="113"/>
      <c r="IR169" s="113"/>
      <c r="IS169" s="113"/>
      <c r="IT169" s="113"/>
      <c r="IU169" s="113"/>
      <c r="IV169" s="113"/>
      <c r="IW169" s="113"/>
      <c r="IX169" s="113"/>
      <c r="IY169" s="113"/>
    </row>
    <row r="170" spans="1:259" x14ac:dyDescent="0.2">
      <c r="A170" s="122">
        <v>41676</v>
      </c>
      <c r="B170" s="101" t="s">
        <v>404</v>
      </c>
      <c r="C170" s="101" t="s">
        <v>200</v>
      </c>
      <c r="D170" s="101" t="s">
        <v>141</v>
      </c>
      <c r="E170" s="101" t="s">
        <v>144</v>
      </c>
      <c r="F170" s="82">
        <v>41950</v>
      </c>
      <c r="G170" s="124">
        <v>2014</v>
      </c>
      <c r="H170" s="123" t="s">
        <v>409</v>
      </c>
      <c r="I170" s="123" t="str">
        <f t="shared" si="9"/>
        <v>PA</v>
      </c>
      <c r="J170" s="123" t="str">
        <f t="shared" si="8"/>
        <v>NJ</v>
      </c>
      <c r="K170" s="123" t="str">
        <f t="shared" si="10"/>
        <v>Northeast</v>
      </c>
      <c r="L170" s="123" t="str">
        <f>INDEX('State '!$A$1:$C$62,MATCH($I170,'State '!$B:$B,0),3)</f>
        <v>Northeast</v>
      </c>
      <c r="M170" s="123" t="str">
        <f>INDEX('State '!$A$1:$C$62,MATCH($J170,'State '!$B:$B,0),3)</f>
        <v>Northeast</v>
      </c>
      <c r="N170" s="123"/>
      <c r="O170" s="85">
        <v>500</v>
      </c>
      <c r="P170" s="85">
        <v>33.5</v>
      </c>
      <c r="Q170" s="85">
        <v>600</v>
      </c>
      <c r="R170" s="124">
        <v>36</v>
      </c>
      <c r="S170" s="123" t="s">
        <v>135</v>
      </c>
      <c r="T170" s="123" t="s">
        <v>390</v>
      </c>
      <c r="U170" s="123" t="s">
        <v>1948</v>
      </c>
      <c r="V170" s="123"/>
      <c r="W170" s="125"/>
      <c r="X170" s="113"/>
    </row>
    <row r="171" spans="1:259" s="20" customFormat="1" ht="25.5" x14ac:dyDescent="0.2">
      <c r="A171" s="122">
        <v>41990</v>
      </c>
      <c r="B171" s="101" t="s">
        <v>1943</v>
      </c>
      <c r="C171" s="102" t="s">
        <v>207</v>
      </c>
      <c r="D171" s="101" t="s">
        <v>1944</v>
      </c>
      <c r="E171" s="101" t="s">
        <v>144</v>
      </c>
      <c r="F171" s="82">
        <v>41730</v>
      </c>
      <c r="G171" s="124">
        <v>2014</v>
      </c>
      <c r="H171" s="123" t="s">
        <v>2242</v>
      </c>
      <c r="I171" s="123" t="str">
        <f t="shared" si="9"/>
        <v>OH</v>
      </c>
      <c r="J171" s="123" t="str">
        <f t="shared" si="8"/>
        <v>MS</v>
      </c>
      <c r="K171" s="123" t="str">
        <f t="shared" si="10"/>
        <v>Northeast, Midwest, South Central</v>
      </c>
      <c r="L171" s="123" t="str">
        <f>INDEX('State '!$A$1:$C$62,MATCH($I171,'State '!$B:$B,0),3)</f>
        <v>Northeast</v>
      </c>
      <c r="M171" s="123" t="str">
        <f>INDEX('State '!$A$1:$C$62,MATCH($J171,'State '!$B:$B,0),3)</f>
        <v>South Central</v>
      </c>
      <c r="N171" s="123" t="s">
        <v>9</v>
      </c>
      <c r="O171" s="85">
        <v>155.6</v>
      </c>
      <c r="P171" s="85">
        <v>0</v>
      </c>
      <c r="Q171" s="85">
        <v>500</v>
      </c>
      <c r="R171" s="124"/>
      <c r="S171" s="123" t="s">
        <v>135</v>
      </c>
      <c r="T171" s="123" t="s">
        <v>390</v>
      </c>
      <c r="U171" s="123"/>
      <c r="V171" s="123"/>
      <c r="W171" s="125"/>
      <c r="X171" s="126"/>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c r="BC171" s="113"/>
      <c r="BD171" s="113"/>
      <c r="BE171" s="113"/>
      <c r="BF171" s="113"/>
      <c r="BG171" s="113"/>
      <c r="BH171" s="113"/>
      <c r="BI171" s="113"/>
      <c r="BJ171" s="113"/>
      <c r="BK171" s="113"/>
      <c r="BL171" s="113"/>
      <c r="BM171" s="113"/>
      <c r="BN171" s="113"/>
      <c r="BO171" s="113"/>
      <c r="BP171" s="113"/>
      <c r="BQ171" s="113"/>
      <c r="BR171" s="113"/>
      <c r="BS171" s="113"/>
      <c r="BT171" s="113"/>
      <c r="BU171" s="113"/>
      <c r="BV171" s="113"/>
      <c r="BW171" s="113"/>
      <c r="BX171" s="113"/>
      <c r="BY171" s="113"/>
      <c r="BZ171" s="113"/>
      <c r="CA171" s="113"/>
      <c r="CB171" s="113"/>
      <c r="CC171" s="113"/>
      <c r="CD171" s="113"/>
      <c r="CE171" s="113"/>
      <c r="CF171" s="113"/>
      <c r="CG171" s="113"/>
      <c r="CH171" s="113"/>
      <c r="CI171" s="113"/>
      <c r="CJ171" s="113"/>
      <c r="CK171" s="113"/>
      <c r="CL171" s="113"/>
      <c r="CM171" s="113"/>
      <c r="CN171" s="113"/>
      <c r="CO171" s="113"/>
      <c r="CP171" s="113"/>
      <c r="CQ171" s="113"/>
      <c r="CR171" s="113"/>
      <c r="CS171" s="113"/>
      <c r="CT171" s="113"/>
      <c r="CU171" s="113"/>
      <c r="CV171" s="113"/>
      <c r="CW171" s="113"/>
      <c r="CX171" s="113"/>
      <c r="CY171" s="113"/>
      <c r="CZ171" s="113"/>
      <c r="DA171" s="113"/>
      <c r="DB171" s="113"/>
      <c r="DC171" s="113"/>
      <c r="DD171" s="113"/>
      <c r="DE171" s="113"/>
      <c r="DF171" s="113"/>
      <c r="DG171" s="113"/>
      <c r="DH171" s="113"/>
      <c r="DI171" s="113"/>
      <c r="DJ171" s="113"/>
      <c r="DK171" s="113"/>
      <c r="DL171" s="113"/>
      <c r="DM171" s="113"/>
      <c r="DN171" s="113"/>
      <c r="DO171" s="113"/>
      <c r="DP171" s="113"/>
      <c r="DQ171" s="113"/>
      <c r="DR171" s="113"/>
      <c r="DS171" s="113"/>
      <c r="DT171" s="113"/>
      <c r="DU171" s="113"/>
      <c r="DV171" s="113"/>
      <c r="DW171" s="113"/>
      <c r="DX171" s="113"/>
      <c r="DY171" s="113"/>
      <c r="DZ171" s="113"/>
      <c r="EA171" s="113"/>
      <c r="EB171" s="113"/>
      <c r="EC171" s="113"/>
      <c r="ED171" s="113"/>
      <c r="EE171" s="113"/>
      <c r="EF171" s="113"/>
      <c r="EG171" s="113"/>
      <c r="EH171" s="113"/>
      <c r="EI171" s="113"/>
      <c r="EJ171" s="113"/>
      <c r="EK171" s="113"/>
      <c r="EL171" s="113"/>
      <c r="EM171" s="113"/>
      <c r="EN171" s="113"/>
      <c r="EO171" s="113"/>
      <c r="EP171" s="113"/>
      <c r="EQ171" s="113"/>
      <c r="ER171" s="113"/>
      <c r="ES171" s="113"/>
      <c r="ET171" s="113"/>
      <c r="EU171" s="113"/>
      <c r="EV171" s="113"/>
      <c r="EW171" s="113"/>
      <c r="EX171" s="113"/>
      <c r="EY171" s="113"/>
      <c r="EZ171" s="113"/>
      <c r="FA171" s="113"/>
      <c r="FB171" s="113"/>
      <c r="FC171" s="113"/>
      <c r="FD171" s="113"/>
      <c r="FE171" s="113"/>
      <c r="FF171" s="113"/>
      <c r="FG171" s="113"/>
      <c r="FH171" s="113"/>
      <c r="FI171" s="113"/>
      <c r="FJ171" s="113"/>
      <c r="FK171" s="113"/>
      <c r="FL171" s="113"/>
      <c r="FM171" s="113"/>
      <c r="FN171" s="113"/>
      <c r="FO171" s="113"/>
      <c r="FP171" s="113"/>
      <c r="FQ171" s="113"/>
      <c r="FR171" s="113"/>
      <c r="FS171" s="113"/>
      <c r="FT171" s="113"/>
      <c r="FU171" s="113"/>
      <c r="FV171" s="113"/>
      <c r="FW171" s="113"/>
      <c r="FX171" s="113"/>
      <c r="FY171" s="113"/>
      <c r="FZ171" s="113"/>
      <c r="GA171" s="113"/>
      <c r="GB171" s="113"/>
      <c r="GC171" s="113"/>
      <c r="GD171" s="113"/>
      <c r="GE171" s="113"/>
      <c r="GF171" s="113"/>
      <c r="GG171" s="113"/>
      <c r="GH171" s="113"/>
      <c r="GI171" s="113"/>
      <c r="GJ171" s="113"/>
      <c r="GK171" s="113"/>
      <c r="GL171" s="113"/>
      <c r="GM171" s="113"/>
      <c r="GN171" s="113"/>
      <c r="GO171" s="113"/>
      <c r="GP171" s="113"/>
      <c r="GQ171" s="113"/>
      <c r="GR171" s="113"/>
      <c r="GS171" s="113"/>
      <c r="GT171" s="113"/>
      <c r="GU171" s="113"/>
      <c r="GV171" s="113"/>
      <c r="GW171" s="113"/>
      <c r="GX171" s="113"/>
      <c r="GY171" s="113"/>
      <c r="GZ171" s="113"/>
      <c r="HA171" s="113"/>
      <c r="HB171" s="113"/>
      <c r="HC171" s="113"/>
      <c r="HD171" s="113"/>
      <c r="HE171" s="113"/>
      <c r="HF171" s="113"/>
      <c r="HG171" s="113"/>
      <c r="HH171" s="113"/>
      <c r="HI171" s="113"/>
      <c r="HJ171" s="113"/>
      <c r="HK171" s="113"/>
      <c r="HL171" s="113"/>
      <c r="HM171" s="113"/>
      <c r="HN171" s="113"/>
      <c r="HO171" s="113"/>
      <c r="HP171" s="113"/>
      <c r="HQ171" s="113"/>
      <c r="HR171" s="113"/>
      <c r="HS171" s="113"/>
      <c r="HT171" s="113"/>
      <c r="HU171" s="113"/>
      <c r="HV171" s="113"/>
      <c r="HW171" s="113"/>
      <c r="HX171" s="113"/>
      <c r="HY171" s="113"/>
      <c r="HZ171" s="113"/>
      <c r="IA171" s="113"/>
      <c r="IB171" s="113"/>
      <c r="IC171" s="113"/>
      <c r="ID171" s="113"/>
      <c r="IE171" s="113"/>
      <c r="IF171" s="113"/>
      <c r="IG171" s="113"/>
      <c r="IH171" s="113"/>
      <c r="II171" s="113"/>
      <c r="IJ171" s="113"/>
      <c r="IK171" s="113"/>
      <c r="IL171" s="113"/>
      <c r="IM171" s="113"/>
      <c r="IN171" s="113"/>
      <c r="IO171" s="113"/>
      <c r="IP171" s="113"/>
      <c r="IQ171" s="113"/>
      <c r="IR171" s="113"/>
      <c r="IS171" s="113"/>
      <c r="IT171" s="113"/>
      <c r="IU171" s="113"/>
      <c r="IV171" s="113"/>
      <c r="IW171" s="113"/>
      <c r="IX171" s="113"/>
      <c r="IY171" s="113"/>
    </row>
    <row r="172" spans="1:259" s="20" customFormat="1" x14ac:dyDescent="0.2">
      <c r="A172" s="122">
        <v>41598</v>
      </c>
      <c r="B172" s="101" t="s">
        <v>1968</v>
      </c>
      <c r="C172" s="101" t="s">
        <v>1969</v>
      </c>
      <c r="D172" s="101" t="s">
        <v>141</v>
      </c>
      <c r="E172" s="101" t="s">
        <v>144</v>
      </c>
      <c r="F172" s="82">
        <v>41894</v>
      </c>
      <c r="G172" s="124">
        <v>2014</v>
      </c>
      <c r="H172" s="123" t="s">
        <v>24</v>
      </c>
      <c r="I172" s="123" t="str">
        <f t="shared" si="9"/>
        <v>NE</v>
      </c>
      <c r="J172" s="123" t="str">
        <f t="shared" si="8"/>
        <v>NE</v>
      </c>
      <c r="K172" s="123" t="str">
        <f t="shared" si="10"/>
        <v>Mountain</v>
      </c>
      <c r="L172" s="123" t="str">
        <f>INDEX('State '!$A$1:$C$62,MATCH($I172,'State '!$B:$B,0),3)</f>
        <v>Mountain</v>
      </c>
      <c r="M172" s="123" t="str">
        <f>INDEX('State '!$A$1:$C$62,MATCH($J172,'State '!$B:$B,0),3)</f>
        <v>Mountain</v>
      </c>
      <c r="N172" s="123"/>
      <c r="O172" s="85">
        <v>70</v>
      </c>
      <c r="P172" s="85">
        <v>7</v>
      </c>
      <c r="Q172" s="85">
        <v>88.4</v>
      </c>
      <c r="R172" s="124">
        <v>20</v>
      </c>
      <c r="S172" s="123" t="s">
        <v>135</v>
      </c>
      <c r="T172" s="123" t="s">
        <v>390</v>
      </c>
      <c r="U172" s="123" t="s">
        <v>1970</v>
      </c>
      <c r="V172" s="123"/>
      <c r="W172" s="125"/>
      <c r="X172" s="126"/>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c r="BD172" s="113"/>
      <c r="BE172" s="113"/>
      <c r="BF172" s="113"/>
      <c r="BG172" s="113"/>
      <c r="BH172" s="113"/>
      <c r="BI172" s="113"/>
      <c r="BJ172" s="113"/>
      <c r="BK172" s="113"/>
      <c r="BL172" s="113"/>
      <c r="BM172" s="113"/>
      <c r="BN172" s="113"/>
      <c r="BO172" s="113"/>
      <c r="BP172" s="113"/>
      <c r="BQ172" s="113"/>
      <c r="BR172" s="113"/>
      <c r="BS172" s="113"/>
      <c r="BT172" s="113"/>
      <c r="BU172" s="113"/>
      <c r="BV172" s="113"/>
      <c r="BW172" s="113"/>
      <c r="BX172" s="113"/>
      <c r="BY172" s="113"/>
      <c r="BZ172" s="113"/>
      <c r="CA172" s="113"/>
      <c r="CB172" s="113"/>
      <c r="CC172" s="113"/>
      <c r="CD172" s="113"/>
      <c r="CE172" s="113"/>
      <c r="CF172" s="113"/>
      <c r="CG172" s="113"/>
      <c r="CH172" s="113"/>
      <c r="CI172" s="113"/>
      <c r="CJ172" s="113"/>
      <c r="CK172" s="113"/>
      <c r="CL172" s="113"/>
      <c r="CM172" s="113"/>
      <c r="CN172" s="113"/>
      <c r="CO172" s="113"/>
      <c r="CP172" s="113"/>
      <c r="CQ172" s="113"/>
      <c r="CR172" s="113"/>
      <c r="CS172" s="113"/>
      <c r="CT172" s="113"/>
      <c r="CU172" s="113"/>
      <c r="CV172" s="113"/>
      <c r="CW172" s="113"/>
      <c r="CX172" s="113"/>
      <c r="CY172" s="113"/>
      <c r="CZ172" s="113"/>
      <c r="DA172" s="113"/>
      <c r="DB172" s="113"/>
      <c r="DC172" s="113"/>
      <c r="DD172" s="113"/>
      <c r="DE172" s="113"/>
      <c r="DF172" s="113"/>
      <c r="DG172" s="113"/>
      <c r="DH172" s="113"/>
      <c r="DI172" s="113"/>
      <c r="DJ172" s="113"/>
      <c r="DK172" s="113"/>
      <c r="DL172" s="113"/>
      <c r="DM172" s="113"/>
      <c r="DN172" s="113"/>
      <c r="DO172" s="113"/>
      <c r="DP172" s="113"/>
      <c r="DQ172" s="113"/>
      <c r="DR172" s="113"/>
      <c r="DS172" s="113"/>
      <c r="DT172" s="113"/>
      <c r="DU172" s="113"/>
      <c r="DV172" s="113"/>
      <c r="DW172" s="113"/>
      <c r="DX172" s="113"/>
      <c r="DY172" s="113"/>
      <c r="DZ172" s="113"/>
      <c r="EA172" s="113"/>
      <c r="EB172" s="113"/>
      <c r="EC172" s="113"/>
      <c r="ED172" s="113"/>
      <c r="EE172" s="113"/>
      <c r="EF172" s="113"/>
      <c r="EG172" s="113"/>
      <c r="EH172" s="113"/>
      <c r="EI172" s="113"/>
      <c r="EJ172" s="113"/>
      <c r="EK172" s="113"/>
      <c r="EL172" s="113"/>
      <c r="EM172" s="113"/>
      <c r="EN172" s="113"/>
      <c r="EO172" s="113"/>
      <c r="EP172" s="113"/>
      <c r="EQ172" s="113"/>
      <c r="ER172" s="113"/>
      <c r="ES172" s="113"/>
      <c r="ET172" s="113"/>
      <c r="EU172" s="113"/>
      <c r="EV172" s="113"/>
      <c r="EW172" s="113"/>
      <c r="EX172" s="113"/>
      <c r="EY172" s="113"/>
      <c r="EZ172" s="113"/>
      <c r="FA172" s="113"/>
      <c r="FB172" s="113"/>
      <c r="FC172" s="113"/>
      <c r="FD172" s="113"/>
      <c r="FE172" s="113"/>
      <c r="FF172" s="113"/>
      <c r="FG172" s="113"/>
      <c r="FH172" s="113"/>
      <c r="FI172" s="113"/>
      <c r="FJ172" s="113"/>
      <c r="FK172" s="113"/>
      <c r="FL172" s="113"/>
      <c r="FM172" s="113"/>
      <c r="FN172" s="113"/>
      <c r="FO172" s="113"/>
      <c r="FP172" s="113"/>
      <c r="FQ172" s="113"/>
      <c r="FR172" s="113"/>
      <c r="FS172" s="113"/>
      <c r="FT172" s="113"/>
      <c r="FU172" s="113"/>
      <c r="FV172" s="113"/>
      <c r="FW172" s="113"/>
      <c r="FX172" s="113"/>
      <c r="FY172" s="113"/>
      <c r="FZ172" s="113"/>
      <c r="GA172" s="113"/>
      <c r="GB172" s="113"/>
      <c r="GC172" s="113"/>
      <c r="GD172" s="113"/>
      <c r="GE172" s="113"/>
      <c r="GF172" s="113"/>
      <c r="GG172" s="113"/>
      <c r="GH172" s="113"/>
      <c r="GI172" s="113"/>
      <c r="GJ172" s="113"/>
      <c r="GK172" s="113"/>
      <c r="GL172" s="113"/>
      <c r="GM172" s="113"/>
      <c r="GN172" s="113"/>
      <c r="GO172" s="113"/>
      <c r="GP172" s="113"/>
      <c r="GQ172" s="113"/>
      <c r="GR172" s="113"/>
      <c r="GS172" s="113"/>
      <c r="GT172" s="113"/>
      <c r="GU172" s="113"/>
      <c r="GV172" s="113"/>
      <c r="GW172" s="113"/>
      <c r="GX172" s="113"/>
      <c r="GY172" s="113"/>
      <c r="GZ172" s="113"/>
      <c r="HA172" s="113"/>
      <c r="HB172" s="113"/>
      <c r="HC172" s="113"/>
      <c r="HD172" s="113"/>
      <c r="HE172" s="113"/>
      <c r="HF172" s="113"/>
      <c r="HG172" s="113"/>
      <c r="HH172" s="113"/>
      <c r="HI172" s="113"/>
      <c r="HJ172" s="113"/>
      <c r="HK172" s="113"/>
      <c r="HL172" s="113"/>
      <c r="HM172" s="113"/>
      <c r="HN172" s="113"/>
      <c r="HO172" s="113"/>
      <c r="HP172" s="113"/>
      <c r="HQ172" s="113"/>
      <c r="HR172" s="113"/>
      <c r="HS172" s="113"/>
      <c r="HT172" s="113"/>
      <c r="HU172" s="113"/>
      <c r="HV172" s="113"/>
      <c r="HW172" s="113"/>
      <c r="HX172" s="113"/>
      <c r="HY172" s="113"/>
      <c r="HZ172" s="113"/>
      <c r="IA172" s="113"/>
      <c r="IB172" s="113"/>
      <c r="IC172" s="113"/>
      <c r="ID172" s="113"/>
      <c r="IE172" s="113"/>
      <c r="IF172" s="113"/>
      <c r="IG172" s="113"/>
      <c r="IH172" s="113"/>
      <c r="II172" s="113"/>
      <c r="IJ172" s="113"/>
      <c r="IK172" s="113"/>
      <c r="IL172" s="113"/>
      <c r="IM172" s="113"/>
      <c r="IN172" s="113"/>
      <c r="IO172" s="113"/>
      <c r="IP172" s="113"/>
      <c r="IQ172" s="113"/>
      <c r="IR172" s="113"/>
      <c r="IS172" s="113"/>
      <c r="IT172" s="113"/>
      <c r="IU172" s="113"/>
      <c r="IV172" s="113"/>
      <c r="IW172" s="113"/>
      <c r="IX172" s="113"/>
      <c r="IY172" s="113"/>
    </row>
    <row r="173" spans="1:259" ht="25.5" x14ac:dyDescent="0.2">
      <c r="A173" s="122">
        <v>41005</v>
      </c>
      <c r="B173" s="102" t="s">
        <v>1976</v>
      </c>
      <c r="C173" s="102" t="s">
        <v>263</v>
      </c>
      <c r="D173" s="102" t="s">
        <v>1944</v>
      </c>
      <c r="E173" s="144" t="s">
        <v>144</v>
      </c>
      <c r="F173" s="84">
        <v>41939</v>
      </c>
      <c r="G173" s="150">
        <v>2014</v>
      </c>
      <c r="H173" s="123" t="s">
        <v>1977</v>
      </c>
      <c r="I173" s="123" t="str">
        <f t="shared" si="9"/>
        <v>PA</v>
      </c>
      <c r="J173" s="123" t="str">
        <f t="shared" si="8"/>
        <v>KY</v>
      </c>
      <c r="K173" s="123" t="str">
        <f t="shared" si="10"/>
        <v>Northeast, Midwest</v>
      </c>
      <c r="L173" s="123" t="str">
        <f>INDEX('State '!$A$1:$C$62,MATCH($I173,'State '!$B:$B,0),3)</f>
        <v>Northeast</v>
      </c>
      <c r="M173" s="123" t="str">
        <f>INDEX('State '!$A$1:$C$62,MATCH($J173,'State '!$B:$B,0),3)</f>
        <v>Midwest</v>
      </c>
      <c r="N173" s="123"/>
      <c r="O173" s="146">
        <v>81</v>
      </c>
      <c r="P173" s="146"/>
      <c r="Q173" s="146">
        <v>444</v>
      </c>
      <c r="R173" s="85"/>
      <c r="S173" s="147" t="s">
        <v>135</v>
      </c>
      <c r="T173" s="148" t="s">
        <v>390</v>
      </c>
      <c r="U173" s="149" t="s">
        <v>1978</v>
      </c>
      <c r="V173" s="123"/>
      <c r="W173" s="125"/>
    </row>
    <row r="174" spans="1:259" s="20" customFormat="1" x14ac:dyDescent="0.2">
      <c r="A174" s="122">
        <v>41558</v>
      </c>
      <c r="B174" s="101" t="s">
        <v>1967</v>
      </c>
      <c r="C174" s="101" t="s">
        <v>219</v>
      </c>
      <c r="D174" s="101" t="s">
        <v>134</v>
      </c>
      <c r="E174" s="101" t="s">
        <v>144</v>
      </c>
      <c r="F174" s="82">
        <v>41912</v>
      </c>
      <c r="G174" s="124">
        <v>2014</v>
      </c>
      <c r="H174" s="123" t="s">
        <v>55</v>
      </c>
      <c r="I174" s="123" t="str">
        <f t="shared" si="9"/>
        <v>DE</v>
      </c>
      <c r="J174" s="123" t="str">
        <f t="shared" si="8"/>
        <v>DE</v>
      </c>
      <c r="K174" s="123" t="str">
        <f t="shared" si="10"/>
        <v>Northeast</v>
      </c>
      <c r="L174" s="123" t="str">
        <f>INDEX('State '!$A$1:$C$62,MATCH($I174,'State '!$B:$B,0),3)</f>
        <v>Northeast</v>
      </c>
      <c r="M174" s="123" t="str">
        <f>INDEX('State '!$A$1:$C$62,MATCH($J174,'State '!$B:$B,0),3)</f>
        <v>Northeast</v>
      </c>
      <c r="N174" s="123"/>
      <c r="O174" s="85">
        <v>11.2</v>
      </c>
      <c r="P174" s="85">
        <v>5.5</v>
      </c>
      <c r="Q174" s="85">
        <v>55</v>
      </c>
      <c r="R174" s="124">
        <v>16</v>
      </c>
      <c r="S174" s="123" t="s">
        <v>135</v>
      </c>
      <c r="T174" s="123" t="s">
        <v>390</v>
      </c>
      <c r="U174" s="123" t="s">
        <v>2134</v>
      </c>
      <c r="V174" s="123"/>
      <c r="W174" s="125"/>
    </row>
    <row r="175" spans="1:259" s="20" customFormat="1" x14ac:dyDescent="0.2">
      <c r="A175" s="122">
        <v>41366</v>
      </c>
      <c r="B175" s="102" t="s">
        <v>496</v>
      </c>
      <c r="C175" s="102" t="s">
        <v>224</v>
      </c>
      <c r="D175" s="102" t="s">
        <v>134</v>
      </c>
      <c r="E175" s="144" t="s">
        <v>144</v>
      </c>
      <c r="F175" s="84">
        <v>41367</v>
      </c>
      <c r="G175" s="145">
        <v>2013</v>
      </c>
      <c r="H175" s="123" t="s">
        <v>0</v>
      </c>
      <c r="I175" s="123" t="str">
        <f t="shared" si="9"/>
        <v>LA</v>
      </c>
      <c r="J175" s="123" t="str">
        <f t="shared" si="8"/>
        <v>LA</v>
      </c>
      <c r="K175" s="123" t="str">
        <f t="shared" si="10"/>
        <v>South Central</v>
      </c>
      <c r="L175" s="123" t="str">
        <f>INDEX('State '!$A$1:$C$62,MATCH($I175,'State '!$B:$B,0),3)</f>
        <v>South Central</v>
      </c>
      <c r="M175" s="123" t="str">
        <f>INDEX('State '!$A$1:$C$62,MATCH($J175,'State '!$B:$B,0),3)</f>
        <v>South Central</v>
      </c>
      <c r="N175" s="123"/>
      <c r="O175" s="146"/>
      <c r="P175" s="146">
        <v>9.9</v>
      </c>
      <c r="Q175" s="146">
        <v>420</v>
      </c>
      <c r="R175" s="85" t="s">
        <v>497</v>
      </c>
      <c r="S175" s="147" t="s">
        <v>135</v>
      </c>
      <c r="T175" s="148" t="s">
        <v>390</v>
      </c>
      <c r="U175" s="149" t="s">
        <v>1933</v>
      </c>
      <c r="V175" s="123"/>
      <c r="W175" s="125"/>
      <c r="X175" s="126"/>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c r="BC175" s="113"/>
      <c r="BD175" s="113"/>
      <c r="BE175" s="113"/>
      <c r="BF175" s="113"/>
      <c r="BG175" s="113"/>
      <c r="BH175" s="113"/>
      <c r="BI175" s="113"/>
      <c r="BJ175" s="113"/>
      <c r="BK175" s="113"/>
      <c r="BL175" s="113"/>
      <c r="BM175" s="113"/>
      <c r="BN175" s="113"/>
      <c r="BO175" s="113"/>
      <c r="BP175" s="113"/>
      <c r="BQ175" s="113"/>
      <c r="BR175" s="113"/>
      <c r="BS175" s="113"/>
      <c r="BT175" s="113"/>
      <c r="BU175" s="113"/>
      <c r="BV175" s="113"/>
      <c r="BW175" s="113"/>
      <c r="BX175" s="113"/>
      <c r="BY175" s="113"/>
      <c r="BZ175" s="113"/>
      <c r="CA175" s="113"/>
      <c r="CB175" s="113"/>
      <c r="CC175" s="113"/>
      <c r="CD175" s="113"/>
      <c r="CE175" s="113"/>
      <c r="CF175" s="113"/>
      <c r="CG175" s="113"/>
      <c r="CH175" s="113"/>
      <c r="CI175" s="113"/>
      <c r="CJ175" s="113"/>
      <c r="CK175" s="113"/>
      <c r="CL175" s="113"/>
      <c r="CM175" s="113"/>
      <c r="CN175" s="113"/>
      <c r="CO175" s="113"/>
      <c r="CP175" s="113"/>
      <c r="CQ175" s="113"/>
      <c r="CR175" s="113"/>
      <c r="CS175" s="113"/>
      <c r="CT175" s="113"/>
      <c r="CU175" s="113"/>
      <c r="CV175" s="113"/>
      <c r="CW175" s="113"/>
      <c r="CX175" s="113"/>
      <c r="CY175" s="113"/>
      <c r="CZ175" s="113"/>
      <c r="DA175" s="113"/>
      <c r="DB175" s="113"/>
      <c r="DC175" s="113"/>
      <c r="DD175" s="113"/>
      <c r="DE175" s="113"/>
      <c r="DF175" s="113"/>
      <c r="DG175" s="113"/>
      <c r="DH175" s="113"/>
      <c r="DI175" s="113"/>
      <c r="DJ175" s="113"/>
      <c r="DK175" s="113"/>
      <c r="DL175" s="113"/>
      <c r="DM175" s="113"/>
      <c r="DN175" s="113"/>
      <c r="DO175" s="113"/>
      <c r="DP175" s="113"/>
      <c r="DQ175" s="113"/>
      <c r="DR175" s="113"/>
      <c r="DS175" s="113"/>
      <c r="DT175" s="113"/>
      <c r="DU175" s="113"/>
      <c r="DV175" s="113"/>
      <c r="DW175" s="113"/>
      <c r="DX175" s="113"/>
      <c r="DY175" s="113"/>
      <c r="DZ175" s="113"/>
      <c r="EA175" s="113"/>
      <c r="EB175" s="113"/>
      <c r="EC175" s="113"/>
      <c r="ED175" s="113"/>
      <c r="EE175" s="113"/>
      <c r="EF175" s="113"/>
      <c r="EG175" s="113"/>
      <c r="EH175" s="113"/>
      <c r="EI175" s="113"/>
      <c r="EJ175" s="113"/>
      <c r="EK175" s="113"/>
      <c r="EL175" s="113"/>
      <c r="EM175" s="113"/>
      <c r="EN175" s="113"/>
      <c r="EO175" s="113"/>
      <c r="EP175" s="113"/>
      <c r="EQ175" s="113"/>
      <c r="ER175" s="113"/>
      <c r="ES175" s="113"/>
      <c r="ET175" s="113"/>
      <c r="EU175" s="113"/>
      <c r="EV175" s="113"/>
      <c r="EW175" s="113"/>
      <c r="EX175" s="113"/>
      <c r="EY175" s="113"/>
      <c r="EZ175" s="113"/>
      <c r="FA175" s="113"/>
      <c r="FB175" s="113"/>
      <c r="FC175" s="113"/>
      <c r="FD175" s="113"/>
      <c r="FE175" s="113"/>
      <c r="FF175" s="113"/>
      <c r="FG175" s="113"/>
      <c r="FH175" s="113"/>
      <c r="FI175" s="113"/>
      <c r="FJ175" s="113"/>
      <c r="FK175" s="113"/>
      <c r="FL175" s="113"/>
      <c r="FM175" s="113"/>
      <c r="FN175" s="113"/>
      <c r="FO175" s="113"/>
      <c r="FP175" s="113"/>
      <c r="FQ175" s="113"/>
      <c r="FR175" s="113"/>
      <c r="FS175" s="113"/>
      <c r="FT175" s="113"/>
      <c r="FU175" s="113"/>
      <c r="FV175" s="113"/>
      <c r="FW175" s="113"/>
      <c r="FX175" s="113"/>
      <c r="FY175" s="113"/>
      <c r="FZ175" s="113"/>
      <c r="GA175" s="113"/>
      <c r="GB175" s="113"/>
      <c r="GC175" s="113"/>
      <c r="GD175" s="113"/>
      <c r="GE175" s="113"/>
      <c r="GF175" s="113"/>
      <c r="GG175" s="113"/>
      <c r="GH175" s="113"/>
      <c r="GI175" s="113"/>
      <c r="GJ175" s="113"/>
      <c r="GK175" s="113"/>
      <c r="GL175" s="113"/>
      <c r="GM175" s="113"/>
      <c r="GN175" s="113"/>
      <c r="GO175" s="113"/>
      <c r="GP175" s="113"/>
      <c r="GQ175" s="113"/>
      <c r="GR175" s="113"/>
      <c r="GS175" s="113"/>
      <c r="GT175" s="113"/>
      <c r="GU175" s="113"/>
      <c r="GV175" s="113"/>
      <c r="GW175" s="113"/>
      <c r="GX175" s="113"/>
      <c r="GY175" s="113"/>
      <c r="GZ175" s="113"/>
      <c r="HA175" s="113"/>
      <c r="HB175" s="113"/>
      <c r="HC175" s="113"/>
      <c r="HD175" s="113"/>
      <c r="HE175" s="113"/>
      <c r="HF175" s="113"/>
      <c r="HG175" s="113"/>
      <c r="HH175" s="113"/>
      <c r="HI175" s="113"/>
      <c r="HJ175" s="113"/>
      <c r="HK175" s="113"/>
      <c r="HL175" s="113"/>
      <c r="HM175" s="113"/>
      <c r="HN175" s="113"/>
      <c r="HO175" s="113"/>
      <c r="HP175" s="113"/>
      <c r="HQ175" s="113"/>
      <c r="HR175" s="113"/>
      <c r="HS175" s="113"/>
      <c r="HT175" s="113"/>
      <c r="HU175" s="113"/>
      <c r="HV175" s="113"/>
      <c r="HW175" s="113"/>
      <c r="HX175" s="113"/>
      <c r="HY175" s="113"/>
      <c r="HZ175" s="113"/>
      <c r="IA175" s="113"/>
      <c r="IB175" s="113"/>
      <c r="IC175" s="113"/>
      <c r="ID175" s="113"/>
      <c r="IE175" s="113"/>
      <c r="IF175" s="113"/>
      <c r="IG175" s="113"/>
      <c r="IH175" s="113"/>
      <c r="II175" s="113"/>
      <c r="IJ175" s="113"/>
      <c r="IK175" s="113"/>
      <c r="IL175" s="113"/>
      <c r="IM175" s="113"/>
      <c r="IN175" s="113"/>
      <c r="IO175" s="113"/>
      <c r="IP175" s="113"/>
      <c r="IQ175" s="113"/>
      <c r="IR175" s="113"/>
      <c r="IS175" s="113"/>
      <c r="IT175" s="113"/>
      <c r="IU175" s="113"/>
      <c r="IV175" s="113"/>
      <c r="IW175" s="113"/>
      <c r="IX175" s="113"/>
      <c r="IY175" s="113"/>
    </row>
    <row r="176" spans="1:259" ht="25.5" x14ac:dyDescent="0.2">
      <c r="A176" s="122">
        <v>41330</v>
      </c>
      <c r="B176" s="102" t="s">
        <v>1875</v>
      </c>
      <c r="C176" s="102" t="s">
        <v>1876</v>
      </c>
      <c r="D176" s="102" t="s">
        <v>134</v>
      </c>
      <c r="E176" s="144" t="s">
        <v>144</v>
      </c>
      <c r="F176" s="84">
        <v>41319</v>
      </c>
      <c r="G176" s="145">
        <v>2013</v>
      </c>
      <c r="H176" s="123" t="s">
        <v>6</v>
      </c>
      <c r="I176" s="123" t="str">
        <f t="shared" si="9"/>
        <v>TX</v>
      </c>
      <c r="J176" s="123" t="str">
        <f t="shared" si="8"/>
        <v>TX</v>
      </c>
      <c r="K176" s="123" t="str">
        <f t="shared" si="10"/>
        <v>South Central</v>
      </c>
      <c r="L176" s="123" t="str">
        <f>INDEX('State '!$A$1:$C$62,MATCH($I176,'State '!$B:$B,0),3)</f>
        <v>South Central</v>
      </c>
      <c r="M176" s="123" t="str">
        <f>INDEX('State '!$A$1:$C$62,MATCH($J176,'State '!$B:$B,0),3)</f>
        <v>South Central</v>
      </c>
      <c r="N176" s="123"/>
      <c r="O176" s="146">
        <v>0</v>
      </c>
      <c r="P176" s="146">
        <v>10.199999999999999</v>
      </c>
      <c r="Q176" s="146"/>
      <c r="R176" s="85"/>
      <c r="S176" s="147" t="s">
        <v>135</v>
      </c>
      <c r="T176" s="148" t="s">
        <v>390</v>
      </c>
      <c r="U176" s="149" t="s">
        <v>1877</v>
      </c>
      <c r="V176" s="123"/>
      <c r="W176" s="125"/>
    </row>
    <row r="177" spans="1:259" s="20" customFormat="1" x14ac:dyDescent="0.2">
      <c r="A177" s="122">
        <v>41519</v>
      </c>
      <c r="B177" s="102" t="s">
        <v>436</v>
      </c>
      <c r="C177" s="102" t="s">
        <v>212</v>
      </c>
      <c r="D177" s="102" t="s">
        <v>141</v>
      </c>
      <c r="E177" s="144" t="s">
        <v>144</v>
      </c>
      <c r="F177" s="84">
        <v>41395</v>
      </c>
      <c r="G177" s="145">
        <v>2013</v>
      </c>
      <c r="H177" s="123" t="s">
        <v>6</v>
      </c>
      <c r="I177" s="123" t="str">
        <f t="shared" si="9"/>
        <v>TX</v>
      </c>
      <c r="J177" s="123" t="str">
        <f t="shared" si="8"/>
        <v>TX</v>
      </c>
      <c r="K177" s="123" t="str">
        <f t="shared" si="10"/>
        <v>South Central</v>
      </c>
      <c r="L177" s="123" t="str">
        <f>INDEX('State '!$A$1:$C$62,MATCH($I177,'State '!$B:$B,0),3)</f>
        <v>South Central</v>
      </c>
      <c r="M177" s="123" t="str">
        <f>INDEX('State '!$A$1:$C$62,MATCH($J177,'State '!$B:$B,0),3)</f>
        <v>South Central</v>
      </c>
      <c r="N177" s="123"/>
      <c r="O177" s="146"/>
      <c r="P177" s="146">
        <v>105</v>
      </c>
      <c r="Q177" s="146"/>
      <c r="R177" s="85">
        <v>24</v>
      </c>
      <c r="S177" s="147" t="s">
        <v>139</v>
      </c>
      <c r="T177" s="148" t="s">
        <v>188</v>
      </c>
      <c r="U177" s="149" t="s">
        <v>391</v>
      </c>
      <c r="V177" s="123"/>
      <c r="W177" s="125"/>
      <c r="X177" s="126"/>
      <c r="Y177" s="113"/>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c r="AV177" s="113"/>
      <c r="AW177" s="113"/>
      <c r="AX177" s="113"/>
      <c r="AY177" s="113"/>
      <c r="AZ177" s="113"/>
      <c r="BA177" s="113"/>
      <c r="BB177" s="113"/>
      <c r="BC177" s="113"/>
      <c r="BD177" s="113"/>
      <c r="BE177" s="113"/>
      <c r="BF177" s="113"/>
      <c r="BG177" s="113"/>
      <c r="BH177" s="113"/>
      <c r="BI177" s="113"/>
      <c r="BJ177" s="113"/>
      <c r="BK177" s="113"/>
      <c r="BL177" s="113"/>
      <c r="BM177" s="113"/>
      <c r="BN177" s="113"/>
      <c r="BO177" s="113"/>
      <c r="BP177" s="113"/>
      <c r="BQ177" s="113"/>
      <c r="BR177" s="113"/>
      <c r="BS177" s="113"/>
      <c r="BT177" s="113"/>
      <c r="BU177" s="113"/>
      <c r="BV177" s="113"/>
      <c r="BW177" s="113"/>
      <c r="BX177" s="113"/>
      <c r="BY177" s="113"/>
      <c r="BZ177" s="113"/>
      <c r="CA177" s="113"/>
      <c r="CB177" s="113"/>
      <c r="CC177" s="113"/>
      <c r="CD177" s="113"/>
      <c r="CE177" s="113"/>
      <c r="CF177" s="113"/>
      <c r="CG177" s="113"/>
      <c r="CH177" s="113"/>
      <c r="CI177" s="113"/>
      <c r="CJ177" s="113"/>
      <c r="CK177" s="113"/>
      <c r="CL177" s="113"/>
      <c r="CM177" s="113"/>
      <c r="CN177" s="113"/>
      <c r="CO177" s="113"/>
      <c r="CP177" s="113"/>
      <c r="CQ177" s="113"/>
      <c r="CR177" s="113"/>
      <c r="CS177" s="113"/>
      <c r="CT177" s="113"/>
      <c r="CU177" s="113"/>
      <c r="CV177" s="113"/>
      <c r="CW177" s="113"/>
      <c r="CX177" s="113"/>
      <c r="CY177" s="113"/>
      <c r="CZ177" s="113"/>
      <c r="DA177" s="113"/>
      <c r="DB177" s="113"/>
      <c r="DC177" s="113"/>
      <c r="DD177" s="113"/>
      <c r="DE177" s="113"/>
      <c r="DF177" s="113"/>
      <c r="DG177" s="113"/>
      <c r="DH177" s="113"/>
      <c r="DI177" s="113"/>
      <c r="DJ177" s="113"/>
      <c r="DK177" s="113"/>
      <c r="DL177" s="113"/>
      <c r="DM177" s="113"/>
      <c r="DN177" s="113"/>
      <c r="DO177" s="113"/>
      <c r="DP177" s="113"/>
      <c r="DQ177" s="113"/>
      <c r="DR177" s="113"/>
      <c r="DS177" s="113"/>
      <c r="DT177" s="113"/>
      <c r="DU177" s="113"/>
      <c r="DV177" s="113"/>
      <c r="DW177" s="113"/>
      <c r="DX177" s="113"/>
      <c r="DY177" s="113"/>
      <c r="DZ177" s="113"/>
      <c r="EA177" s="113"/>
      <c r="EB177" s="113"/>
      <c r="EC177" s="113"/>
      <c r="ED177" s="113"/>
      <c r="EE177" s="113"/>
      <c r="EF177" s="113"/>
      <c r="EG177" s="113"/>
      <c r="EH177" s="113"/>
      <c r="EI177" s="113"/>
      <c r="EJ177" s="113"/>
      <c r="EK177" s="113"/>
      <c r="EL177" s="113"/>
      <c r="EM177" s="113"/>
      <c r="EN177" s="113"/>
      <c r="EO177" s="113"/>
      <c r="EP177" s="113"/>
      <c r="EQ177" s="113"/>
      <c r="ER177" s="113"/>
      <c r="ES177" s="113"/>
      <c r="ET177" s="113"/>
      <c r="EU177" s="113"/>
      <c r="EV177" s="113"/>
      <c r="EW177" s="113"/>
      <c r="EX177" s="113"/>
      <c r="EY177" s="113"/>
      <c r="EZ177" s="113"/>
      <c r="FA177" s="113"/>
      <c r="FB177" s="113"/>
      <c r="FC177" s="113"/>
      <c r="FD177" s="113"/>
      <c r="FE177" s="113"/>
      <c r="FF177" s="113"/>
      <c r="FG177" s="113"/>
      <c r="FH177" s="113"/>
      <c r="FI177" s="113"/>
      <c r="FJ177" s="113"/>
      <c r="FK177" s="113"/>
      <c r="FL177" s="113"/>
      <c r="FM177" s="113"/>
      <c r="FN177" s="113"/>
      <c r="FO177" s="113"/>
      <c r="FP177" s="113"/>
      <c r="FQ177" s="113"/>
      <c r="FR177" s="113"/>
      <c r="FS177" s="113"/>
      <c r="FT177" s="113"/>
      <c r="FU177" s="113"/>
      <c r="FV177" s="113"/>
      <c r="FW177" s="113"/>
      <c r="FX177" s="113"/>
      <c r="FY177" s="113"/>
      <c r="FZ177" s="113"/>
      <c r="GA177" s="113"/>
      <c r="GB177" s="113"/>
      <c r="GC177" s="113"/>
      <c r="GD177" s="113"/>
      <c r="GE177" s="113"/>
      <c r="GF177" s="113"/>
      <c r="GG177" s="113"/>
      <c r="GH177" s="113"/>
      <c r="GI177" s="113"/>
      <c r="GJ177" s="113"/>
      <c r="GK177" s="113"/>
      <c r="GL177" s="113"/>
      <c r="GM177" s="113"/>
      <c r="GN177" s="113"/>
      <c r="GO177" s="113"/>
      <c r="GP177" s="113"/>
      <c r="GQ177" s="113"/>
      <c r="GR177" s="113"/>
      <c r="GS177" s="113"/>
      <c r="GT177" s="113"/>
      <c r="GU177" s="113"/>
      <c r="GV177" s="113"/>
      <c r="GW177" s="113"/>
      <c r="GX177" s="113"/>
      <c r="GY177" s="113"/>
      <c r="GZ177" s="113"/>
      <c r="HA177" s="113"/>
      <c r="HB177" s="113"/>
      <c r="HC177" s="113"/>
      <c r="HD177" s="113"/>
      <c r="HE177" s="113"/>
      <c r="HF177" s="113"/>
      <c r="HG177" s="113"/>
      <c r="HH177" s="113"/>
      <c r="HI177" s="113"/>
      <c r="HJ177" s="113"/>
      <c r="HK177" s="113"/>
      <c r="HL177" s="113"/>
      <c r="HM177" s="113"/>
      <c r="HN177" s="113"/>
      <c r="HO177" s="113"/>
      <c r="HP177" s="113"/>
      <c r="HQ177" s="113"/>
      <c r="HR177" s="113"/>
      <c r="HS177" s="113"/>
      <c r="HT177" s="113"/>
      <c r="HU177" s="113"/>
      <c r="HV177" s="113"/>
      <c r="HW177" s="113"/>
      <c r="HX177" s="113"/>
      <c r="HY177" s="113"/>
      <c r="HZ177" s="113"/>
      <c r="IA177" s="113"/>
      <c r="IB177" s="113"/>
      <c r="IC177" s="113"/>
      <c r="ID177" s="113"/>
      <c r="IE177" s="113"/>
      <c r="IF177" s="113"/>
      <c r="IG177" s="113"/>
      <c r="IH177" s="113"/>
      <c r="II177" s="113"/>
      <c r="IJ177" s="113"/>
      <c r="IK177" s="113"/>
      <c r="IL177" s="113"/>
      <c r="IM177" s="113"/>
      <c r="IN177" s="113"/>
      <c r="IO177" s="113"/>
      <c r="IP177" s="113"/>
      <c r="IQ177" s="113"/>
      <c r="IR177" s="113"/>
      <c r="IS177" s="113"/>
      <c r="IT177" s="113"/>
      <c r="IU177" s="113"/>
      <c r="IV177" s="113"/>
      <c r="IW177" s="113"/>
      <c r="IX177" s="113"/>
      <c r="IY177" s="113"/>
    </row>
    <row r="178" spans="1:259" s="20" customFormat="1" x14ac:dyDescent="0.2">
      <c r="A178" s="122">
        <v>41615</v>
      </c>
      <c r="B178" s="102" t="s">
        <v>1871</v>
      </c>
      <c r="C178" s="102" t="s">
        <v>219</v>
      </c>
      <c r="D178" s="102" t="s">
        <v>141</v>
      </c>
      <c r="E178" s="144" t="s">
        <v>144</v>
      </c>
      <c r="F178" s="84">
        <v>41579</v>
      </c>
      <c r="G178" s="145">
        <v>2013</v>
      </c>
      <c r="H178" s="123" t="s">
        <v>55</v>
      </c>
      <c r="I178" s="123" t="str">
        <f t="shared" si="9"/>
        <v>DE</v>
      </c>
      <c r="J178" s="123" t="str">
        <f t="shared" si="8"/>
        <v>DE</v>
      </c>
      <c r="K178" s="123" t="str">
        <f t="shared" si="10"/>
        <v>Northeast</v>
      </c>
      <c r="L178" s="123" t="str">
        <f>INDEX('State '!$A$1:$C$62,MATCH($I178,'State '!$B:$B,0),3)</f>
        <v>Northeast</v>
      </c>
      <c r="M178" s="123" t="str">
        <f>INDEX('State '!$A$1:$C$62,MATCH($J178,'State '!$B:$B,0),3)</f>
        <v>Northeast</v>
      </c>
      <c r="N178" s="123"/>
      <c r="O178" s="151">
        <v>16.283000000000001</v>
      </c>
      <c r="P178" s="146">
        <v>11</v>
      </c>
      <c r="Q178" s="146">
        <v>15</v>
      </c>
      <c r="R178" s="85">
        <v>16</v>
      </c>
      <c r="S178" s="147" t="s">
        <v>135</v>
      </c>
      <c r="T178" s="148" t="s">
        <v>390</v>
      </c>
      <c r="U178" s="149" t="s">
        <v>1872</v>
      </c>
      <c r="V178" s="123"/>
      <c r="W178" s="125"/>
      <c r="X178" s="126"/>
      <c r="Y178" s="113"/>
      <c r="Z178" s="113"/>
      <c r="AA178" s="113"/>
      <c r="AB178" s="113"/>
      <c r="AC178" s="113"/>
      <c r="AD178" s="113"/>
      <c r="AE178" s="113"/>
      <c r="AF178" s="113"/>
      <c r="AG178" s="113"/>
      <c r="AH178" s="113"/>
      <c r="AI178" s="113"/>
      <c r="AJ178" s="113"/>
      <c r="AK178" s="113"/>
      <c r="AL178" s="113"/>
      <c r="AM178" s="113"/>
      <c r="AN178" s="113"/>
      <c r="AO178" s="113"/>
      <c r="AP178" s="113"/>
      <c r="AQ178" s="113"/>
      <c r="AR178" s="113"/>
      <c r="AS178" s="113"/>
      <c r="AT178" s="113"/>
      <c r="AU178" s="113"/>
      <c r="AV178" s="113"/>
      <c r="AW178" s="113"/>
      <c r="AX178" s="113"/>
      <c r="AY178" s="113"/>
      <c r="AZ178" s="113"/>
      <c r="BA178" s="113"/>
      <c r="BB178" s="113"/>
      <c r="BC178" s="113"/>
      <c r="BD178" s="113"/>
      <c r="BE178" s="113"/>
      <c r="BF178" s="113"/>
      <c r="BG178" s="113"/>
      <c r="BH178" s="113"/>
      <c r="BI178" s="113"/>
      <c r="BJ178" s="113"/>
      <c r="BK178" s="113"/>
      <c r="BL178" s="113"/>
      <c r="BM178" s="113"/>
      <c r="BN178" s="113"/>
      <c r="BO178" s="113"/>
      <c r="BP178" s="113"/>
      <c r="BQ178" s="113"/>
      <c r="BR178" s="113"/>
      <c r="BS178" s="113"/>
      <c r="BT178" s="113"/>
      <c r="BU178" s="113"/>
      <c r="BV178" s="113"/>
      <c r="BW178" s="113"/>
      <c r="BX178" s="113"/>
      <c r="BY178" s="113"/>
      <c r="BZ178" s="113"/>
      <c r="CA178" s="113"/>
      <c r="CB178" s="113"/>
      <c r="CC178" s="113"/>
      <c r="CD178" s="113"/>
      <c r="CE178" s="113"/>
      <c r="CF178" s="113"/>
      <c r="CG178" s="113"/>
      <c r="CH178" s="113"/>
      <c r="CI178" s="113"/>
      <c r="CJ178" s="113"/>
      <c r="CK178" s="113"/>
      <c r="CL178" s="113"/>
      <c r="CM178" s="113"/>
      <c r="CN178" s="113"/>
      <c r="CO178" s="113"/>
      <c r="CP178" s="113"/>
      <c r="CQ178" s="113"/>
      <c r="CR178" s="113"/>
      <c r="CS178" s="113"/>
      <c r="CT178" s="113"/>
      <c r="CU178" s="113"/>
      <c r="CV178" s="113"/>
      <c r="CW178" s="113"/>
      <c r="CX178" s="113"/>
      <c r="CY178" s="113"/>
      <c r="CZ178" s="113"/>
      <c r="DA178" s="113"/>
      <c r="DB178" s="113"/>
      <c r="DC178" s="113"/>
      <c r="DD178" s="113"/>
      <c r="DE178" s="113"/>
      <c r="DF178" s="113"/>
      <c r="DG178" s="113"/>
      <c r="DH178" s="113"/>
      <c r="DI178" s="113"/>
      <c r="DJ178" s="113"/>
      <c r="DK178" s="113"/>
      <c r="DL178" s="113"/>
      <c r="DM178" s="113"/>
      <c r="DN178" s="113"/>
      <c r="DO178" s="113"/>
      <c r="DP178" s="113"/>
      <c r="DQ178" s="113"/>
      <c r="DR178" s="113"/>
      <c r="DS178" s="113"/>
      <c r="DT178" s="113"/>
      <c r="DU178" s="113"/>
      <c r="DV178" s="113"/>
      <c r="DW178" s="113"/>
      <c r="DX178" s="113"/>
      <c r="DY178" s="113"/>
      <c r="DZ178" s="113"/>
      <c r="EA178" s="113"/>
      <c r="EB178" s="113"/>
      <c r="EC178" s="113"/>
      <c r="ED178" s="113"/>
      <c r="EE178" s="113"/>
      <c r="EF178" s="113"/>
      <c r="EG178" s="113"/>
      <c r="EH178" s="113"/>
      <c r="EI178" s="113"/>
      <c r="EJ178" s="113"/>
      <c r="EK178" s="113"/>
      <c r="EL178" s="113"/>
      <c r="EM178" s="113"/>
      <c r="EN178" s="113"/>
      <c r="EO178" s="113"/>
      <c r="EP178" s="113"/>
      <c r="EQ178" s="113"/>
      <c r="ER178" s="113"/>
      <c r="ES178" s="113"/>
      <c r="ET178" s="113"/>
      <c r="EU178" s="113"/>
      <c r="EV178" s="113"/>
      <c r="EW178" s="113"/>
      <c r="EX178" s="113"/>
      <c r="EY178" s="113"/>
      <c r="EZ178" s="113"/>
      <c r="FA178" s="113"/>
      <c r="FB178" s="113"/>
      <c r="FC178" s="113"/>
      <c r="FD178" s="113"/>
      <c r="FE178" s="113"/>
      <c r="FF178" s="113"/>
      <c r="FG178" s="113"/>
      <c r="FH178" s="113"/>
      <c r="FI178" s="113"/>
      <c r="FJ178" s="113"/>
      <c r="FK178" s="113"/>
      <c r="FL178" s="113"/>
      <c r="FM178" s="113"/>
      <c r="FN178" s="113"/>
      <c r="FO178" s="113"/>
      <c r="FP178" s="113"/>
      <c r="FQ178" s="113"/>
      <c r="FR178" s="113"/>
      <c r="FS178" s="113"/>
      <c r="FT178" s="113"/>
      <c r="FU178" s="113"/>
      <c r="FV178" s="113"/>
      <c r="FW178" s="113"/>
      <c r="FX178" s="113"/>
      <c r="FY178" s="113"/>
      <c r="FZ178" s="113"/>
      <c r="GA178" s="113"/>
      <c r="GB178" s="113"/>
      <c r="GC178" s="113"/>
      <c r="GD178" s="113"/>
      <c r="GE178" s="113"/>
      <c r="GF178" s="113"/>
      <c r="GG178" s="113"/>
      <c r="GH178" s="113"/>
      <c r="GI178" s="113"/>
      <c r="GJ178" s="113"/>
      <c r="GK178" s="113"/>
      <c r="GL178" s="113"/>
      <c r="GM178" s="113"/>
      <c r="GN178" s="113"/>
      <c r="GO178" s="113"/>
      <c r="GP178" s="113"/>
      <c r="GQ178" s="113"/>
      <c r="GR178" s="113"/>
      <c r="GS178" s="113"/>
      <c r="GT178" s="113"/>
      <c r="GU178" s="113"/>
      <c r="GV178" s="113"/>
      <c r="GW178" s="113"/>
      <c r="GX178" s="113"/>
      <c r="GY178" s="113"/>
      <c r="GZ178" s="113"/>
      <c r="HA178" s="113"/>
      <c r="HB178" s="113"/>
      <c r="HC178" s="113"/>
      <c r="HD178" s="113"/>
      <c r="HE178" s="113"/>
      <c r="HF178" s="113"/>
      <c r="HG178" s="113"/>
      <c r="HH178" s="113"/>
      <c r="HI178" s="113"/>
      <c r="HJ178" s="113"/>
      <c r="HK178" s="113"/>
      <c r="HL178" s="113"/>
      <c r="HM178" s="113"/>
      <c r="HN178" s="113"/>
      <c r="HO178" s="113"/>
      <c r="HP178" s="113"/>
      <c r="HQ178" s="113"/>
      <c r="HR178" s="113"/>
      <c r="HS178" s="113"/>
      <c r="HT178" s="113"/>
      <c r="HU178" s="113"/>
      <c r="HV178" s="113"/>
      <c r="HW178" s="113"/>
      <c r="HX178" s="113"/>
      <c r="HY178" s="113"/>
      <c r="HZ178" s="113"/>
      <c r="IA178" s="113"/>
      <c r="IB178" s="113"/>
      <c r="IC178" s="113"/>
      <c r="ID178" s="113"/>
      <c r="IE178" s="113"/>
      <c r="IF178" s="113"/>
      <c r="IG178" s="113"/>
      <c r="IH178" s="113"/>
      <c r="II178" s="113"/>
      <c r="IJ178" s="113"/>
      <c r="IK178" s="113"/>
      <c r="IL178" s="113"/>
      <c r="IM178" s="113"/>
      <c r="IN178" s="113"/>
      <c r="IO178" s="113"/>
      <c r="IP178" s="113"/>
      <c r="IQ178" s="113"/>
      <c r="IR178" s="113"/>
      <c r="IS178" s="113"/>
      <c r="IT178" s="113"/>
      <c r="IU178" s="113"/>
      <c r="IV178" s="113"/>
      <c r="IW178" s="113"/>
      <c r="IX178" s="113"/>
      <c r="IY178" s="113"/>
    </row>
    <row r="179" spans="1:259" x14ac:dyDescent="0.2">
      <c r="A179" s="122">
        <v>41523</v>
      </c>
      <c r="B179" s="102" t="s">
        <v>1971</v>
      </c>
      <c r="C179" s="102" t="s">
        <v>265</v>
      </c>
      <c r="D179" s="102" t="s">
        <v>141</v>
      </c>
      <c r="E179" s="144" t="s">
        <v>144</v>
      </c>
      <c r="F179" s="84">
        <v>41522</v>
      </c>
      <c r="G179" s="145">
        <v>2013</v>
      </c>
      <c r="H179" s="123" t="s">
        <v>21</v>
      </c>
      <c r="I179" s="123" t="str">
        <f t="shared" si="9"/>
        <v>UT</v>
      </c>
      <c r="J179" s="123" t="str">
        <f t="shared" si="8"/>
        <v>UT</v>
      </c>
      <c r="K179" s="123" t="str">
        <f t="shared" si="10"/>
        <v>Mountain</v>
      </c>
      <c r="L179" s="123" t="str">
        <f>INDEX('State '!$A$1:$C$62,MATCH($I179,'State '!$B:$B,0),3)</f>
        <v>Mountain</v>
      </c>
      <c r="M179" s="123" t="str">
        <f>INDEX('State '!$A$1:$C$62,MATCH($J179,'State '!$B:$B,0),3)</f>
        <v>Mountain</v>
      </c>
      <c r="N179" s="123"/>
      <c r="O179" s="146">
        <v>14.8</v>
      </c>
      <c r="P179" s="146">
        <v>14.7</v>
      </c>
      <c r="Q179" s="146">
        <v>62</v>
      </c>
      <c r="R179" s="85">
        <v>16</v>
      </c>
      <c r="S179" s="147" t="s">
        <v>135</v>
      </c>
      <c r="T179" s="148" t="s">
        <v>390</v>
      </c>
      <c r="U179" s="149" t="s">
        <v>1972</v>
      </c>
      <c r="V179" s="123"/>
      <c r="W179" s="125"/>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c r="CX179" s="20"/>
      <c r="CY179" s="20"/>
      <c r="CZ179" s="20"/>
      <c r="DA179" s="20"/>
      <c r="DB179" s="20"/>
      <c r="DC179" s="20"/>
      <c r="DD179" s="20"/>
      <c r="DE179" s="20"/>
      <c r="DF179" s="20"/>
      <c r="DG179" s="20"/>
      <c r="DH179" s="20"/>
      <c r="DI179" s="20"/>
      <c r="DJ179" s="20"/>
      <c r="DK179" s="20"/>
      <c r="DL179" s="20"/>
      <c r="DM179" s="20"/>
      <c r="DN179" s="20"/>
      <c r="DO179" s="20"/>
      <c r="DP179" s="20"/>
      <c r="DQ179" s="20"/>
      <c r="DR179" s="20"/>
      <c r="DS179" s="20"/>
      <c r="DT179" s="20"/>
      <c r="DU179" s="20"/>
      <c r="DV179" s="20"/>
      <c r="DW179" s="20"/>
      <c r="DX179" s="20"/>
      <c r="DY179" s="20"/>
      <c r="DZ179" s="20"/>
      <c r="EA179" s="20"/>
      <c r="EB179" s="20"/>
      <c r="EC179" s="20"/>
      <c r="ED179" s="20"/>
      <c r="EE179" s="20"/>
      <c r="EF179" s="20"/>
      <c r="EG179" s="20"/>
      <c r="EH179" s="20"/>
      <c r="EI179" s="20"/>
      <c r="EJ179" s="20"/>
      <c r="EK179" s="20"/>
      <c r="EL179" s="20"/>
      <c r="EM179" s="20"/>
      <c r="EN179" s="20"/>
      <c r="EO179" s="20"/>
      <c r="EP179" s="20"/>
      <c r="EQ179" s="20"/>
      <c r="ER179" s="20"/>
      <c r="ES179" s="20"/>
      <c r="ET179" s="20"/>
      <c r="EU179" s="20"/>
      <c r="EV179" s="20"/>
      <c r="EW179" s="20"/>
      <c r="EX179" s="20"/>
      <c r="EY179" s="20"/>
      <c r="EZ179" s="20"/>
      <c r="FA179" s="20"/>
      <c r="FB179" s="20"/>
      <c r="FC179" s="20"/>
      <c r="FD179" s="20"/>
      <c r="FE179" s="20"/>
      <c r="FF179" s="20"/>
      <c r="FG179" s="20"/>
      <c r="FH179" s="20"/>
      <c r="FI179" s="20"/>
      <c r="FJ179" s="20"/>
      <c r="FK179" s="20"/>
      <c r="FL179" s="20"/>
      <c r="FM179" s="20"/>
      <c r="FN179" s="20"/>
      <c r="FO179" s="20"/>
      <c r="FP179" s="20"/>
      <c r="FQ179" s="20"/>
      <c r="FR179" s="20"/>
      <c r="FS179" s="20"/>
      <c r="FT179" s="20"/>
      <c r="FU179" s="20"/>
      <c r="FV179" s="20"/>
      <c r="FW179" s="20"/>
      <c r="FX179" s="20"/>
      <c r="FY179" s="20"/>
      <c r="FZ179" s="20"/>
      <c r="GA179" s="20"/>
      <c r="GB179" s="20"/>
      <c r="GC179" s="20"/>
      <c r="GD179" s="20"/>
      <c r="GE179" s="20"/>
      <c r="GF179" s="20"/>
      <c r="GG179" s="20"/>
      <c r="GH179" s="20"/>
      <c r="GI179" s="20"/>
      <c r="GJ179" s="20"/>
      <c r="GK179" s="20"/>
      <c r="GL179" s="20"/>
      <c r="GM179" s="20"/>
      <c r="GN179" s="20"/>
      <c r="GO179" s="20"/>
      <c r="GP179" s="20"/>
      <c r="GQ179" s="20"/>
      <c r="GR179" s="20"/>
      <c r="GS179" s="20"/>
      <c r="GT179" s="20"/>
      <c r="GU179" s="20"/>
      <c r="GV179" s="20"/>
      <c r="GW179" s="20"/>
      <c r="GX179" s="20"/>
      <c r="GY179" s="20"/>
      <c r="GZ179" s="20"/>
      <c r="HA179" s="20"/>
      <c r="HB179" s="20"/>
      <c r="HC179" s="20"/>
      <c r="HD179" s="20"/>
      <c r="HE179" s="20"/>
      <c r="HF179" s="20"/>
      <c r="HG179" s="20"/>
      <c r="HH179" s="20"/>
      <c r="HI179" s="20"/>
      <c r="HJ179" s="20"/>
      <c r="HK179" s="20"/>
      <c r="HL179" s="20"/>
      <c r="HM179" s="20"/>
      <c r="HN179" s="20"/>
      <c r="HO179" s="20"/>
      <c r="HP179" s="20"/>
      <c r="HQ179" s="20"/>
      <c r="HR179" s="20"/>
      <c r="HS179" s="20"/>
      <c r="HT179" s="20"/>
      <c r="HU179" s="20"/>
      <c r="HV179" s="20"/>
      <c r="HW179" s="20"/>
      <c r="HX179" s="20"/>
      <c r="HY179" s="20"/>
      <c r="HZ179" s="20"/>
      <c r="IA179" s="20"/>
      <c r="IB179" s="20"/>
      <c r="IC179" s="20"/>
      <c r="ID179" s="20"/>
      <c r="IE179" s="20"/>
      <c r="IF179" s="20"/>
      <c r="IG179" s="20"/>
      <c r="IH179" s="20"/>
      <c r="II179" s="20"/>
      <c r="IJ179" s="20"/>
      <c r="IK179" s="20"/>
      <c r="IL179" s="20"/>
      <c r="IM179" s="20"/>
      <c r="IN179" s="20"/>
      <c r="IO179" s="20"/>
      <c r="IP179" s="20"/>
      <c r="IQ179" s="20"/>
      <c r="IR179" s="20"/>
      <c r="IS179" s="20"/>
      <c r="IT179" s="20"/>
      <c r="IU179" s="20"/>
      <c r="IV179" s="20"/>
      <c r="IW179" s="20"/>
      <c r="IX179" s="20"/>
      <c r="IY179" s="20"/>
    </row>
    <row r="180" spans="1:259" s="20" customFormat="1" x14ac:dyDescent="0.2">
      <c r="A180" s="122">
        <v>41610</v>
      </c>
      <c r="B180" s="101" t="s">
        <v>450</v>
      </c>
      <c r="C180" s="101" t="s">
        <v>1941</v>
      </c>
      <c r="D180" s="101" t="s">
        <v>141</v>
      </c>
      <c r="E180" s="101" t="s">
        <v>144</v>
      </c>
      <c r="F180" s="82">
        <v>41327</v>
      </c>
      <c r="G180" s="83">
        <v>2013</v>
      </c>
      <c r="H180" s="123" t="s">
        <v>19</v>
      </c>
      <c r="I180" s="123" t="str">
        <f t="shared" si="9"/>
        <v>VA</v>
      </c>
      <c r="J180" s="123" t="str">
        <f t="shared" si="8"/>
        <v>VA</v>
      </c>
      <c r="K180" s="123" t="str">
        <f t="shared" si="10"/>
        <v>Northeast</v>
      </c>
      <c r="L180" s="123" t="str">
        <f>INDEX('State '!$A$1:$C$62,MATCH($I180,'State '!$B:$B,0),3)</f>
        <v>Northeast</v>
      </c>
      <c r="M180" s="123" t="str">
        <f>INDEX('State '!$A$1:$C$62,MATCH($J180,'State '!$B:$B,0),3)</f>
        <v>Northeast</v>
      </c>
      <c r="N180" s="123"/>
      <c r="O180" s="85">
        <v>55</v>
      </c>
      <c r="P180" s="85">
        <v>1.44</v>
      </c>
      <c r="Q180" s="85">
        <v>142</v>
      </c>
      <c r="R180" s="124">
        <v>42</v>
      </c>
      <c r="S180" s="123" t="s">
        <v>135</v>
      </c>
      <c r="T180" s="123" t="s">
        <v>390</v>
      </c>
      <c r="U180" s="123" t="s">
        <v>451</v>
      </c>
      <c r="V180" s="123"/>
      <c r="W180" s="125"/>
      <c r="X180" s="113"/>
      <c r="Y180" s="113"/>
      <c r="Z180" s="113"/>
      <c r="AA180" s="113"/>
      <c r="AB180" s="113"/>
      <c r="AC180" s="113"/>
      <c r="AD180" s="113"/>
      <c r="AE180" s="113"/>
      <c r="AF180" s="113"/>
      <c r="AG180" s="113"/>
      <c r="AH180" s="113"/>
      <c r="AI180" s="113"/>
      <c r="AJ180" s="113"/>
      <c r="AK180" s="113"/>
      <c r="AL180" s="113"/>
      <c r="AM180" s="113"/>
      <c r="AN180" s="113"/>
      <c r="AO180" s="113"/>
      <c r="AP180" s="113"/>
      <c r="AQ180" s="113"/>
      <c r="AR180" s="113"/>
      <c r="AS180" s="113"/>
      <c r="AT180" s="113"/>
      <c r="AU180" s="113"/>
      <c r="AV180" s="113"/>
      <c r="AW180" s="113"/>
      <c r="AX180" s="113"/>
      <c r="AY180" s="113"/>
      <c r="AZ180" s="113"/>
      <c r="BA180" s="113"/>
      <c r="BB180" s="113"/>
      <c r="BC180" s="113"/>
      <c r="BD180" s="113"/>
      <c r="BE180" s="113"/>
      <c r="BF180" s="113"/>
      <c r="BG180" s="113"/>
      <c r="BH180" s="113"/>
      <c r="BI180" s="113"/>
      <c r="BJ180" s="113"/>
      <c r="BK180" s="113"/>
      <c r="BL180" s="113"/>
      <c r="BM180" s="113"/>
      <c r="BN180" s="113"/>
      <c r="BO180" s="113"/>
      <c r="BP180" s="113"/>
      <c r="BQ180" s="113"/>
      <c r="BR180" s="113"/>
      <c r="BS180" s="113"/>
      <c r="BT180" s="113"/>
      <c r="BU180" s="113"/>
      <c r="BV180" s="113"/>
      <c r="BW180" s="113"/>
      <c r="BX180" s="113"/>
      <c r="BY180" s="113"/>
      <c r="BZ180" s="113"/>
      <c r="CA180" s="113"/>
      <c r="CB180" s="113"/>
      <c r="CC180" s="113"/>
      <c r="CD180" s="113"/>
      <c r="CE180" s="113"/>
      <c r="CF180" s="113"/>
      <c r="CG180" s="113"/>
      <c r="CH180" s="113"/>
      <c r="CI180" s="113"/>
      <c r="CJ180" s="113"/>
      <c r="CK180" s="113"/>
      <c r="CL180" s="113"/>
      <c r="CM180" s="113"/>
      <c r="CN180" s="113"/>
      <c r="CO180" s="113"/>
      <c r="CP180" s="113"/>
      <c r="CQ180" s="113"/>
      <c r="CR180" s="113"/>
      <c r="CS180" s="113"/>
      <c r="CT180" s="113"/>
      <c r="CU180" s="113"/>
      <c r="CV180" s="113"/>
      <c r="CW180" s="113"/>
      <c r="CX180" s="113"/>
      <c r="CY180" s="113"/>
      <c r="CZ180" s="113"/>
      <c r="DA180" s="113"/>
      <c r="DB180" s="113"/>
      <c r="DC180" s="113"/>
      <c r="DD180" s="113"/>
      <c r="DE180" s="113"/>
      <c r="DF180" s="113"/>
      <c r="DG180" s="113"/>
      <c r="DH180" s="113"/>
      <c r="DI180" s="113"/>
      <c r="DJ180" s="113"/>
      <c r="DK180" s="113"/>
      <c r="DL180" s="113"/>
      <c r="DM180" s="113"/>
      <c r="DN180" s="113"/>
      <c r="DO180" s="113"/>
      <c r="DP180" s="113"/>
      <c r="DQ180" s="113"/>
      <c r="DR180" s="113"/>
      <c r="DS180" s="113"/>
      <c r="DT180" s="113"/>
      <c r="DU180" s="113"/>
      <c r="DV180" s="113"/>
      <c r="DW180" s="113"/>
      <c r="DX180" s="113"/>
      <c r="DY180" s="113"/>
      <c r="DZ180" s="113"/>
      <c r="EA180" s="113"/>
      <c r="EB180" s="113"/>
      <c r="EC180" s="113"/>
      <c r="ED180" s="113"/>
      <c r="EE180" s="113"/>
      <c r="EF180" s="113"/>
      <c r="EG180" s="113"/>
      <c r="EH180" s="113"/>
      <c r="EI180" s="113"/>
      <c r="EJ180" s="113"/>
      <c r="EK180" s="113"/>
      <c r="EL180" s="113"/>
      <c r="EM180" s="113"/>
      <c r="EN180" s="113"/>
      <c r="EO180" s="113"/>
      <c r="EP180" s="113"/>
      <c r="EQ180" s="113"/>
      <c r="ER180" s="113"/>
      <c r="ES180" s="113"/>
      <c r="ET180" s="113"/>
      <c r="EU180" s="113"/>
      <c r="EV180" s="113"/>
      <c r="EW180" s="113"/>
      <c r="EX180" s="113"/>
      <c r="EY180" s="113"/>
      <c r="EZ180" s="113"/>
      <c r="FA180" s="113"/>
      <c r="FB180" s="113"/>
      <c r="FC180" s="113"/>
      <c r="FD180" s="113"/>
      <c r="FE180" s="113"/>
      <c r="FF180" s="113"/>
      <c r="FG180" s="113"/>
      <c r="FH180" s="113"/>
      <c r="FI180" s="113"/>
      <c r="FJ180" s="113"/>
      <c r="FK180" s="113"/>
      <c r="FL180" s="113"/>
      <c r="FM180" s="113"/>
      <c r="FN180" s="113"/>
      <c r="FO180" s="113"/>
      <c r="FP180" s="113"/>
      <c r="FQ180" s="113"/>
      <c r="FR180" s="113"/>
      <c r="FS180" s="113"/>
      <c r="FT180" s="113"/>
      <c r="FU180" s="113"/>
      <c r="FV180" s="113"/>
      <c r="FW180" s="113"/>
      <c r="FX180" s="113"/>
      <c r="FY180" s="113"/>
      <c r="FZ180" s="113"/>
      <c r="GA180" s="113"/>
      <c r="GB180" s="113"/>
      <c r="GC180" s="113"/>
      <c r="GD180" s="113"/>
      <c r="GE180" s="113"/>
      <c r="GF180" s="113"/>
      <c r="GG180" s="113"/>
      <c r="GH180" s="113"/>
      <c r="GI180" s="113"/>
      <c r="GJ180" s="113"/>
      <c r="GK180" s="113"/>
      <c r="GL180" s="113"/>
      <c r="GM180" s="113"/>
      <c r="GN180" s="113"/>
      <c r="GO180" s="113"/>
      <c r="GP180" s="113"/>
      <c r="GQ180" s="113"/>
      <c r="GR180" s="113"/>
      <c r="GS180" s="113"/>
      <c r="GT180" s="113"/>
      <c r="GU180" s="113"/>
      <c r="GV180" s="113"/>
      <c r="GW180" s="113"/>
      <c r="GX180" s="113"/>
      <c r="GY180" s="113"/>
      <c r="GZ180" s="113"/>
      <c r="HA180" s="113"/>
      <c r="HB180" s="113"/>
      <c r="HC180" s="113"/>
      <c r="HD180" s="113"/>
      <c r="HE180" s="113"/>
      <c r="HF180" s="113"/>
      <c r="HG180" s="113"/>
      <c r="HH180" s="113"/>
      <c r="HI180" s="113"/>
      <c r="HJ180" s="113"/>
      <c r="HK180" s="113"/>
      <c r="HL180" s="113"/>
      <c r="HM180" s="113"/>
      <c r="HN180" s="113"/>
      <c r="HO180" s="113"/>
      <c r="HP180" s="113"/>
      <c r="HQ180" s="113"/>
      <c r="HR180" s="113"/>
      <c r="HS180" s="113"/>
      <c r="HT180" s="113"/>
      <c r="HU180" s="113"/>
      <c r="HV180" s="113"/>
      <c r="HW180" s="113"/>
      <c r="HX180" s="113"/>
      <c r="HY180" s="113"/>
      <c r="HZ180" s="113"/>
      <c r="IA180" s="113"/>
      <c r="IB180" s="113"/>
      <c r="IC180" s="113"/>
      <c r="ID180" s="113"/>
      <c r="IE180" s="113"/>
      <c r="IF180" s="113"/>
      <c r="IG180" s="113"/>
      <c r="IH180" s="113"/>
      <c r="II180" s="113"/>
      <c r="IJ180" s="113"/>
      <c r="IK180" s="113"/>
      <c r="IL180" s="113"/>
      <c r="IM180" s="113"/>
      <c r="IN180" s="113"/>
      <c r="IO180" s="113"/>
      <c r="IP180" s="113"/>
      <c r="IQ180" s="113"/>
      <c r="IR180" s="113"/>
      <c r="IS180" s="113"/>
      <c r="IT180" s="113"/>
      <c r="IU180" s="113"/>
      <c r="IV180" s="113"/>
      <c r="IW180" s="113"/>
      <c r="IX180" s="113"/>
      <c r="IY180" s="113"/>
    </row>
    <row r="181" spans="1:259" x14ac:dyDescent="0.2">
      <c r="A181" s="122">
        <v>41276</v>
      </c>
      <c r="B181" s="102" t="s">
        <v>458</v>
      </c>
      <c r="C181" s="102" t="s">
        <v>1790</v>
      </c>
      <c r="D181" s="102" t="s">
        <v>141</v>
      </c>
      <c r="E181" s="144" t="s">
        <v>144</v>
      </c>
      <c r="F181" s="84">
        <v>41426</v>
      </c>
      <c r="G181" s="145">
        <v>2013</v>
      </c>
      <c r="H181" s="123" t="s">
        <v>10</v>
      </c>
      <c r="I181" s="123" t="str">
        <f t="shared" si="9"/>
        <v>NY</v>
      </c>
      <c r="J181" s="123" t="str">
        <f t="shared" si="8"/>
        <v>NY</v>
      </c>
      <c r="K181" s="123" t="str">
        <f t="shared" si="10"/>
        <v>Northeast</v>
      </c>
      <c r="L181" s="123" t="str">
        <f>INDEX('State '!$A$1:$C$62,MATCH($I181,'State '!$B:$B,0),3)</f>
        <v>Northeast</v>
      </c>
      <c r="M181" s="123" t="str">
        <f>INDEX('State '!$A$1:$C$62,MATCH($J181,'State '!$B:$B,0),3)</f>
        <v>Northeast</v>
      </c>
      <c r="N181" s="123"/>
      <c r="O181" s="146">
        <v>44</v>
      </c>
      <c r="P181" s="146">
        <v>0.1</v>
      </c>
      <c r="Q181" s="146">
        <v>225</v>
      </c>
      <c r="R181" s="85">
        <v>36</v>
      </c>
      <c r="S181" s="147" t="s">
        <v>135</v>
      </c>
      <c r="T181" s="148" t="s">
        <v>390</v>
      </c>
      <c r="U181" s="149" t="s">
        <v>459</v>
      </c>
      <c r="V181" s="123"/>
      <c r="W181" s="125"/>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c r="CX181" s="20"/>
      <c r="CY181" s="20"/>
      <c r="CZ181" s="20"/>
      <c r="DA181" s="20"/>
      <c r="DB181" s="20"/>
      <c r="DC181" s="20"/>
      <c r="DD181" s="20"/>
      <c r="DE181" s="20"/>
      <c r="DF181" s="20"/>
      <c r="DG181" s="20"/>
      <c r="DH181" s="20"/>
      <c r="DI181" s="20"/>
      <c r="DJ181" s="20"/>
      <c r="DK181" s="20"/>
      <c r="DL181" s="20"/>
      <c r="DM181" s="20"/>
      <c r="DN181" s="20"/>
      <c r="DO181" s="20"/>
      <c r="DP181" s="20"/>
      <c r="DQ181" s="20"/>
      <c r="DR181" s="20"/>
      <c r="DS181" s="20"/>
      <c r="DT181" s="20"/>
      <c r="DU181" s="20"/>
      <c r="DV181" s="20"/>
      <c r="DW181" s="20"/>
      <c r="DX181" s="20"/>
      <c r="DY181" s="20"/>
      <c r="DZ181" s="20"/>
      <c r="EA181" s="20"/>
      <c r="EB181" s="20"/>
      <c r="EC181" s="20"/>
      <c r="ED181" s="20"/>
      <c r="EE181" s="20"/>
      <c r="EF181" s="20"/>
      <c r="EG181" s="20"/>
      <c r="EH181" s="20"/>
      <c r="EI181" s="20"/>
      <c r="EJ181" s="20"/>
      <c r="EK181" s="20"/>
      <c r="EL181" s="20"/>
      <c r="EM181" s="20"/>
      <c r="EN181" s="20"/>
      <c r="EO181" s="20"/>
      <c r="EP181" s="20"/>
      <c r="EQ181" s="20"/>
      <c r="ER181" s="20"/>
      <c r="ES181" s="20"/>
      <c r="ET181" s="20"/>
      <c r="EU181" s="20"/>
      <c r="EV181" s="20"/>
      <c r="EW181" s="20"/>
      <c r="EX181" s="20"/>
      <c r="EY181" s="20"/>
      <c r="EZ181" s="20"/>
      <c r="FA181" s="20"/>
      <c r="FB181" s="20"/>
      <c r="FC181" s="20"/>
      <c r="FD181" s="20"/>
      <c r="FE181" s="20"/>
      <c r="FF181" s="20"/>
      <c r="FG181" s="20"/>
      <c r="FH181" s="20"/>
      <c r="FI181" s="20"/>
      <c r="FJ181" s="20"/>
      <c r="FK181" s="20"/>
      <c r="FL181" s="20"/>
      <c r="FM181" s="20"/>
      <c r="FN181" s="20"/>
      <c r="FO181" s="20"/>
      <c r="FP181" s="20"/>
      <c r="FQ181" s="20"/>
      <c r="FR181" s="20"/>
      <c r="FS181" s="20"/>
      <c r="FT181" s="20"/>
      <c r="FU181" s="20"/>
      <c r="FV181" s="20"/>
      <c r="FW181" s="20"/>
      <c r="FX181" s="20"/>
      <c r="FY181" s="20"/>
      <c r="FZ181" s="20"/>
      <c r="GA181" s="20"/>
      <c r="GB181" s="20"/>
      <c r="GC181" s="20"/>
      <c r="GD181" s="20"/>
      <c r="GE181" s="20"/>
      <c r="GF181" s="20"/>
      <c r="GG181" s="20"/>
      <c r="GH181" s="20"/>
      <c r="GI181" s="20"/>
      <c r="GJ181" s="20"/>
      <c r="GK181" s="20"/>
      <c r="GL181" s="20"/>
      <c r="GM181" s="20"/>
      <c r="GN181" s="20"/>
      <c r="GO181" s="20"/>
      <c r="GP181" s="20"/>
      <c r="GQ181" s="20"/>
      <c r="GR181" s="20"/>
      <c r="GS181" s="20"/>
      <c r="GT181" s="20"/>
      <c r="GU181" s="20"/>
      <c r="GV181" s="20"/>
      <c r="GW181" s="20"/>
      <c r="GX181" s="20"/>
      <c r="GY181" s="20"/>
      <c r="GZ181" s="20"/>
      <c r="HA181" s="20"/>
      <c r="HB181" s="20"/>
      <c r="HC181" s="20"/>
      <c r="HD181" s="20"/>
      <c r="HE181" s="20"/>
      <c r="HF181" s="20"/>
      <c r="HG181" s="20"/>
      <c r="HH181" s="20"/>
      <c r="HI181" s="20"/>
      <c r="HJ181" s="20"/>
      <c r="HK181" s="20"/>
      <c r="HL181" s="20"/>
      <c r="HM181" s="20"/>
      <c r="HN181" s="20"/>
      <c r="HO181" s="20"/>
      <c r="HP181" s="20"/>
      <c r="HQ181" s="20"/>
      <c r="HR181" s="20"/>
      <c r="HS181" s="20"/>
      <c r="HT181" s="20"/>
      <c r="HU181" s="20"/>
      <c r="HV181" s="20"/>
      <c r="HW181" s="20"/>
      <c r="HX181" s="20"/>
      <c r="HY181" s="20"/>
      <c r="HZ181" s="20"/>
      <c r="IA181" s="20"/>
      <c r="IB181" s="20"/>
      <c r="IC181" s="20"/>
      <c r="ID181" s="20"/>
      <c r="IE181" s="20"/>
      <c r="IF181" s="20"/>
      <c r="IG181" s="20"/>
      <c r="IH181" s="20"/>
      <c r="II181" s="20"/>
      <c r="IJ181" s="20"/>
      <c r="IK181" s="20"/>
      <c r="IL181" s="20"/>
      <c r="IM181" s="20"/>
      <c r="IN181" s="20"/>
      <c r="IO181" s="20"/>
      <c r="IP181" s="20"/>
      <c r="IQ181" s="20"/>
      <c r="IR181" s="20"/>
      <c r="IS181" s="20"/>
      <c r="IT181" s="20"/>
      <c r="IU181" s="20"/>
      <c r="IV181" s="20"/>
      <c r="IW181" s="20"/>
      <c r="IX181" s="20"/>
      <c r="IY181" s="20"/>
    </row>
    <row r="182" spans="1:259" s="20" customFormat="1" x14ac:dyDescent="0.2">
      <c r="A182" s="122">
        <v>41537</v>
      </c>
      <c r="B182" s="102" t="s">
        <v>437</v>
      </c>
      <c r="C182" s="102" t="s">
        <v>207</v>
      </c>
      <c r="D182" s="102" t="s">
        <v>141</v>
      </c>
      <c r="E182" s="144" t="s">
        <v>144</v>
      </c>
      <c r="F182" s="84">
        <v>41537</v>
      </c>
      <c r="G182" s="145">
        <v>2013</v>
      </c>
      <c r="H182" s="123" t="s">
        <v>7</v>
      </c>
      <c r="I182" s="123" t="str">
        <f t="shared" si="9"/>
        <v>PA</v>
      </c>
      <c r="J182" s="123" t="str">
        <f t="shared" si="8"/>
        <v>PA</v>
      </c>
      <c r="K182" s="123" t="str">
        <f t="shared" si="10"/>
        <v>Northeast</v>
      </c>
      <c r="L182" s="123" t="str">
        <f>INDEX('State '!$A$1:$C$62,MATCH($I182,'State '!$B:$B,0),3)</f>
        <v>Northeast</v>
      </c>
      <c r="M182" s="123" t="str">
        <f>INDEX('State '!$A$1:$C$62,MATCH($J182,'State '!$B:$B,0),3)</f>
        <v>Northeast</v>
      </c>
      <c r="N182" s="123"/>
      <c r="O182" s="146">
        <v>89</v>
      </c>
      <c r="P182" s="146">
        <v>7.9</v>
      </c>
      <c r="Q182" s="146">
        <v>240</v>
      </c>
      <c r="R182" s="85">
        <v>30</v>
      </c>
      <c r="S182" s="147" t="s">
        <v>135</v>
      </c>
      <c r="T182" s="148" t="s">
        <v>390</v>
      </c>
      <c r="U182" s="149" t="s">
        <v>438</v>
      </c>
      <c r="V182" s="123"/>
      <c r="W182" s="125"/>
      <c r="X182" s="126"/>
      <c r="Y182" s="113"/>
      <c r="Z182" s="113"/>
      <c r="AA182" s="113"/>
      <c r="AB182" s="113"/>
      <c r="AC182" s="113"/>
      <c r="AD182" s="113"/>
      <c r="AE182" s="113"/>
      <c r="AF182" s="113"/>
      <c r="AG182" s="113"/>
      <c r="AH182" s="113"/>
      <c r="AI182" s="113"/>
      <c r="AJ182" s="113"/>
      <c r="AK182" s="113"/>
      <c r="AL182" s="113"/>
      <c r="AM182" s="113"/>
      <c r="AN182" s="113"/>
      <c r="AO182" s="113"/>
      <c r="AP182" s="113"/>
      <c r="AQ182" s="113"/>
      <c r="AR182" s="113"/>
      <c r="AS182" s="113"/>
      <c r="AT182" s="113"/>
      <c r="AU182" s="113"/>
      <c r="AV182" s="113"/>
      <c r="AW182" s="113"/>
      <c r="AX182" s="113"/>
      <c r="AY182" s="113"/>
      <c r="AZ182" s="113"/>
      <c r="BA182" s="113"/>
      <c r="BB182" s="113"/>
      <c r="BC182" s="113"/>
      <c r="BD182" s="113"/>
      <c r="BE182" s="113"/>
      <c r="BF182" s="113"/>
      <c r="BG182" s="113"/>
      <c r="BH182" s="113"/>
      <c r="BI182" s="113"/>
      <c r="BJ182" s="113"/>
      <c r="BK182" s="113"/>
      <c r="BL182" s="113"/>
      <c r="BM182" s="113"/>
      <c r="BN182" s="113"/>
      <c r="BO182" s="113"/>
      <c r="BP182" s="113"/>
      <c r="BQ182" s="113"/>
      <c r="BR182" s="113"/>
      <c r="BS182" s="113"/>
      <c r="BT182" s="113"/>
      <c r="BU182" s="113"/>
      <c r="BV182" s="113"/>
      <c r="BW182" s="113"/>
      <c r="BX182" s="113"/>
      <c r="BY182" s="113"/>
      <c r="BZ182" s="113"/>
      <c r="CA182" s="113"/>
      <c r="CB182" s="113"/>
      <c r="CC182" s="113"/>
      <c r="CD182" s="113"/>
      <c r="CE182" s="113"/>
      <c r="CF182" s="113"/>
      <c r="CG182" s="113"/>
      <c r="CH182" s="113"/>
      <c r="CI182" s="113"/>
      <c r="CJ182" s="113"/>
      <c r="CK182" s="113"/>
      <c r="CL182" s="113"/>
      <c r="CM182" s="113"/>
      <c r="CN182" s="113"/>
      <c r="CO182" s="113"/>
      <c r="CP182" s="113"/>
      <c r="CQ182" s="113"/>
      <c r="CR182" s="113"/>
      <c r="CS182" s="113"/>
      <c r="CT182" s="113"/>
      <c r="CU182" s="113"/>
      <c r="CV182" s="113"/>
      <c r="CW182" s="113"/>
      <c r="CX182" s="113"/>
      <c r="CY182" s="113"/>
      <c r="CZ182" s="113"/>
      <c r="DA182" s="113"/>
      <c r="DB182" s="113"/>
      <c r="DC182" s="113"/>
      <c r="DD182" s="113"/>
      <c r="DE182" s="113"/>
      <c r="DF182" s="113"/>
      <c r="DG182" s="113"/>
      <c r="DH182" s="113"/>
      <c r="DI182" s="113"/>
      <c r="DJ182" s="113"/>
      <c r="DK182" s="113"/>
      <c r="DL182" s="113"/>
      <c r="DM182" s="113"/>
      <c r="DN182" s="113"/>
      <c r="DO182" s="113"/>
      <c r="DP182" s="113"/>
      <c r="DQ182" s="113"/>
      <c r="DR182" s="113"/>
      <c r="DS182" s="113"/>
      <c r="DT182" s="113"/>
      <c r="DU182" s="113"/>
      <c r="DV182" s="113"/>
      <c r="DW182" s="113"/>
      <c r="DX182" s="113"/>
      <c r="DY182" s="113"/>
      <c r="DZ182" s="113"/>
      <c r="EA182" s="113"/>
      <c r="EB182" s="113"/>
      <c r="EC182" s="113"/>
      <c r="ED182" s="113"/>
      <c r="EE182" s="113"/>
      <c r="EF182" s="113"/>
      <c r="EG182" s="113"/>
      <c r="EH182" s="113"/>
      <c r="EI182" s="113"/>
      <c r="EJ182" s="113"/>
      <c r="EK182" s="113"/>
      <c r="EL182" s="113"/>
      <c r="EM182" s="113"/>
      <c r="EN182" s="113"/>
      <c r="EO182" s="113"/>
      <c r="EP182" s="113"/>
      <c r="EQ182" s="113"/>
      <c r="ER182" s="113"/>
      <c r="ES182" s="113"/>
      <c r="ET182" s="113"/>
      <c r="EU182" s="113"/>
      <c r="EV182" s="113"/>
      <c r="EW182" s="113"/>
      <c r="EX182" s="113"/>
      <c r="EY182" s="113"/>
      <c r="EZ182" s="113"/>
      <c r="FA182" s="113"/>
      <c r="FB182" s="113"/>
      <c r="FC182" s="113"/>
      <c r="FD182" s="113"/>
      <c r="FE182" s="113"/>
      <c r="FF182" s="113"/>
      <c r="FG182" s="113"/>
      <c r="FH182" s="113"/>
      <c r="FI182" s="113"/>
      <c r="FJ182" s="113"/>
      <c r="FK182" s="113"/>
      <c r="FL182" s="113"/>
      <c r="FM182" s="113"/>
      <c r="FN182" s="113"/>
      <c r="FO182" s="113"/>
      <c r="FP182" s="113"/>
      <c r="FQ182" s="113"/>
      <c r="FR182" s="113"/>
      <c r="FS182" s="113"/>
      <c r="FT182" s="113"/>
      <c r="FU182" s="113"/>
      <c r="FV182" s="113"/>
      <c r="FW182" s="113"/>
      <c r="FX182" s="113"/>
      <c r="FY182" s="113"/>
      <c r="FZ182" s="113"/>
      <c r="GA182" s="113"/>
      <c r="GB182" s="113"/>
      <c r="GC182" s="113"/>
      <c r="GD182" s="113"/>
      <c r="GE182" s="113"/>
      <c r="GF182" s="113"/>
      <c r="GG182" s="113"/>
      <c r="GH182" s="113"/>
      <c r="GI182" s="113"/>
      <c r="GJ182" s="113"/>
      <c r="GK182" s="113"/>
      <c r="GL182" s="113"/>
      <c r="GM182" s="113"/>
      <c r="GN182" s="113"/>
      <c r="GO182" s="113"/>
      <c r="GP182" s="113"/>
      <c r="GQ182" s="113"/>
      <c r="GR182" s="113"/>
      <c r="GS182" s="113"/>
      <c r="GT182" s="113"/>
      <c r="GU182" s="113"/>
      <c r="GV182" s="113"/>
      <c r="GW182" s="113"/>
      <c r="GX182" s="113"/>
      <c r="GY182" s="113"/>
      <c r="GZ182" s="113"/>
      <c r="HA182" s="113"/>
      <c r="HB182" s="113"/>
      <c r="HC182" s="113"/>
      <c r="HD182" s="113"/>
      <c r="HE182" s="113"/>
      <c r="HF182" s="113"/>
      <c r="HG182" s="113"/>
      <c r="HH182" s="113"/>
      <c r="HI182" s="113"/>
      <c r="HJ182" s="113"/>
      <c r="HK182" s="113"/>
      <c r="HL182" s="113"/>
      <c r="HM182" s="113"/>
      <c r="HN182" s="113"/>
      <c r="HO182" s="113"/>
      <c r="HP182" s="113"/>
      <c r="HQ182" s="113"/>
      <c r="HR182" s="113"/>
      <c r="HS182" s="113"/>
      <c r="HT182" s="113"/>
      <c r="HU182" s="113"/>
      <c r="HV182" s="113"/>
      <c r="HW182" s="113"/>
      <c r="HX182" s="113"/>
      <c r="HY182" s="113"/>
      <c r="HZ182" s="113"/>
      <c r="IA182" s="113"/>
      <c r="IB182" s="113"/>
      <c r="IC182" s="113"/>
      <c r="ID182" s="113"/>
      <c r="IE182" s="113"/>
      <c r="IF182" s="113"/>
      <c r="IG182" s="113"/>
      <c r="IH182" s="113"/>
      <c r="II182" s="113"/>
      <c r="IJ182" s="113"/>
      <c r="IK182" s="113"/>
      <c r="IL182" s="113"/>
      <c r="IM182" s="113"/>
      <c r="IN182" s="113"/>
      <c r="IO182" s="113"/>
      <c r="IP182" s="113"/>
      <c r="IQ182" s="113"/>
      <c r="IR182" s="113"/>
      <c r="IS182" s="113"/>
      <c r="IT182" s="113"/>
      <c r="IU182" s="113"/>
      <c r="IV182" s="113"/>
      <c r="IW182" s="113"/>
      <c r="IX182" s="113"/>
      <c r="IY182" s="113"/>
    </row>
    <row r="183" spans="1:259" s="20" customFormat="1" x14ac:dyDescent="0.2">
      <c r="A183" s="122">
        <v>41584</v>
      </c>
      <c r="B183" s="101" t="s">
        <v>433</v>
      </c>
      <c r="C183" s="101" t="s">
        <v>200</v>
      </c>
      <c r="D183" s="101" t="s">
        <v>141</v>
      </c>
      <c r="E183" s="101" t="s">
        <v>144</v>
      </c>
      <c r="F183" s="82">
        <v>41584</v>
      </c>
      <c r="G183" s="83">
        <v>2013</v>
      </c>
      <c r="H183" s="123" t="s">
        <v>406</v>
      </c>
      <c r="I183" s="123" t="str">
        <f t="shared" si="9"/>
        <v>NJ</v>
      </c>
      <c r="J183" s="123" t="str">
        <f t="shared" ref="J183:J246" si="11">RIGHT($H183,2)</f>
        <v>NY</v>
      </c>
      <c r="K183" s="123" t="str">
        <f t="shared" si="10"/>
        <v>Northeast</v>
      </c>
      <c r="L183" s="123" t="str">
        <f>INDEX('State '!$A$1:$C$62,MATCH($I183,'State '!$B:$B,0),3)</f>
        <v>Northeast</v>
      </c>
      <c r="M183" s="123" t="str">
        <f>INDEX('State '!$A$1:$C$62,MATCH($J183,'State '!$B:$B,0),3)</f>
        <v>Northeast</v>
      </c>
      <c r="N183" s="123"/>
      <c r="O183" s="85">
        <v>1200</v>
      </c>
      <c r="P183" s="85">
        <v>20.9</v>
      </c>
      <c r="Q183" s="85">
        <v>800</v>
      </c>
      <c r="R183" s="124" t="s">
        <v>434</v>
      </c>
      <c r="S183" s="123" t="s">
        <v>135</v>
      </c>
      <c r="T183" s="123" t="s">
        <v>390</v>
      </c>
      <c r="U183" s="123" t="s">
        <v>414</v>
      </c>
      <c r="V183" s="123"/>
      <c r="W183" s="125"/>
      <c r="X183" s="126"/>
      <c r="Y183" s="113"/>
      <c r="Z183" s="113"/>
      <c r="AA183" s="113"/>
      <c r="AB183" s="113"/>
      <c r="AC183" s="113"/>
      <c r="AD183" s="113"/>
      <c r="AE183" s="113"/>
      <c r="AF183" s="113"/>
      <c r="AG183" s="113"/>
      <c r="AH183" s="113"/>
      <c r="AI183" s="113"/>
      <c r="AJ183" s="113"/>
      <c r="AK183" s="113"/>
      <c r="AL183" s="113"/>
      <c r="AM183" s="113"/>
      <c r="AN183" s="113"/>
      <c r="AO183" s="113"/>
      <c r="AP183" s="113"/>
      <c r="AQ183" s="113"/>
      <c r="AR183" s="113"/>
      <c r="AS183" s="113"/>
      <c r="AT183" s="113"/>
      <c r="AU183" s="113"/>
      <c r="AV183" s="113"/>
      <c r="AW183" s="113"/>
      <c r="AX183" s="113"/>
      <c r="AY183" s="113"/>
      <c r="AZ183" s="113"/>
      <c r="BA183" s="113"/>
      <c r="BB183" s="113"/>
      <c r="BC183" s="113"/>
      <c r="BD183" s="113"/>
      <c r="BE183" s="113"/>
      <c r="BF183" s="113"/>
      <c r="BG183" s="113"/>
      <c r="BH183" s="113"/>
      <c r="BI183" s="113"/>
      <c r="BJ183" s="113"/>
      <c r="BK183" s="113"/>
      <c r="BL183" s="113"/>
      <c r="BM183" s="113"/>
      <c r="BN183" s="113"/>
      <c r="BO183" s="113"/>
      <c r="BP183" s="113"/>
      <c r="BQ183" s="113"/>
      <c r="BR183" s="113"/>
      <c r="BS183" s="113"/>
      <c r="BT183" s="113"/>
      <c r="BU183" s="113"/>
      <c r="BV183" s="113"/>
      <c r="BW183" s="113"/>
      <c r="BX183" s="113"/>
      <c r="BY183" s="113"/>
      <c r="BZ183" s="113"/>
      <c r="CA183" s="113"/>
      <c r="CB183" s="113"/>
      <c r="CC183" s="113"/>
      <c r="CD183" s="113"/>
      <c r="CE183" s="113"/>
      <c r="CF183" s="113"/>
      <c r="CG183" s="113"/>
      <c r="CH183" s="113"/>
      <c r="CI183" s="113"/>
      <c r="CJ183" s="113"/>
      <c r="CK183" s="113"/>
      <c r="CL183" s="113"/>
      <c r="CM183" s="113"/>
      <c r="CN183" s="113"/>
      <c r="CO183" s="113"/>
      <c r="CP183" s="113"/>
      <c r="CQ183" s="113"/>
      <c r="CR183" s="113"/>
      <c r="CS183" s="113"/>
      <c r="CT183" s="113"/>
      <c r="CU183" s="113"/>
      <c r="CV183" s="113"/>
      <c r="CW183" s="113"/>
      <c r="CX183" s="113"/>
      <c r="CY183" s="113"/>
      <c r="CZ183" s="113"/>
      <c r="DA183" s="113"/>
      <c r="DB183" s="113"/>
      <c r="DC183" s="113"/>
      <c r="DD183" s="113"/>
      <c r="DE183" s="113"/>
      <c r="DF183" s="113"/>
      <c r="DG183" s="113"/>
      <c r="DH183" s="113"/>
      <c r="DI183" s="113"/>
      <c r="DJ183" s="113"/>
      <c r="DK183" s="113"/>
      <c r="DL183" s="113"/>
      <c r="DM183" s="113"/>
      <c r="DN183" s="113"/>
      <c r="DO183" s="113"/>
      <c r="DP183" s="113"/>
      <c r="DQ183" s="113"/>
      <c r="DR183" s="113"/>
      <c r="DS183" s="113"/>
      <c r="DT183" s="113"/>
      <c r="DU183" s="113"/>
      <c r="DV183" s="113"/>
      <c r="DW183" s="113"/>
      <c r="DX183" s="113"/>
      <c r="DY183" s="113"/>
      <c r="DZ183" s="113"/>
      <c r="EA183" s="113"/>
      <c r="EB183" s="113"/>
      <c r="EC183" s="113"/>
      <c r="ED183" s="113"/>
      <c r="EE183" s="113"/>
      <c r="EF183" s="113"/>
      <c r="EG183" s="113"/>
      <c r="EH183" s="113"/>
      <c r="EI183" s="113"/>
      <c r="EJ183" s="113"/>
      <c r="EK183" s="113"/>
      <c r="EL183" s="113"/>
      <c r="EM183" s="113"/>
      <c r="EN183" s="113"/>
      <c r="EO183" s="113"/>
      <c r="EP183" s="113"/>
      <c r="EQ183" s="113"/>
      <c r="ER183" s="113"/>
      <c r="ES183" s="113"/>
      <c r="ET183" s="113"/>
      <c r="EU183" s="113"/>
      <c r="EV183" s="113"/>
      <c r="EW183" s="113"/>
      <c r="EX183" s="113"/>
      <c r="EY183" s="113"/>
      <c r="EZ183" s="113"/>
      <c r="FA183" s="113"/>
      <c r="FB183" s="113"/>
      <c r="FC183" s="113"/>
      <c r="FD183" s="113"/>
      <c r="FE183" s="113"/>
      <c r="FF183" s="113"/>
      <c r="FG183" s="113"/>
      <c r="FH183" s="113"/>
      <c r="FI183" s="113"/>
      <c r="FJ183" s="113"/>
      <c r="FK183" s="113"/>
      <c r="FL183" s="113"/>
      <c r="FM183" s="113"/>
      <c r="FN183" s="113"/>
      <c r="FO183" s="113"/>
      <c r="FP183" s="113"/>
      <c r="FQ183" s="113"/>
      <c r="FR183" s="113"/>
      <c r="FS183" s="113"/>
      <c r="FT183" s="113"/>
      <c r="FU183" s="113"/>
      <c r="FV183" s="113"/>
      <c r="FW183" s="113"/>
      <c r="FX183" s="113"/>
      <c r="FY183" s="113"/>
      <c r="FZ183" s="113"/>
      <c r="GA183" s="113"/>
      <c r="GB183" s="113"/>
      <c r="GC183" s="113"/>
      <c r="GD183" s="113"/>
      <c r="GE183" s="113"/>
      <c r="GF183" s="113"/>
      <c r="GG183" s="113"/>
      <c r="GH183" s="113"/>
      <c r="GI183" s="113"/>
      <c r="GJ183" s="113"/>
      <c r="GK183" s="113"/>
      <c r="GL183" s="113"/>
      <c r="GM183" s="113"/>
      <c r="GN183" s="113"/>
      <c r="GO183" s="113"/>
      <c r="GP183" s="113"/>
      <c r="GQ183" s="113"/>
      <c r="GR183" s="113"/>
      <c r="GS183" s="113"/>
      <c r="GT183" s="113"/>
      <c r="GU183" s="113"/>
      <c r="GV183" s="113"/>
      <c r="GW183" s="113"/>
      <c r="GX183" s="113"/>
      <c r="GY183" s="113"/>
      <c r="GZ183" s="113"/>
      <c r="HA183" s="113"/>
      <c r="HB183" s="113"/>
      <c r="HC183" s="113"/>
      <c r="HD183" s="113"/>
      <c r="HE183" s="113"/>
      <c r="HF183" s="113"/>
      <c r="HG183" s="113"/>
      <c r="HH183" s="113"/>
      <c r="HI183" s="113"/>
      <c r="HJ183" s="113"/>
      <c r="HK183" s="113"/>
      <c r="HL183" s="113"/>
      <c r="HM183" s="113"/>
      <c r="HN183" s="113"/>
      <c r="HO183" s="113"/>
      <c r="HP183" s="113"/>
      <c r="HQ183" s="113"/>
      <c r="HR183" s="113"/>
      <c r="HS183" s="113"/>
      <c r="HT183" s="113"/>
      <c r="HU183" s="113"/>
      <c r="HV183" s="113"/>
      <c r="HW183" s="113"/>
      <c r="HX183" s="113"/>
      <c r="HY183" s="113"/>
      <c r="HZ183" s="113"/>
      <c r="IA183" s="113"/>
      <c r="IB183" s="113"/>
      <c r="IC183" s="113"/>
      <c r="ID183" s="113"/>
      <c r="IE183" s="113"/>
      <c r="IF183" s="113"/>
      <c r="IG183" s="113"/>
      <c r="IH183" s="113"/>
      <c r="II183" s="113"/>
      <c r="IJ183" s="113"/>
      <c r="IK183" s="113"/>
      <c r="IL183" s="113"/>
      <c r="IM183" s="113"/>
      <c r="IN183" s="113"/>
      <c r="IO183" s="113"/>
      <c r="IP183" s="113"/>
      <c r="IQ183" s="113"/>
      <c r="IR183" s="113"/>
      <c r="IS183" s="113"/>
      <c r="IT183" s="113"/>
      <c r="IU183" s="113"/>
      <c r="IV183" s="113"/>
      <c r="IW183" s="113"/>
      <c r="IX183" s="113"/>
      <c r="IY183" s="113"/>
    </row>
    <row r="184" spans="1:259" s="20" customFormat="1" x14ac:dyDescent="0.2">
      <c r="A184" s="122">
        <v>41432</v>
      </c>
      <c r="B184" s="102" t="s">
        <v>1783</v>
      </c>
      <c r="C184" s="102" t="s">
        <v>1784</v>
      </c>
      <c r="D184" s="102" t="s">
        <v>137</v>
      </c>
      <c r="E184" s="144" t="s">
        <v>144</v>
      </c>
      <c r="F184" s="84">
        <v>41432</v>
      </c>
      <c r="G184" s="145">
        <v>2013</v>
      </c>
      <c r="H184" s="123" t="s">
        <v>419</v>
      </c>
      <c r="I184" s="123" t="str">
        <f t="shared" si="9"/>
        <v>TX</v>
      </c>
      <c r="J184" s="123" t="str">
        <f t="shared" si="11"/>
        <v>MX</v>
      </c>
      <c r="K184" s="123" t="str">
        <f t="shared" si="10"/>
        <v>South Central, Mexico</v>
      </c>
      <c r="L184" s="123" t="str">
        <f>INDEX('State '!$A$1:$C$62,MATCH($I184,'State '!$B:$B,0),3)</f>
        <v>South Central</v>
      </c>
      <c r="M184" s="123" t="str">
        <f>INDEX('State '!$A$1:$C$62,MATCH($J184,'State '!$B:$B,0),3)</f>
        <v>Mexico</v>
      </c>
      <c r="N184" s="123"/>
      <c r="O184" s="146"/>
      <c r="P184" s="146">
        <v>0.28000000000000003</v>
      </c>
      <c r="Q184" s="146">
        <v>366</v>
      </c>
      <c r="R184" s="85">
        <v>36</v>
      </c>
      <c r="S184" s="147" t="s">
        <v>135</v>
      </c>
      <c r="T184" s="148" t="s">
        <v>390</v>
      </c>
      <c r="U184" s="149" t="s">
        <v>1785</v>
      </c>
      <c r="V184" s="123" t="s">
        <v>2250</v>
      </c>
      <c r="W184" s="125"/>
      <c r="X184" s="126"/>
      <c r="Y184" s="113"/>
      <c r="Z184" s="113"/>
      <c r="AA184" s="113"/>
      <c r="AB184" s="113"/>
      <c r="AC184" s="113"/>
      <c r="AD184" s="113"/>
      <c r="AE184" s="113"/>
      <c r="AF184" s="113"/>
      <c r="AG184" s="113"/>
      <c r="AH184" s="113"/>
      <c r="AI184" s="113"/>
      <c r="AJ184" s="113"/>
      <c r="AK184" s="113"/>
      <c r="AL184" s="113"/>
      <c r="AM184" s="113"/>
      <c r="AN184" s="113"/>
      <c r="AO184" s="113"/>
      <c r="AP184" s="113"/>
      <c r="AQ184" s="113"/>
      <c r="AR184" s="113"/>
      <c r="AS184" s="113"/>
      <c r="AT184" s="113"/>
      <c r="AU184" s="113"/>
      <c r="AV184" s="113"/>
      <c r="AW184" s="113"/>
      <c r="AX184" s="113"/>
      <c r="AY184" s="113"/>
      <c r="AZ184" s="113"/>
      <c r="BA184" s="113"/>
      <c r="BB184" s="113"/>
      <c r="BC184" s="113"/>
      <c r="BD184" s="113"/>
      <c r="BE184" s="113"/>
      <c r="BF184" s="113"/>
      <c r="BG184" s="113"/>
      <c r="BH184" s="113"/>
      <c r="BI184" s="113"/>
      <c r="BJ184" s="113"/>
      <c r="BK184" s="113"/>
      <c r="BL184" s="113"/>
      <c r="BM184" s="113"/>
      <c r="BN184" s="113"/>
      <c r="BO184" s="113"/>
      <c r="BP184" s="113"/>
      <c r="BQ184" s="113"/>
      <c r="BR184" s="113"/>
      <c r="BS184" s="113"/>
      <c r="BT184" s="113"/>
      <c r="BU184" s="113"/>
      <c r="BV184" s="113"/>
      <c r="BW184" s="113"/>
      <c r="BX184" s="113"/>
      <c r="BY184" s="113"/>
      <c r="BZ184" s="113"/>
      <c r="CA184" s="113"/>
      <c r="CB184" s="113"/>
      <c r="CC184" s="113"/>
      <c r="CD184" s="113"/>
      <c r="CE184" s="113"/>
      <c r="CF184" s="113"/>
      <c r="CG184" s="113"/>
      <c r="CH184" s="113"/>
      <c r="CI184" s="113"/>
      <c r="CJ184" s="113"/>
      <c r="CK184" s="113"/>
      <c r="CL184" s="113"/>
      <c r="CM184" s="113"/>
      <c r="CN184" s="113"/>
      <c r="CO184" s="113"/>
      <c r="CP184" s="113"/>
      <c r="CQ184" s="113"/>
      <c r="CR184" s="113"/>
      <c r="CS184" s="113"/>
      <c r="CT184" s="113"/>
      <c r="CU184" s="113"/>
      <c r="CV184" s="113"/>
      <c r="CW184" s="113"/>
      <c r="CX184" s="113"/>
      <c r="CY184" s="113"/>
      <c r="CZ184" s="113"/>
      <c r="DA184" s="113"/>
      <c r="DB184" s="113"/>
      <c r="DC184" s="113"/>
      <c r="DD184" s="113"/>
      <c r="DE184" s="113"/>
      <c r="DF184" s="113"/>
      <c r="DG184" s="113"/>
      <c r="DH184" s="113"/>
      <c r="DI184" s="113"/>
      <c r="DJ184" s="113"/>
      <c r="DK184" s="113"/>
      <c r="DL184" s="113"/>
      <c r="DM184" s="113"/>
      <c r="DN184" s="113"/>
      <c r="DO184" s="113"/>
      <c r="DP184" s="113"/>
      <c r="DQ184" s="113"/>
      <c r="DR184" s="113"/>
      <c r="DS184" s="113"/>
      <c r="DT184" s="113"/>
      <c r="DU184" s="113"/>
      <c r="DV184" s="113"/>
      <c r="DW184" s="113"/>
      <c r="DX184" s="113"/>
      <c r="DY184" s="113"/>
      <c r="DZ184" s="113"/>
      <c r="EA184" s="113"/>
      <c r="EB184" s="113"/>
      <c r="EC184" s="113"/>
      <c r="ED184" s="113"/>
      <c r="EE184" s="113"/>
      <c r="EF184" s="113"/>
      <c r="EG184" s="113"/>
      <c r="EH184" s="113"/>
      <c r="EI184" s="113"/>
      <c r="EJ184" s="113"/>
      <c r="EK184" s="113"/>
      <c r="EL184" s="113"/>
      <c r="EM184" s="113"/>
      <c r="EN184" s="113"/>
      <c r="EO184" s="113"/>
      <c r="EP184" s="113"/>
      <c r="EQ184" s="113"/>
      <c r="ER184" s="113"/>
      <c r="ES184" s="113"/>
      <c r="ET184" s="113"/>
      <c r="EU184" s="113"/>
      <c r="EV184" s="113"/>
      <c r="EW184" s="113"/>
      <c r="EX184" s="113"/>
      <c r="EY184" s="113"/>
      <c r="EZ184" s="113"/>
      <c r="FA184" s="113"/>
      <c r="FB184" s="113"/>
      <c r="FC184" s="113"/>
      <c r="FD184" s="113"/>
      <c r="FE184" s="113"/>
      <c r="FF184" s="113"/>
      <c r="FG184" s="113"/>
      <c r="FH184" s="113"/>
      <c r="FI184" s="113"/>
      <c r="FJ184" s="113"/>
      <c r="FK184" s="113"/>
      <c r="FL184" s="113"/>
      <c r="FM184" s="113"/>
      <c r="FN184" s="113"/>
      <c r="FO184" s="113"/>
      <c r="FP184" s="113"/>
      <c r="FQ184" s="113"/>
      <c r="FR184" s="113"/>
      <c r="FS184" s="113"/>
      <c r="FT184" s="113"/>
      <c r="FU184" s="113"/>
      <c r="FV184" s="113"/>
      <c r="FW184" s="113"/>
      <c r="FX184" s="113"/>
      <c r="FY184" s="113"/>
      <c r="FZ184" s="113"/>
      <c r="GA184" s="113"/>
      <c r="GB184" s="113"/>
      <c r="GC184" s="113"/>
      <c r="GD184" s="113"/>
      <c r="GE184" s="113"/>
      <c r="GF184" s="113"/>
      <c r="GG184" s="113"/>
      <c r="GH184" s="113"/>
      <c r="GI184" s="113"/>
      <c r="GJ184" s="113"/>
      <c r="GK184" s="113"/>
      <c r="GL184" s="113"/>
      <c r="GM184" s="113"/>
      <c r="GN184" s="113"/>
      <c r="GO184" s="113"/>
      <c r="GP184" s="113"/>
      <c r="GQ184" s="113"/>
      <c r="GR184" s="113"/>
      <c r="GS184" s="113"/>
      <c r="GT184" s="113"/>
      <c r="GU184" s="113"/>
      <c r="GV184" s="113"/>
      <c r="GW184" s="113"/>
      <c r="GX184" s="113"/>
      <c r="GY184" s="113"/>
      <c r="GZ184" s="113"/>
      <c r="HA184" s="113"/>
      <c r="HB184" s="113"/>
      <c r="HC184" s="113"/>
      <c r="HD184" s="113"/>
      <c r="HE184" s="113"/>
      <c r="HF184" s="113"/>
      <c r="HG184" s="113"/>
      <c r="HH184" s="113"/>
      <c r="HI184" s="113"/>
      <c r="HJ184" s="113"/>
      <c r="HK184" s="113"/>
      <c r="HL184" s="113"/>
      <c r="HM184" s="113"/>
      <c r="HN184" s="113"/>
      <c r="HO184" s="113"/>
      <c r="HP184" s="113"/>
      <c r="HQ184" s="113"/>
      <c r="HR184" s="113"/>
      <c r="HS184" s="113"/>
      <c r="HT184" s="113"/>
      <c r="HU184" s="113"/>
      <c r="HV184" s="113"/>
      <c r="HW184" s="113"/>
      <c r="HX184" s="113"/>
      <c r="HY184" s="113"/>
      <c r="HZ184" s="113"/>
      <c r="IA184" s="113"/>
      <c r="IB184" s="113"/>
      <c r="IC184" s="113"/>
      <c r="ID184" s="113"/>
      <c r="IE184" s="113"/>
      <c r="IF184" s="113"/>
      <c r="IG184" s="113"/>
      <c r="IH184" s="113"/>
      <c r="II184" s="113"/>
      <c r="IJ184" s="113"/>
      <c r="IK184" s="113"/>
      <c r="IL184" s="113"/>
      <c r="IM184" s="113"/>
      <c r="IN184" s="113"/>
      <c r="IO184" s="113"/>
      <c r="IP184" s="113"/>
      <c r="IQ184" s="113"/>
      <c r="IR184" s="113"/>
      <c r="IS184" s="113"/>
      <c r="IT184" s="113"/>
      <c r="IU184" s="113"/>
      <c r="IV184" s="113"/>
      <c r="IW184" s="113"/>
      <c r="IX184" s="113"/>
      <c r="IY184" s="113"/>
    </row>
    <row r="185" spans="1:259" x14ac:dyDescent="0.2">
      <c r="A185" s="122">
        <v>41074</v>
      </c>
      <c r="B185" s="101" t="s">
        <v>2060</v>
      </c>
      <c r="C185" s="101" t="s">
        <v>2061</v>
      </c>
      <c r="D185" s="101" t="s">
        <v>134</v>
      </c>
      <c r="E185" s="101" t="s">
        <v>144</v>
      </c>
      <c r="F185" s="82">
        <v>41609</v>
      </c>
      <c r="G185" s="83">
        <v>2013</v>
      </c>
      <c r="H185" s="123" t="s">
        <v>31</v>
      </c>
      <c r="I185" s="123" t="str">
        <f t="shared" si="9"/>
        <v>NV</v>
      </c>
      <c r="J185" s="123" t="str">
        <f t="shared" si="11"/>
        <v>NV</v>
      </c>
      <c r="K185" s="123" t="str">
        <f t="shared" si="10"/>
        <v>Mountain</v>
      </c>
      <c r="L185" s="123" t="str">
        <f>INDEX('State '!$A$1:$C$62,MATCH($I185,'State '!$B:$B,0),3)</f>
        <v>Mountain</v>
      </c>
      <c r="M185" s="123" t="str">
        <f>INDEX('State '!$A$1:$C$62,MATCH($J185,'State '!$B:$B,0),3)</f>
        <v>Mountain</v>
      </c>
      <c r="N185" s="123"/>
      <c r="O185" s="85"/>
      <c r="P185" s="85">
        <v>24</v>
      </c>
      <c r="Q185" s="85"/>
      <c r="R185" s="124">
        <v>12</v>
      </c>
      <c r="S185" s="123" t="s">
        <v>139</v>
      </c>
      <c r="T185" s="123" t="s">
        <v>188</v>
      </c>
      <c r="U185" s="123" t="s">
        <v>391</v>
      </c>
      <c r="V185" s="123"/>
      <c r="W185" s="125"/>
    </row>
    <row r="186" spans="1:259" x14ac:dyDescent="0.2">
      <c r="A186" s="122">
        <v>41531</v>
      </c>
      <c r="B186" s="102" t="s">
        <v>411</v>
      </c>
      <c r="C186" s="102" t="s">
        <v>1941</v>
      </c>
      <c r="D186" s="102" t="s">
        <v>141</v>
      </c>
      <c r="E186" s="144" t="s">
        <v>144</v>
      </c>
      <c r="F186" s="84">
        <v>41575</v>
      </c>
      <c r="G186" s="150">
        <v>2013</v>
      </c>
      <c r="H186" s="123" t="s">
        <v>409</v>
      </c>
      <c r="I186" s="123" t="str">
        <f t="shared" si="9"/>
        <v>PA</v>
      </c>
      <c r="J186" s="123" t="str">
        <f t="shared" si="11"/>
        <v>NJ</v>
      </c>
      <c r="K186" s="123" t="str">
        <f t="shared" si="10"/>
        <v>Northeast</v>
      </c>
      <c r="L186" s="123" t="str">
        <f>INDEX('State '!$A$1:$C$62,MATCH($I186,'State '!$B:$B,0),3)</f>
        <v>Northeast</v>
      </c>
      <c r="M186" s="123" t="str">
        <f>INDEX('State '!$A$1:$C$62,MATCH($J186,'State '!$B:$B,0),3)</f>
        <v>Northeast</v>
      </c>
      <c r="N186" s="123"/>
      <c r="O186" s="146">
        <v>390</v>
      </c>
      <c r="P186" s="146">
        <v>12.5</v>
      </c>
      <c r="Q186" s="146">
        <v>250</v>
      </c>
      <c r="R186" s="85" t="s">
        <v>479</v>
      </c>
      <c r="S186" s="147" t="s">
        <v>135</v>
      </c>
      <c r="T186" s="148" t="s">
        <v>390</v>
      </c>
      <c r="U186" s="149" t="s">
        <v>435</v>
      </c>
      <c r="V186" s="123"/>
      <c r="W186" s="125"/>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20"/>
      <c r="DI186" s="20"/>
      <c r="DJ186" s="20"/>
      <c r="DK186" s="20"/>
      <c r="DL186" s="20"/>
      <c r="DM186" s="20"/>
      <c r="DN186" s="20"/>
      <c r="DO186" s="20"/>
      <c r="DP186" s="20"/>
      <c r="DQ186" s="20"/>
      <c r="DR186" s="20"/>
      <c r="DS186" s="20"/>
      <c r="DT186" s="20"/>
      <c r="DU186" s="20"/>
      <c r="DV186" s="20"/>
      <c r="DW186" s="20"/>
      <c r="DX186" s="20"/>
      <c r="DY186" s="20"/>
      <c r="DZ186" s="20"/>
      <c r="EA186" s="20"/>
      <c r="EB186" s="20"/>
      <c r="EC186" s="20"/>
      <c r="ED186" s="20"/>
      <c r="EE186" s="20"/>
      <c r="EF186" s="20"/>
      <c r="EG186" s="20"/>
      <c r="EH186" s="20"/>
      <c r="EI186" s="20"/>
      <c r="EJ186" s="20"/>
      <c r="EK186" s="20"/>
      <c r="EL186" s="20"/>
      <c r="EM186" s="20"/>
      <c r="EN186" s="20"/>
      <c r="EO186" s="20"/>
      <c r="EP186" s="20"/>
      <c r="EQ186" s="20"/>
      <c r="ER186" s="20"/>
      <c r="ES186" s="20"/>
      <c r="ET186" s="20"/>
      <c r="EU186" s="20"/>
      <c r="EV186" s="20"/>
      <c r="EW186" s="20"/>
      <c r="EX186" s="20"/>
      <c r="EY186" s="20"/>
      <c r="EZ186" s="20"/>
      <c r="FA186" s="20"/>
      <c r="FB186" s="20"/>
      <c r="FC186" s="20"/>
      <c r="FD186" s="20"/>
      <c r="FE186" s="20"/>
      <c r="FF186" s="20"/>
      <c r="FG186" s="20"/>
      <c r="FH186" s="20"/>
      <c r="FI186" s="20"/>
      <c r="FJ186" s="20"/>
      <c r="FK186" s="20"/>
      <c r="FL186" s="20"/>
      <c r="FM186" s="20"/>
      <c r="FN186" s="20"/>
      <c r="FO186" s="20"/>
      <c r="FP186" s="20"/>
      <c r="FQ186" s="20"/>
      <c r="FR186" s="20"/>
      <c r="FS186" s="20"/>
      <c r="FT186" s="20"/>
      <c r="FU186" s="20"/>
      <c r="FV186" s="20"/>
      <c r="FW186" s="20"/>
      <c r="FX186" s="20"/>
      <c r="FY186" s="20"/>
      <c r="FZ186" s="20"/>
      <c r="GA186" s="20"/>
      <c r="GB186" s="20"/>
      <c r="GC186" s="20"/>
      <c r="GD186" s="20"/>
      <c r="GE186" s="20"/>
      <c r="GF186" s="20"/>
      <c r="GG186" s="20"/>
      <c r="GH186" s="20"/>
      <c r="GI186" s="20"/>
      <c r="GJ186" s="20"/>
      <c r="GK186" s="20"/>
      <c r="GL186" s="20"/>
      <c r="GM186" s="20"/>
      <c r="GN186" s="20"/>
      <c r="GO186" s="20"/>
      <c r="GP186" s="20"/>
      <c r="GQ186" s="20"/>
      <c r="GR186" s="20"/>
      <c r="GS186" s="20"/>
      <c r="GT186" s="20"/>
      <c r="GU186" s="20"/>
      <c r="GV186" s="20"/>
      <c r="GW186" s="20"/>
      <c r="GX186" s="20"/>
      <c r="GY186" s="20"/>
      <c r="GZ186" s="20"/>
      <c r="HA186" s="20"/>
      <c r="HB186" s="20"/>
      <c r="HC186" s="20"/>
      <c r="HD186" s="20"/>
      <c r="HE186" s="20"/>
      <c r="HF186" s="20"/>
      <c r="HG186" s="20"/>
      <c r="HH186" s="20"/>
      <c r="HI186" s="20"/>
      <c r="HJ186" s="20"/>
      <c r="HK186" s="20"/>
      <c r="HL186" s="20"/>
      <c r="HM186" s="20"/>
      <c r="HN186" s="20"/>
      <c r="HO186" s="20"/>
      <c r="HP186" s="20"/>
      <c r="HQ186" s="20"/>
      <c r="HR186" s="20"/>
      <c r="HS186" s="20"/>
      <c r="HT186" s="20"/>
      <c r="HU186" s="20"/>
      <c r="HV186" s="20"/>
      <c r="HW186" s="20"/>
      <c r="HX186" s="20"/>
      <c r="HY186" s="20"/>
      <c r="HZ186" s="20"/>
      <c r="IA186" s="20"/>
      <c r="IB186" s="20"/>
      <c r="IC186" s="20"/>
      <c r="ID186" s="20"/>
      <c r="IE186" s="20"/>
      <c r="IF186" s="20"/>
      <c r="IG186" s="20"/>
      <c r="IH186" s="20"/>
      <c r="II186" s="20"/>
      <c r="IJ186" s="20"/>
      <c r="IK186" s="20"/>
      <c r="IL186" s="20"/>
      <c r="IM186" s="20"/>
      <c r="IN186" s="20"/>
      <c r="IO186" s="20"/>
      <c r="IP186" s="20"/>
      <c r="IQ186" s="20"/>
      <c r="IR186" s="20"/>
      <c r="IS186" s="20"/>
      <c r="IT186" s="20"/>
      <c r="IU186" s="20"/>
      <c r="IV186" s="20"/>
      <c r="IW186" s="20"/>
      <c r="IX186" s="20"/>
      <c r="IY186" s="20"/>
    </row>
    <row r="187" spans="1:259" s="20" customFormat="1" x14ac:dyDescent="0.2">
      <c r="A187" s="122">
        <v>41617</v>
      </c>
      <c r="B187" s="101" t="s">
        <v>408</v>
      </c>
      <c r="C187" s="101" t="s">
        <v>207</v>
      </c>
      <c r="D187" s="101" t="s">
        <v>141</v>
      </c>
      <c r="E187" s="101" t="s">
        <v>144</v>
      </c>
      <c r="F187" s="82">
        <v>41613</v>
      </c>
      <c r="G187" s="124">
        <v>2013</v>
      </c>
      <c r="H187" s="123" t="s">
        <v>409</v>
      </c>
      <c r="I187" s="123" t="str">
        <f t="shared" si="9"/>
        <v>PA</v>
      </c>
      <c r="J187" s="123" t="str">
        <f t="shared" si="11"/>
        <v>NJ</v>
      </c>
      <c r="K187" s="123" t="str">
        <f t="shared" si="10"/>
        <v>Northeast</v>
      </c>
      <c r="L187" s="123" t="str">
        <f>INDEX('State '!$A$1:$C$62,MATCH($I187,'State '!$B:$B,0),3)</f>
        <v>Northeast</v>
      </c>
      <c r="M187" s="123" t="str">
        <f>INDEX('State '!$A$1:$C$62,MATCH($J187,'State '!$B:$B,0),3)</f>
        <v>Northeast</v>
      </c>
      <c r="N187" s="123"/>
      <c r="O187" s="85">
        <v>500</v>
      </c>
      <c r="P187" s="85">
        <v>40.299999999999997</v>
      </c>
      <c r="Q187" s="85">
        <v>636</v>
      </c>
      <c r="R187" s="124">
        <v>24</v>
      </c>
      <c r="S187" s="123" t="s">
        <v>135</v>
      </c>
      <c r="T187" s="123" t="s">
        <v>390</v>
      </c>
      <c r="U187" s="123" t="s">
        <v>2135</v>
      </c>
      <c r="V187" s="123"/>
      <c r="W187" s="125"/>
    </row>
    <row r="188" spans="1:259" x14ac:dyDescent="0.2">
      <c r="A188" s="122">
        <v>42613</v>
      </c>
      <c r="B188" s="102" t="s">
        <v>392</v>
      </c>
      <c r="C188" s="102" t="s">
        <v>198</v>
      </c>
      <c r="D188" s="102" t="s">
        <v>134</v>
      </c>
      <c r="E188" s="144" t="s">
        <v>144</v>
      </c>
      <c r="F188" s="84">
        <v>41394</v>
      </c>
      <c r="G188" s="150">
        <v>2013</v>
      </c>
      <c r="H188" s="123" t="s">
        <v>0</v>
      </c>
      <c r="I188" s="123" t="str">
        <f t="shared" si="9"/>
        <v>LA</v>
      </c>
      <c r="J188" s="123" t="str">
        <f t="shared" si="11"/>
        <v>LA</v>
      </c>
      <c r="K188" s="123" t="str">
        <f t="shared" si="10"/>
        <v>South Central</v>
      </c>
      <c r="L188" s="123" t="str">
        <f>INDEX('State '!$A$1:$C$62,MATCH($I188,'State '!$B:$B,0),3)</f>
        <v>South Central</v>
      </c>
      <c r="M188" s="123" t="str">
        <f>INDEX('State '!$A$1:$C$62,MATCH($J188,'State '!$B:$B,0),3)</f>
        <v>South Central</v>
      </c>
      <c r="N188" s="123"/>
      <c r="O188" s="146">
        <v>12</v>
      </c>
      <c r="P188" s="146">
        <f>11.7+2.7</f>
        <v>14.399999999999999</v>
      </c>
      <c r="Q188" s="146">
        <v>600</v>
      </c>
      <c r="R188" s="85" t="s">
        <v>393</v>
      </c>
      <c r="S188" s="147" t="s">
        <v>135</v>
      </c>
      <c r="T188" s="148" t="s">
        <v>390</v>
      </c>
      <c r="U188" s="149" t="s">
        <v>394</v>
      </c>
      <c r="V188" s="123"/>
      <c r="W188" s="125"/>
    </row>
    <row r="189" spans="1:259" s="20" customFormat="1" x14ac:dyDescent="0.2">
      <c r="A189" s="122">
        <v>41614</v>
      </c>
      <c r="B189" s="101" t="s">
        <v>431</v>
      </c>
      <c r="C189" s="101" t="s">
        <v>225</v>
      </c>
      <c r="D189" s="101" t="s">
        <v>141</v>
      </c>
      <c r="E189" s="101" t="s">
        <v>144</v>
      </c>
      <c r="F189" s="82">
        <v>41579</v>
      </c>
      <c r="G189" s="124">
        <v>2013</v>
      </c>
      <c r="H189" s="123" t="s">
        <v>7</v>
      </c>
      <c r="I189" s="123" t="str">
        <f t="shared" si="9"/>
        <v>PA</v>
      </c>
      <c r="J189" s="123" t="str">
        <f t="shared" si="11"/>
        <v>PA</v>
      </c>
      <c r="K189" s="123" t="str">
        <f t="shared" si="10"/>
        <v>Northeast</v>
      </c>
      <c r="L189" s="123" t="str">
        <f>INDEX('State '!$A$1:$C$62,MATCH($I189,'State '!$B:$B,0),3)</f>
        <v>Northeast</v>
      </c>
      <c r="M189" s="123" t="str">
        <f>INDEX('State '!$A$1:$C$62,MATCH($J189,'State '!$B:$B,0),3)</f>
        <v>Northeast</v>
      </c>
      <c r="N189" s="123"/>
      <c r="O189" s="85">
        <v>16.760000000000002</v>
      </c>
      <c r="P189" s="85">
        <v>3.6</v>
      </c>
      <c r="Q189" s="85">
        <v>92</v>
      </c>
      <c r="R189" s="124">
        <v>24</v>
      </c>
      <c r="S189" s="123" t="s">
        <v>135</v>
      </c>
      <c r="T189" s="123" t="s">
        <v>390</v>
      </c>
      <c r="U189" s="123" t="s">
        <v>2211</v>
      </c>
      <c r="V189" s="123"/>
      <c r="W189" s="125"/>
    </row>
    <row r="190" spans="1:259" x14ac:dyDescent="0.2">
      <c r="A190" s="122">
        <v>41120</v>
      </c>
      <c r="B190" s="102" t="s">
        <v>1869</v>
      </c>
      <c r="C190" s="102" t="s">
        <v>1784</v>
      </c>
      <c r="D190" s="102" t="s">
        <v>141</v>
      </c>
      <c r="E190" s="144" t="s">
        <v>144</v>
      </c>
      <c r="F190" s="84">
        <v>41487</v>
      </c>
      <c r="G190" s="150">
        <v>2013</v>
      </c>
      <c r="H190" s="123" t="s">
        <v>419</v>
      </c>
      <c r="I190" s="123" t="str">
        <f t="shared" si="9"/>
        <v>TX</v>
      </c>
      <c r="J190" s="123" t="str">
        <f t="shared" si="11"/>
        <v>MX</v>
      </c>
      <c r="K190" s="123" t="str">
        <f t="shared" si="10"/>
        <v>South Central, Mexico</v>
      </c>
      <c r="L190" s="123" t="str">
        <f>INDEX('State '!$A$1:$C$62,MATCH($I190,'State '!$B:$B,0),3)</f>
        <v>South Central</v>
      </c>
      <c r="M190" s="123" t="str">
        <f>INDEX('State '!$A$1:$C$62,MATCH($J190,'State '!$B:$B,0),3)</f>
        <v>Mexico</v>
      </c>
      <c r="N190" s="123"/>
      <c r="O190" s="146"/>
      <c r="P190" s="146"/>
      <c r="Q190" s="146">
        <v>237</v>
      </c>
      <c r="R190" s="85"/>
      <c r="S190" s="147" t="s">
        <v>135</v>
      </c>
      <c r="T190" s="148" t="s">
        <v>390</v>
      </c>
      <c r="U190" s="149" t="s">
        <v>1870</v>
      </c>
      <c r="V190" s="123" t="s">
        <v>2250</v>
      </c>
      <c r="W190" s="125"/>
    </row>
    <row r="191" spans="1:259" s="20" customFormat="1" x14ac:dyDescent="0.2">
      <c r="A191" s="122">
        <v>41543</v>
      </c>
      <c r="B191" s="102" t="s">
        <v>427</v>
      </c>
      <c r="C191" s="102" t="s">
        <v>210</v>
      </c>
      <c r="D191" s="102" t="s">
        <v>134</v>
      </c>
      <c r="E191" s="144" t="s">
        <v>144</v>
      </c>
      <c r="F191" s="84">
        <v>41543</v>
      </c>
      <c r="G191" s="150">
        <v>2013</v>
      </c>
      <c r="H191" s="123" t="s">
        <v>50</v>
      </c>
      <c r="I191" s="123" t="str">
        <f t="shared" si="9"/>
        <v>WA</v>
      </c>
      <c r="J191" s="123" t="str">
        <f t="shared" si="11"/>
        <v>WA</v>
      </c>
      <c r="K191" s="123" t="str">
        <f t="shared" si="10"/>
        <v>Pacific</v>
      </c>
      <c r="L191" s="123" t="str">
        <f>INDEX('State '!$A$1:$C$62,MATCH($I191,'State '!$B:$B,0),3)</f>
        <v>Pacific</v>
      </c>
      <c r="M191" s="123" t="str">
        <f>INDEX('State '!$A$1:$C$62,MATCH($J191,'State '!$B:$B,0),3)</f>
        <v>Pacific</v>
      </c>
      <c r="N191" s="123"/>
      <c r="O191" s="146"/>
      <c r="P191" s="146">
        <v>4</v>
      </c>
      <c r="Q191" s="146">
        <v>75</v>
      </c>
      <c r="R191" s="85">
        <v>16</v>
      </c>
      <c r="S191" s="147" t="s">
        <v>135</v>
      </c>
      <c r="T191" s="148" t="s">
        <v>390</v>
      </c>
      <c r="U191" s="149" t="s">
        <v>1938</v>
      </c>
      <c r="V191" s="123"/>
      <c r="W191" s="125"/>
    </row>
    <row r="192" spans="1:259" x14ac:dyDescent="0.2">
      <c r="A192" s="122">
        <v>41614</v>
      </c>
      <c r="B192" s="101" t="s">
        <v>429</v>
      </c>
      <c r="C192" s="101" t="s">
        <v>225</v>
      </c>
      <c r="D192" s="101" t="s">
        <v>141</v>
      </c>
      <c r="E192" s="101" t="s">
        <v>144</v>
      </c>
      <c r="F192" s="82">
        <v>41550</v>
      </c>
      <c r="G192" s="124">
        <v>2013</v>
      </c>
      <c r="H192" s="123" t="s">
        <v>7</v>
      </c>
      <c r="I192" s="123" t="str">
        <f t="shared" si="9"/>
        <v>PA</v>
      </c>
      <c r="J192" s="123" t="str">
        <f t="shared" si="11"/>
        <v>PA</v>
      </c>
      <c r="K192" s="123" t="str">
        <f t="shared" si="10"/>
        <v>Northeast</v>
      </c>
      <c r="L192" s="123" t="str">
        <f>INDEX('State '!$A$1:$C$62,MATCH($I192,'State '!$B:$B,0),3)</f>
        <v>Northeast</v>
      </c>
      <c r="M192" s="123" t="str">
        <f>INDEX('State '!$A$1:$C$62,MATCH($J192,'State '!$B:$B,0),3)</f>
        <v>Northeast</v>
      </c>
      <c r="N192" s="123"/>
      <c r="O192" s="85">
        <v>67.2</v>
      </c>
      <c r="P192" s="85">
        <v>15</v>
      </c>
      <c r="Q192" s="85">
        <v>270</v>
      </c>
      <c r="R192" s="124">
        <v>24</v>
      </c>
      <c r="S192" s="123" t="s">
        <v>135</v>
      </c>
      <c r="T192" s="123" t="s">
        <v>390</v>
      </c>
      <c r="U192" s="123" t="s">
        <v>430</v>
      </c>
      <c r="V192" s="123"/>
      <c r="W192" s="125"/>
    </row>
    <row r="193" spans="1:259" x14ac:dyDescent="0.2">
      <c r="A193" s="122">
        <v>41508</v>
      </c>
      <c r="B193" s="102" t="s">
        <v>416</v>
      </c>
      <c r="C193" s="102" t="s">
        <v>208</v>
      </c>
      <c r="D193" s="102" t="s">
        <v>134</v>
      </c>
      <c r="E193" s="144" t="s">
        <v>144</v>
      </c>
      <c r="F193" s="84">
        <v>41518</v>
      </c>
      <c r="G193" s="150">
        <v>2013</v>
      </c>
      <c r="H193" s="123" t="s">
        <v>11</v>
      </c>
      <c r="I193" s="123" t="str">
        <f t="shared" si="9"/>
        <v>ND</v>
      </c>
      <c r="J193" s="123" t="str">
        <f t="shared" si="11"/>
        <v>ND</v>
      </c>
      <c r="K193" s="123" t="str">
        <f t="shared" si="10"/>
        <v>Mountain</v>
      </c>
      <c r="L193" s="123" t="str">
        <f>INDEX('State '!$A$1:$C$62,MATCH($I193,'State '!$B:$B,0),3)</f>
        <v>Mountain</v>
      </c>
      <c r="M193" s="123" t="str">
        <f>INDEX('State '!$A$1:$C$62,MATCH($J193,'State '!$B:$B,0),3)</f>
        <v>Mountain</v>
      </c>
      <c r="N193" s="123"/>
      <c r="O193" s="146">
        <v>167</v>
      </c>
      <c r="P193" s="146">
        <v>80</v>
      </c>
      <c r="Q193" s="146">
        <v>126.4</v>
      </c>
      <c r="R193" s="85">
        <v>12</v>
      </c>
      <c r="S193" s="147" t="s">
        <v>135</v>
      </c>
      <c r="T193" s="148" t="s">
        <v>390</v>
      </c>
      <c r="U193" s="149" t="s">
        <v>417</v>
      </c>
      <c r="V193" s="123"/>
      <c r="W193" s="125"/>
    </row>
    <row r="194" spans="1:259" x14ac:dyDescent="0.2">
      <c r="A194" s="122">
        <v>41441</v>
      </c>
      <c r="B194" s="101" t="s">
        <v>477</v>
      </c>
      <c r="C194" s="101" t="s">
        <v>1941</v>
      </c>
      <c r="D194" s="101" t="s">
        <v>141</v>
      </c>
      <c r="E194" s="101" t="s">
        <v>144</v>
      </c>
      <c r="F194" s="82">
        <v>41428</v>
      </c>
      <c r="G194" s="124">
        <v>2013</v>
      </c>
      <c r="H194" s="123" t="s">
        <v>17</v>
      </c>
      <c r="I194" s="123" t="str">
        <f t="shared" si="9"/>
        <v>AL</v>
      </c>
      <c r="J194" s="123" t="str">
        <f t="shared" si="11"/>
        <v>AL</v>
      </c>
      <c r="K194" s="123" t="str">
        <f t="shared" si="10"/>
        <v>South Central</v>
      </c>
      <c r="L194" s="123" t="str">
        <f>INDEX('State '!$A$1:$C$62,MATCH($I194,'State '!$B:$B,0),3)</f>
        <v>South Central</v>
      </c>
      <c r="M194" s="123" t="str">
        <f>INDEX('State '!$A$1:$C$62,MATCH($J194,'State '!$B:$B,0),3)</f>
        <v>South Central</v>
      </c>
      <c r="N194" s="123"/>
      <c r="O194" s="85">
        <v>126.5</v>
      </c>
      <c r="P194" s="85">
        <v>23</v>
      </c>
      <c r="Q194" s="85">
        <v>130</v>
      </c>
      <c r="R194" s="124"/>
      <c r="S194" s="123" t="s">
        <v>135</v>
      </c>
      <c r="T194" s="123" t="s">
        <v>390</v>
      </c>
      <c r="U194" s="123" t="s">
        <v>454</v>
      </c>
      <c r="V194" s="123"/>
      <c r="W194" s="125"/>
    </row>
    <row r="195" spans="1:259" s="20" customFormat="1" x14ac:dyDescent="0.2">
      <c r="A195" s="122">
        <v>41426</v>
      </c>
      <c r="B195" s="102" t="s">
        <v>1883</v>
      </c>
      <c r="C195" s="102" t="s">
        <v>1884</v>
      </c>
      <c r="D195" s="102" t="s">
        <v>134</v>
      </c>
      <c r="E195" s="144" t="s">
        <v>144</v>
      </c>
      <c r="F195" s="84">
        <v>41417</v>
      </c>
      <c r="G195" s="150">
        <v>2013</v>
      </c>
      <c r="H195" s="123" t="s">
        <v>6</v>
      </c>
      <c r="I195" s="123" t="str">
        <f t="shared" ref="I195:I258" si="12">LEFT($H195,2)</f>
        <v>TX</v>
      </c>
      <c r="J195" s="123" t="str">
        <f t="shared" si="11"/>
        <v>TX</v>
      </c>
      <c r="K195" s="123" t="str">
        <f t="shared" ref="K195:K258" si="13">IF($L195=$M195,L195,CONCATENATE($L195,", ",IF(ISBLANK(N195),"",CONCATENATE(N195,", ")),$M195))</f>
        <v>South Central</v>
      </c>
      <c r="L195" s="123" t="str">
        <f>INDEX('State '!$A$1:$C$62,MATCH($I195,'State '!$B:$B,0),3)</f>
        <v>South Central</v>
      </c>
      <c r="M195" s="123" t="str">
        <f>INDEX('State '!$A$1:$C$62,MATCH($J195,'State '!$B:$B,0),3)</f>
        <v>South Central</v>
      </c>
      <c r="N195" s="123"/>
      <c r="O195" s="146">
        <v>0</v>
      </c>
      <c r="P195" s="146">
        <v>19.7</v>
      </c>
      <c r="Q195" s="146">
        <v>400</v>
      </c>
      <c r="R195" s="85">
        <v>24</v>
      </c>
      <c r="S195" s="147" t="s">
        <v>1879</v>
      </c>
      <c r="T195" s="148" t="s">
        <v>390</v>
      </c>
      <c r="U195" s="149" t="s">
        <v>1885</v>
      </c>
      <c r="V195" s="123"/>
      <c r="W195" s="125"/>
      <c r="X195" s="126"/>
      <c r="Y195" s="113"/>
      <c r="Z195" s="113"/>
      <c r="AA195" s="113"/>
      <c r="AB195" s="113"/>
      <c r="AC195" s="113"/>
      <c r="AD195" s="113"/>
      <c r="AE195" s="113"/>
      <c r="AF195" s="113"/>
      <c r="AG195" s="113"/>
      <c r="AH195" s="113"/>
      <c r="AI195" s="113"/>
      <c r="AJ195" s="113"/>
      <c r="AK195" s="113"/>
      <c r="AL195" s="113"/>
      <c r="AM195" s="113"/>
      <c r="AN195" s="113"/>
      <c r="AO195" s="113"/>
      <c r="AP195" s="113"/>
      <c r="AQ195" s="113"/>
      <c r="AR195" s="113"/>
      <c r="AS195" s="113"/>
      <c r="AT195" s="113"/>
      <c r="AU195" s="113"/>
      <c r="AV195" s="113"/>
      <c r="AW195" s="113"/>
      <c r="AX195" s="113"/>
      <c r="AY195" s="113"/>
      <c r="AZ195" s="113"/>
      <c r="BA195" s="113"/>
      <c r="BB195" s="113"/>
      <c r="BC195" s="113"/>
      <c r="BD195" s="113"/>
      <c r="BE195" s="113"/>
      <c r="BF195" s="113"/>
      <c r="BG195" s="113"/>
      <c r="BH195" s="113"/>
      <c r="BI195" s="113"/>
      <c r="BJ195" s="113"/>
      <c r="BK195" s="113"/>
      <c r="BL195" s="113"/>
      <c r="BM195" s="113"/>
      <c r="BN195" s="113"/>
      <c r="BO195" s="113"/>
      <c r="BP195" s="113"/>
      <c r="BQ195" s="113"/>
      <c r="BR195" s="113"/>
      <c r="BS195" s="113"/>
      <c r="BT195" s="113"/>
      <c r="BU195" s="113"/>
      <c r="BV195" s="113"/>
      <c r="BW195" s="113"/>
      <c r="BX195" s="113"/>
      <c r="BY195" s="113"/>
      <c r="BZ195" s="113"/>
      <c r="CA195" s="113"/>
      <c r="CB195" s="113"/>
      <c r="CC195" s="113"/>
      <c r="CD195" s="113"/>
      <c r="CE195" s="113"/>
      <c r="CF195" s="113"/>
      <c r="CG195" s="113"/>
      <c r="CH195" s="113"/>
      <c r="CI195" s="113"/>
      <c r="CJ195" s="113"/>
      <c r="CK195" s="113"/>
      <c r="CL195" s="113"/>
      <c r="CM195" s="113"/>
      <c r="CN195" s="113"/>
      <c r="CO195" s="113"/>
      <c r="CP195" s="113"/>
      <c r="CQ195" s="113"/>
      <c r="CR195" s="113"/>
      <c r="CS195" s="113"/>
      <c r="CT195" s="113"/>
      <c r="CU195" s="113"/>
      <c r="CV195" s="113"/>
      <c r="CW195" s="113"/>
      <c r="CX195" s="113"/>
      <c r="CY195" s="113"/>
      <c r="CZ195" s="113"/>
      <c r="DA195" s="113"/>
      <c r="DB195" s="113"/>
      <c r="DC195" s="113"/>
      <c r="DD195" s="113"/>
      <c r="DE195" s="113"/>
      <c r="DF195" s="113"/>
      <c r="DG195" s="113"/>
      <c r="DH195" s="113"/>
      <c r="DI195" s="113"/>
      <c r="DJ195" s="113"/>
      <c r="DK195" s="113"/>
      <c r="DL195" s="113"/>
      <c r="DM195" s="113"/>
      <c r="DN195" s="113"/>
      <c r="DO195" s="113"/>
      <c r="DP195" s="113"/>
      <c r="DQ195" s="113"/>
      <c r="DR195" s="113"/>
      <c r="DS195" s="113"/>
      <c r="DT195" s="113"/>
      <c r="DU195" s="113"/>
      <c r="DV195" s="113"/>
      <c r="DW195" s="113"/>
      <c r="DX195" s="113"/>
      <c r="DY195" s="113"/>
      <c r="DZ195" s="113"/>
      <c r="EA195" s="113"/>
      <c r="EB195" s="113"/>
      <c r="EC195" s="113"/>
      <c r="ED195" s="113"/>
      <c r="EE195" s="113"/>
      <c r="EF195" s="113"/>
      <c r="EG195" s="113"/>
      <c r="EH195" s="113"/>
      <c r="EI195" s="113"/>
      <c r="EJ195" s="113"/>
      <c r="EK195" s="113"/>
      <c r="EL195" s="113"/>
      <c r="EM195" s="113"/>
      <c r="EN195" s="113"/>
      <c r="EO195" s="113"/>
      <c r="EP195" s="113"/>
      <c r="EQ195" s="113"/>
      <c r="ER195" s="113"/>
      <c r="ES195" s="113"/>
      <c r="ET195" s="113"/>
      <c r="EU195" s="113"/>
      <c r="EV195" s="113"/>
      <c r="EW195" s="113"/>
      <c r="EX195" s="113"/>
      <c r="EY195" s="113"/>
      <c r="EZ195" s="113"/>
      <c r="FA195" s="113"/>
      <c r="FB195" s="113"/>
      <c r="FC195" s="113"/>
      <c r="FD195" s="113"/>
      <c r="FE195" s="113"/>
      <c r="FF195" s="113"/>
      <c r="FG195" s="113"/>
      <c r="FH195" s="113"/>
      <c r="FI195" s="113"/>
      <c r="FJ195" s="113"/>
      <c r="FK195" s="113"/>
      <c r="FL195" s="113"/>
      <c r="FM195" s="113"/>
      <c r="FN195" s="113"/>
      <c r="FO195" s="113"/>
      <c r="FP195" s="113"/>
      <c r="FQ195" s="113"/>
      <c r="FR195" s="113"/>
      <c r="FS195" s="113"/>
      <c r="FT195" s="113"/>
      <c r="FU195" s="113"/>
      <c r="FV195" s="113"/>
      <c r="FW195" s="113"/>
      <c r="FX195" s="113"/>
      <c r="FY195" s="113"/>
      <c r="FZ195" s="113"/>
      <c r="GA195" s="113"/>
      <c r="GB195" s="113"/>
      <c r="GC195" s="113"/>
      <c r="GD195" s="113"/>
      <c r="GE195" s="113"/>
      <c r="GF195" s="113"/>
      <c r="GG195" s="113"/>
      <c r="GH195" s="113"/>
      <c r="GI195" s="113"/>
      <c r="GJ195" s="113"/>
      <c r="GK195" s="113"/>
      <c r="GL195" s="113"/>
      <c r="GM195" s="113"/>
      <c r="GN195" s="113"/>
      <c r="GO195" s="113"/>
      <c r="GP195" s="113"/>
      <c r="GQ195" s="113"/>
      <c r="GR195" s="113"/>
      <c r="GS195" s="113"/>
      <c r="GT195" s="113"/>
      <c r="GU195" s="113"/>
      <c r="GV195" s="113"/>
      <c r="GW195" s="113"/>
      <c r="GX195" s="113"/>
      <c r="GY195" s="113"/>
      <c r="GZ195" s="113"/>
      <c r="HA195" s="113"/>
      <c r="HB195" s="113"/>
      <c r="HC195" s="113"/>
      <c r="HD195" s="113"/>
      <c r="HE195" s="113"/>
      <c r="HF195" s="113"/>
      <c r="HG195" s="113"/>
      <c r="HH195" s="113"/>
      <c r="HI195" s="113"/>
      <c r="HJ195" s="113"/>
      <c r="HK195" s="113"/>
      <c r="HL195" s="113"/>
      <c r="HM195" s="113"/>
      <c r="HN195" s="113"/>
      <c r="HO195" s="113"/>
      <c r="HP195" s="113"/>
      <c r="HQ195" s="113"/>
      <c r="HR195" s="113"/>
      <c r="HS195" s="113"/>
      <c r="HT195" s="113"/>
      <c r="HU195" s="113"/>
      <c r="HV195" s="113"/>
      <c r="HW195" s="113"/>
      <c r="HX195" s="113"/>
      <c r="HY195" s="113"/>
      <c r="HZ195" s="113"/>
      <c r="IA195" s="113"/>
      <c r="IB195" s="113"/>
      <c r="IC195" s="113"/>
      <c r="ID195" s="113"/>
      <c r="IE195" s="113"/>
      <c r="IF195" s="113"/>
      <c r="IG195" s="113"/>
      <c r="IH195" s="113"/>
      <c r="II195" s="113"/>
      <c r="IJ195" s="113"/>
      <c r="IK195" s="113"/>
      <c r="IL195" s="113"/>
      <c r="IM195" s="113"/>
      <c r="IN195" s="113"/>
      <c r="IO195" s="113"/>
      <c r="IP195" s="113"/>
      <c r="IQ195" s="113"/>
      <c r="IR195" s="113"/>
      <c r="IS195" s="113"/>
      <c r="IT195" s="113"/>
      <c r="IU195" s="113"/>
      <c r="IV195" s="113"/>
      <c r="IW195" s="113"/>
      <c r="IX195" s="113"/>
      <c r="IY195" s="113"/>
    </row>
    <row r="196" spans="1:259" s="20" customFormat="1" x14ac:dyDescent="0.2">
      <c r="A196" s="122">
        <v>41546</v>
      </c>
      <c r="B196" s="102" t="s">
        <v>1861</v>
      </c>
      <c r="C196" s="102" t="s">
        <v>263</v>
      </c>
      <c r="D196" s="102" t="s">
        <v>141</v>
      </c>
      <c r="E196" s="144" t="s">
        <v>144</v>
      </c>
      <c r="F196" s="84">
        <v>41548</v>
      </c>
      <c r="G196" s="150">
        <v>2013</v>
      </c>
      <c r="H196" s="123" t="s">
        <v>19</v>
      </c>
      <c r="I196" s="123" t="str">
        <f t="shared" si="12"/>
        <v>VA</v>
      </c>
      <c r="J196" s="123" t="str">
        <f t="shared" si="11"/>
        <v>VA</v>
      </c>
      <c r="K196" s="123" t="str">
        <f t="shared" si="13"/>
        <v>Northeast</v>
      </c>
      <c r="L196" s="123" t="str">
        <f>INDEX('State '!$A$1:$C$62,MATCH($I196,'State '!$B:$B,0),3)</f>
        <v>Northeast</v>
      </c>
      <c r="M196" s="123" t="str">
        <f>INDEX('State '!$A$1:$C$62,MATCH($J196,'State '!$B:$B,0),3)</f>
        <v>Northeast</v>
      </c>
      <c r="N196" s="123"/>
      <c r="O196" s="146">
        <v>34.299999999999997</v>
      </c>
      <c r="P196" s="146">
        <v>2.5</v>
      </c>
      <c r="Q196" s="146">
        <v>246</v>
      </c>
      <c r="R196" s="85">
        <v>24</v>
      </c>
      <c r="S196" s="147" t="s">
        <v>135</v>
      </c>
      <c r="T196" s="148" t="s">
        <v>390</v>
      </c>
      <c r="U196" s="149" t="s">
        <v>407</v>
      </c>
      <c r="V196" s="123"/>
      <c r="W196" s="125"/>
      <c r="X196" s="126"/>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c r="AV196" s="113"/>
      <c r="AW196" s="113"/>
      <c r="AX196" s="113"/>
      <c r="AY196" s="113"/>
      <c r="AZ196" s="113"/>
      <c r="BA196" s="113"/>
      <c r="BB196" s="113"/>
      <c r="BC196" s="113"/>
      <c r="BD196" s="113"/>
      <c r="BE196" s="113"/>
      <c r="BF196" s="113"/>
      <c r="BG196" s="113"/>
      <c r="BH196" s="113"/>
      <c r="BI196" s="113"/>
      <c r="BJ196" s="113"/>
      <c r="BK196" s="113"/>
      <c r="BL196" s="113"/>
      <c r="BM196" s="113"/>
      <c r="BN196" s="113"/>
      <c r="BO196" s="113"/>
      <c r="BP196" s="113"/>
      <c r="BQ196" s="113"/>
      <c r="BR196" s="113"/>
      <c r="BS196" s="113"/>
      <c r="BT196" s="113"/>
      <c r="BU196" s="113"/>
      <c r="BV196" s="113"/>
      <c r="BW196" s="113"/>
      <c r="BX196" s="113"/>
      <c r="BY196" s="113"/>
      <c r="BZ196" s="113"/>
      <c r="CA196" s="113"/>
      <c r="CB196" s="113"/>
      <c r="CC196" s="113"/>
      <c r="CD196" s="113"/>
      <c r="CE196" s="113"/>
      <c r="CF196" s="113"/>
      <c r="CG196" s="113"/>
      <c r="CH196" s="113"/>
      <c r="CI196" s="113"/>
      <c r="CJ196" s="113"/>
      <c r="CK196" s="113"/>
      <c r="CL196" s="113"/>
      <c r="CM196" s="113"/>
      <c r="CN196" s="113"/>
      <c r="CO196" s="113"/>
      <c r="CP196" s="113"/>
      <c r="CQ196" s="113"/>
      <c r="CR196" s="113"/>
      <c r="CS196" s="113"/>
      <c r="CT196" s="113"/>
      <c r="CU196" s="113"/>
      <c r="CV196" s="113"/>
      <c r="CW196" s="113"/>
      <c r="CX196" s="113"/>
      <c r="CY196" s="113"/>
      <c r="CZ196" s="113"/>
      <c r="DA196" s="113"/>
      <c r="DB196" s="113"/>
      <c r="DC196" s="113"/>
      <c r="DD196" s="113"/>
      <c r="DE196" s="113"/>
      <c r="DF196" s="113"/>
      <c r="DG196" s="113"/>
      <c r="DH196" s="113"/>
      <c r="DI196" s="113"/>
      <c r="DJ196" s="113"/>
      <c r="DK196" s="113"/>
      <c r="DL196" s="113"/>
      <c r="DM196" s="113"/>
      <c r="DN196" s="113"/>
      <c r="DO196" s="113"/>
      <c r="DP196" s="113"/>
      <c r="DQ196" s="113"/>
      <c r="DR196" s="113"/>
      <c r="DS196" s="113"/>
      <c r="DT196" s="113"/>
      <c r="DU196" s="113"/>
      <c r="DV196" s="113"/>
      <c r="DW196" s="113"/>
      <c r="DX196" s="113"/>
      <c r="DY196" s="113"/>
      <c r="DZ196" s="113"/>
      <c r="EA196" s="113"/>
      <c r="EB196" s="113"/>
      <c r="EC196" s="113"/>
      <c r="ED196" s="113"/>
      <c r="EE196" s="113"/>
      <c r="EF196" s="113"/>
      <c r="EG196" s="113"/>
      <c r="EH196" s="113"/>
      <c r="EI196" s="113"/>
      <c r="EJ196" s="113"/>
      <c r="EK196" s="113"/>
      <c r="EL196" s="113"/>
      <c r="EM196" s="113"/>
      <c r="EN196" s="113"/>
      <c r="EO196" s="113"/>
      <c r="EP196" s="113"/>
      <c r="EQ196" s="113"/>
      <c r="ER196" s="113"/>
      <c r="ES196" s="113"/>
      <c r="ET196" s="113"/>
      <c r="EU196" s="113"/>
      <c r="EV196" s="113"/>
      <c r="EW196" s="113"/>
      <c r="EX196" s="113"/>
      <c r="EY196" s="113"/>
      <c r="EZ196" s="113"/>
      <c r="FA196" s="113"/>
      <c r="FB196" s="113"/>
      <c r="FC196" s="113"/>
      <c r="FD196" s="113"/>
      <c r="FE196" s="113"/>
      <c r="FF196" s="113"/>
      <c r="FG196" s="113"/>
      <c r="FH196" s="113"/>
      <c r="FI196" s="113"/>
      <c r="FJ196" s="113"/>
      <c r="FK196" s="113"/>
      <c r="FL196" s="113"/>
      <c r="FM196" s="113"/>
      <c r="FN196" s="113"/>
      <c r="FO196" s="113"/>
      <c r="FP196" s="113"/>
      <c r="FQ196" s="113"/>
      <c r="FR196" s="113"/>
      <c r="FS196" s="113"/>
      <c r="FT196" s="113"/>
      <c r="FU196" s="113"/>
      <c r="FV196" s="113"/>
      <c r="FW196" s="113"/>
      <c r="FX196" s="113"/>
      <c r="FY196" s="113"/>
      <c r="FZ196" s="113"/>
      <c r="GA196" s="113"/>
      <c r="GB196" s="113"/>
      <c r="GC196" s="113"/>
      <c r="GD196" s="113"/>
      <c r="GE196" s="113"/>
      <c r="GF196" s="113"/>
      <c r="GG196" s="113"/>
      <c r="GH196" s="113"/>
      <c r="GI196" s="113"/>
      <c r="GJ196" s="113"/>
      <c r="GK196" s="113"/>
      <c r="GL196" s="113"/>
      <c r="GM196" s="113"/>
      <c r="GN196" s="113"/>
      <c r="GO196" s="113"/>
      <c r="GP196" s="113"/>
      <c r="GQ196" s="113"/>
      <c r="GR196" s="113"/>
      <c r="GS196" s="113"/>
      <c r="GT196" s="113"/>
      <c r="GU196" s="113"/>
      <c r="GV196" s="113"/>
      <c r="GW196" s="113"/>
      <c r="GX196" s="113"/>
      <c r="GY196" s="113"/>
      <c r="GZ196" s="113"/>
      <c r="HA196" s="113"/>
      <c r="HB196" s="113"/>
      <c r="HC196" s="113"/>
      <c r="HD196" s="113"/>
      <c r="HE196" s="113"/>
      <c r="HF196" s="113"/>
      <c r="HG196" s="113"/>
      <c r="HH196" s="113"/>
      <c r="HI196" s="113"/>
      <c r="HJ196" s="113"/>
      <c r="HK196" s="113"/>
      <c r="HL196" s="113"/>
      <c r="HM196" s="113"/>
      <c r="HN196" s="113"/>
      <c r="HO196" s="113"/>
      <c r="HP196" s="113"/>
      <c r="HQ196" s="113"/>
      <c r="HR196" s="113"/>
      <c r="HS196" s="113"/>
      <c r="HT196" s="113"/>
      <c r="HU196" s="113"/>
      <c r="HV196" s="113"/>
      <c r="HW196" s="113"/>
      <c r="HX196" s="113"/>
      <c r="HY196" s="113"/>
      <c r="HZ196" s="113"/>
      <c r="IA196" s="113"/>
      <c r="IB196" s="113"/>
      <c r="IC196" s="113"/>
      <c r="ID196" s="113"/>
      <c r="IE196" s="113"/>
      <c r="IF196" s="113"/>
      <c r="IG196" s="113"/>
      <c r="IH196" s="113"/>
      <c r="II196" s="113"/>
      <c r="IJ196" s="113"/>
      <c r="IK196" s="113"/>
      <c r="IL196" s="113"/>
      <c r="IM196" s="113"/>
      <c r="IN196" s="113"/>
      <c r="IO196" s="113"/>
      <c r="IP196" s="113"/>
      <c r="IQ196" s="113"/>
      <c r="IR196" s="113"/>
      <c r="IS196" s="113"/>
      <c r="IT196" s="113"/>
      <c r="IU196" s="113"/>
      <c r="IV196" s="113"/>
      <c r="IW196" s="113"/>
      <c r="IX196" s="113"/>
      <c r="IY196" s="113"/>
    </row>
    <row r="197" spans="1:259" s="20" customFormat="1" x14ac:dyDescent="0.2">
      <c r="A197" s="122">
        <v>41524</v>
      </c>
      <c r="B197" s="102" t="s">
        <v>418</v>
      </c>
      <c r="C197" s="102" t="s">
        <v>1784</v>
      </c>
      <c r="D197" s="102" t="s">
        <v>134</v>
      </c>
      <c r="E197" s="144" t="s">
        <v>144</v>
      </c>
      <c r="F197" s="84">
        <v>41360</v>
      </c>
      <c r="G197" s="150">
        <v>2013</v>
      </c>
      <c r="H197" s="123" t="s">
        <v>1328</v>
      </c>
      <c r="I197" s="123" t="str">
        <f t="shared" si="12"/>
        <v>AZ</v>
      </c>
      <c r="J197" s="123" t="str">
        <f t="shared" si="11"/>
        <v>MX</v>
      </c>
      <c r="K197" s="123" t="str">
        <f t="shared" si="13"/>
        <v>Mountain, Mexico</v>
      </c>
      <c r="L197" s="123" t="str">
        <f>INDEX('State '!$A$1:$C$62,MATCH($I197,'State '!$B:$B,0),3)</f>
        <v>Mountain</v>
      </c>
      <c r="M197" s="123" t="str">
        <f>INDEX('State '!$A$1:$C$62,MATCH($J197,'State '!$B:$B,0),3)</f>
        <v>Mexico</v>
      </c>
      <c r="N197" s="123"/>
      <c r="O197" s="146">
        <v>23.1</v>
      </c>
      <c r="P197" s="146">
        <v>0.1</v>
      </c>
      <c r="Q197" s="146">
        <v>185</v>
      </c>
      <c r="R197" s="85"/>
      <c r="S197" s="147" t="s">
        <v>135</v>
      </c>
      <c r="T197" s="148" t="s">
        <v>390</v>
      </c>
      <c r="U197" s="149" t="s">
        <v>420</v>
      </c>
      <c r="V197" s="123"/>
      <c r="W197" s="125"/>
      <c r="X197" s="126"/>
      <c r="Y197" s="113"/>
      <c r="Z197" s="113"/>
      <c r="AA197" s="113"/>
      <c r="AB197" s="113"/>
      <c r="AC197" s="113"/>
      <c r="AD197" s="113"/>
      <c r="AE197" s="113"/>
      <c r="AF197" s="113"/>
      <c r="AG197" s="113"/>
      <c r="AH197" s="113"/>
      <c r="AI197" s="113"/>
      <c r="AJ197" s="113"/>
      <c r="AK197" s="113"/>
      <c r="AL197" s="113"/>
      <c r="AM197" s="113"/>
      <c r="AN197" s="113"/>
      <c r="AO197" s="113"/>
      <c r="AP197" s="113"/>
      <c r="AQ197" s="113"/>
      <c r="AR197" s="113"/>
      <c r="AS197" s="113"/>
      <c r="AT197" s="113"/>
      <c r="AU197" s="113"/>
      <c r="AV197" s="113"/>
      <c r="AW197" s="113"/>
      <c r="AX197" s="113"/>
      <c r="AY197" s="113"/>
      <c r="AZ197" s="113"/>
      <c r="BA197" s="113"/>
      <c r="BB197" s="113"/>
      <c r="BC197" s="113"/>
      <c r="BD197" s="113"/>
      <c r="BE197" s="113"/>
      <c r="BF197" s="113"/>
      <c r="BG197" s="113"/>
      <c r="BH197" s="113"/>
      <c r="BI197" s="113"/>
      <c r="BJ197" s="113"/>
      <c r="BK197" s="113"/>
      <c r="BL197" s="113"/>
      <c r="BM197" s="113"/>
      <c r="BN197" s="113"/>
      <c r="BO197" s="113"/>
      <c r="BP197" s="113"/>
      <c r="BQ197" s="113"/>
      <c r="BR197" s="113"/>
      <c r="BS197" s="113"/>
      <c r="BT197" s="113"/>
      <c r="BU197" s="113"/>
      <c r="BV197" s="113"/>
      <c r="BW197" s="113"/>
      <c r="BX197" s="113"/>
      <c r="BY197" s="113"/>
      <c r="BZ197" s="113"/>
      <c r="CA197" s="113"/>
      <c r="CB197" s="113"/>
      <c r="CC197" s="113"/>
      <c r="CD197" s="113"/>
      <c r="CE197" s="113"/>
      <c r="CF197" s="113"/>
      <c r="CG197" s="113"/>
      <c r="CH197" s="113"/>
      <c r="CI197" s="113"/>
      <c r="CJ197" s="113"/>
      <c r="CK197" s="113"/>
      <c r="CL197" s="113"/>
      <c r="CM197" s="113"/>
      <c r="CN197" s="113"/>
      <c r="CO197" s="113"/>
      <c r="CP197" s="113"/>
      <c r="CQ197" s="113"/>
      <c r="CR197" s="113"/>
      <c r="CS197" s="113"/>
      <c r="CT197" s="113"/>
      <c r="CU197" s="113"/>
      <c r="CV197" s="113"/>
      <c r="CW197" s="113"/>
      <c r="CX197" s="113"/>
      <c r="CY197" s="113"/>
      <c r="CZ197" s="113"/>
      <c r="DA197" s="113"/>
      <c r="DB197" s="113"/>
      <c r="DC197" s="113"/>
      <c r="DD197" s="113"/>
      <c r="DE197" s="113"/>
      <c r="DF197" s="113"/>
      <c r="DG197" s="113"/>
      <c r="DH197" s="113"/>
      <c r="DI197" s="113"/>
      <c r="DJ197" s="113"/>
      <c r="DK197" s="113"/>
      <c r="DL197" s="113"/>
      <c r="DM197" s="113"/>
      <c r="DN197" s="113"/>
      <c r="DO197" s="113"/>
      <c r="DP197" s="113"/>
      <c r="DQ197" s="113"/>
      <c r="DR197" s="113"/>
      <c r="DS197" s="113"/>
      <c r="DT197" s="113"/>
      <c r="DU197" s="113"/>
      <c r="DV197" s="113"/>
      <c r="DW197" s="113"/>
      <c r="DX197" s="113"/>
      <c r="DY197" s="113"/>
      <c r="DZ197" s="113"/>
      <c r="EA197" s="113"/>
      <c r="EB197" s="113"/>
      <c r="EC197" s="113"/>
      <c r="ED197" s="113"/>
      <c r="EE197" s="113"/>
      <c r="EF197" s="113"/>
      <c r="EG197" s="113"/>
      <c r="EH197" s="113"/>
      <c r="EI197" s="113"/>
      <c r="EJ197" s="113"/>
      <c r="EK197" s="113"/>
      <c r="EL197" s="113"/>
      <c r="EM197" s="113"/>
      <c r="EN197" s="113"/>
      <c r="EO197" s="113"/>
      <c r="EP197" s="113"/>
      <c r="EQ197" s="113"/>
      <c r="ER197" s="113"/>
      <c r="ES197" s="113"/>
      <c r="ET197" s="113"/>
      <c r="EU197" s="113"/>
      <c r="EV197" s="113"/>
      <c r="EW197" s="113"/>
      <c r="EX197" s="113"/>
      <c r="EY197" s="113"/>
      <c r="EZ197" s="113"/>
      <c r="FA197" s="113"/>
      <c r="FB197" s="113"/>
      <c r="FC197" s="113"/>
      <c r="FD197" s="113"/>
      <c r="FE197" s="113"/>
      <c r="FF197" s="113"/>
      <c r="FG197" s="113"/>
      <c r="FH197" s="113"/>
      <c r="FI197" s="113"/>
      <c r="FJ197" s="113"/>
      <c r="FK197" s="113"/>
      <c r="FL197" s="113"/>
      <c r="FM197" s="113"/>
      <c r="FN197" s="113"/>
      <c r="FO197" s="113"/>
      <c r="FP197" s="113"/>
      <c r="FQ197" s="113"/>
      <c r="FR197" s="113"/>
      <c r="FS197" s="113"/>
      <c r="FT197" s="113"/>
      <c r="FU197" s="113"/>
      <c r="FV197" s="113"/>
      <c r="FW197" s="113"/>
      <c r="FX197" s="113"/>
      <c r="FY197" s="113"/>
      <c r="FZ197" s="113"/>
      <c r="GA197" s="113"/>
      <c r="GB197" s="113"/>
      <c r="GC197" s="113"/>
      <c r="GD197" s="113"/>
      <c r="GE197" s="113"/>
      <c r="GF197" s="113"/>
      <c r="GG197" s="113"/>
      <c r="GH197" s="113"/>
      <c r="GI197" s="113"/>
      <c r="GJ197" s="113"/>
      <c r="GK197" s="113"/>
      <c r="GL197" s="113"/>
      <c r="GM197" s="113"/>
      <c r="GN197" s="113"/>
      <c r="GO197" s="113"/>
      <c r="GP197" s="113"/>
      <c r="GQ197" s="113"/>
      <c r="GR197" s="113"/>
      <c r="GS197" s="113"/>
      <c r="GT197" s="113"/>
      <c r="GU197" s="113"/>
      <c r="GV197" s="113"/>
      <c r="GW197" s="113"/>
      <c r="GX197" s="113"/>
      <c r="GY197" s="113"/>
      <c r="GZ197" s="113"/>
      <c r="HA197" s="113"/>
      <c r="HB197" s="113"/>
      <c r="HC197" s="113"/>
      <c r="HD197" s="113"/>
      <c r="HE197" s="113"/>
      <c r="HF197" s="113"/>
      <c r="HG197" s="113"/>
      <c r="HH197" s="113"/>
      <c r="HI197" s="113"/>
      <c r="HJ197" s="113"/>
      <c r="HK197" s="113"/>
      <c r="HL197" s="113"/>
      <c r="HM197" s="113"/>
      <c r="HN197" s="113"/>
      <c r="HO197" s="113"/>
      <c r="HP197" s="113"/>
      <c r="HQ197" s="113"/>
      <c r="HR197" s="113"/>
      <c r="HS197" s="113"/>
      <c r="HT197" s="113"/>
      <c r="HU197" s="113"/>
      <c r="HV197" s="113"/>
      <c r="HW197" s="113"/>
      <c r="HX197" s="113"/>
      <c r="HY197" s="113"/>
      <c r="HZ197" s="113"/>
      <c r="IA197" s="113"/>
      <c r="IB197" s="113"/>
      <c r="IC197" s="113"/>
      <c r="ID197" s="113"/>
      <c r="IE197" s="113"/>
      <c r="IF197" s="113"/>
      <c r="IG197" s="113"/>
      <c r="IH197" s="113"/>
      <c r="II197" s="113"/>
      <c r="IJ197" s="113"/>
      <c r="IK197" s="113"/>
      <c r="IL197" s="113"/>
      <c r="IM197" s="113"/>
      <c r="IN197" s="113"/>
      <c r="IO197" s="113"/>
      <c r="IP197" s="113"/>
      <c r="IQ197" s="113"/>
      <c r="IR197" s="113"/>
      <c r="IS197" s="113"/>
      <c r="IT197" s="113"/>
      <c r="IU197" s="113"/>
      <c r="IV197" s="113"/>
      <c r="IW197" s="113"/>
      <c r="IX197" s="113"/>
      <c r="IY197" s="113"/>
    </row>
    <row r="198" spans="1:259" s="20" customFormat="1" x14ac:dyDescent="0.2">
      <c r="A198" s="122">
        <v>41349</v>
      </c>
      <c r="B198" s="101" t="s">
        <v>1905</v>
      </c>
      <c r="C198" s="101" t="s">
        <v>219</v>
      </c>
      <c r="D198" s="101" t="s">
        <v>141</v>
      </c>
      <c r="E198" s="101" t="s">
        <v>144</v>
      </c>
      <c r="F198" s="82"/>
      <c r="G198" s="83">
        <v>2012</v>
      </c>
      <c r="H198" s="123" t="s">
        <v>464</v>
      </c>
      <c r="I198" s="123" t="str">
        <f t="shared" si="12"/>
        <v>DE</v>
      </c>
      <c r="J198" s="123" t="str">
        <f t="shared" si="11"/>
        <v>MD</v>
      </c>
      <c r="K198" s="123" t="str">
        <f t="shared" si="13"/>
        <v>Northeast</v>
      </c>
      <c r="L198" s="123" t="str">
        <f>INDEX('State '!$A$1:$C$62,MATCH($I198,'State '!$B:$B,0),3)</f>
        <v>Northeast</v>
      </c>
      <c r="M198" s="123" t="str">
        <f>INDEX('State '!$A$1:$C$62,MATCH($J198,'State '!$B:$B,0),3)</f>
        <v>Northeast</v>
      </c>
      <c r="N198" s="123"/>
      <c r="O198" s="85">
        <v>13</v>
      </c>
      <c r="P198" s="85">
        <v>21.7</v>
      </c>
      <c r="Q198" s="85">
        <v>6.25</v>
      </c>
      <c r="R198" s="124" t="s">
        <v>465</v>
      </c>
      <c r="S198" s="123" t="s">
        <v>135</v>
      </c>
      <c r="T198" s="123" t="s">
        <v>390</v>
      </c>
      <c r="U198" s="123" t="s">
        <v>466</v>
      </c>
      <c r="V198" s="123"/>
      <c r="W198" s="125"/>
    </row>
    <row r="199" spans="1:259" x14ac:dyDescent="0.2">
      <c r="A199" s="122">
        <v>41720</v>
      </c>
      <c r="B199" s="102" t="s">
        <v>1813</v>
      </c>
      <c r="C199" s="102" t="s">
        <v>1814</v>
      </c>
      <c r="D199" s="102" t="s">
        <v>134</v>
      </c>
      <c r="E199" s="144" t="s">
        <v>144</v>
      </c>
      <c r="F199" s="84">
        <v>41031</v>
      </c>
      <c r="G199" s="145">
        <v>2012</v>
      </c>
      <c r="H199" s="123" t="s">
        <v>1815</v>
      </c>
      <c r="I199" s="123" t="str">
        <f t="shared" si="12"/>
        <v>PR</v>
      </c>
      <c r="J199" s="123" t="str">
        <f t="shared" si="11"/>
        <v>PR</v>
      </c>
      <c r="K199" s="123" t="e">
        <f t="shared" si="13"/>
        <v>#N/A</v>
      </c>
      <c r="L199" s="123" t="e">
        <f>INDEX('State '!$A$1:$C$62,MATCH($I199,'State '!$B:$B,0),3)</f>
        <v>#N/A</v>
      </c>
      <c r="M199" s="123" t="e">
        <f>INDEX('State '!$A$1:$C$62,MATCH($J199,'State '!$B:$B,0),3)</f>
        <v>#N/A</v>
      </c>
      <c r="N199" s="123"/>
      <c r="O199" s="146">
        <v>50</v>
      </c>
      <c r="P199" s="146">
        <v>42</v>
      </c>
      <c r="Q199" s="146">
        <v>186</v>
      </c>
      <c r="R199" s="85">
        <v>24</v>
      </c>
      <c r="S199" s="147" t="s">
        <v>135</v>
      </c>
      <c r="T199" s="148" t="s">
        <v>390</v>
      </c>
      <c r="U199" s="149" t="s">
        <v>1816</v>
      </c>
      <c r="V199" s="123"/>
      <c r="W199" s="125"/>
    </row>
    <row r="200" spans="1:259" x14ac:dyDescent="0.2">
      <c r="A200" s="122">
        <v>41156</v>
      </c>
      <c r="B200" s="102" t="s">
        <v>467</v>
      </c>
      <c r="C200" s="102" t="s">
        <v>225</v>
      </c>
      <c r="D200" s="102" t="s">
        <v>137</v>
      </c>
      <c r="E200" s="144" t="s">
        <v>144</v>
      </c>
      <c r="F200" s="84">
        <v>41156</v>
      </c>
      <c r="G200" s="145">
        <v>2012</v>
      </c>
      <c r="H200" s="123" t="s">
        <v>452</v>
      </c>
      <c r="I200" s="123" t="str">
        <f t="shared" si="12"/>
        <v>WV</v>
      </c>
      <c r="J200" s="123" t="str">
        <f t="shared" si="11"/>
        <v>PA</v>
      </c>
      <c r="K200" s="123" t="str">
        <f t="shared" si="13"/>
        <v>Northeast</v>
      </c>
      <c r="L200" s="123" t="str">
        <f>INDEX('State '!$A$1:$C$62,MATCH($I200,'State '!$B:$B,0),3)</f>
        <v>Northeast</v>
      </c>
      <c r="M200" s="123" t="str">
        <f>INDEX('State '!$A$1:$C$62,MATCH($J200,'State '!$B:$B,0),3)</f>
        <v>Northeast</v>
      </c>
      <c r="N200" s="123"/>
      <c r="O200" s="146">
        <v>635</v>
      </c>
      <c r="P200" s="146">
        <v>110</v>
      </c>
      <c r="Q200" s="146">
        <v>484.26</v>
      </c>
      <c r="R200" s="85" t="s">
        <v>468</v>
      </c>
      <c r="S200" s="147" t="s">
        <v>135</v>
      </c>
      <c r="T200" s="148" t="s">
        <v>390</v>
      </c>
      <c r="U200" s="149" t="s">
        <v>469</v>
      </c>
      <c r="V200" s="123"/>
      <c r="W200" s="125"/>
    </row>
    <row r="201" spans="1:259" x14ac:dyDescent="0.2">
      <c r="A201" s="122">
        <v>41005</v>
      </c>
      <c r="B201" s="104" t="s">
        <v>424</v>
      </c>
      <c r="C201" s="104" t="s">
        <v>1941</v>
      </c>
      <c r="D201" s="104" t="s">
        <v>134</v>
      </c>
      <c r="E201" s="101" t="s">
        <v>144</v>
      </c>
      <c r="F201" s="82">
        <v>41003</v>
      </c>
      <c r="G201" s="83">
        <v>2012</v>
      </c>
      <c r="H201" s="123" t="s">
        <v>20</v>
      </c>
      <c r="I201" s="123" t="str">
        <f t="shared" si="12"/>
        <v>NJ</v>
      </c>
      <c r="J201" s="123" t="str">
        <f t="shared" si="11"/>
        <v>NJ</v>
      </c>
      <c r="K201" s="123" t="str">
        <f t="shared" si="13"/>
        <v>Northeast</v>
      </c>
      <c r="L201" s="123" t="str">
        <f>INDEX('State '!$A$1:$C$62,MATCH($I201,'State '!$B:$B,0),3)</f>
        <v>Northeast</v>
      </c>
      <c r="M201" s="123" t="str">
        <f>INDEX('State '!$A$1:$C$62,MATCH($J201,'State '!$B:$B,0),3)</f>
        <v>Northeast</v>
      </c>
      <c r="N201" s="123"/>
      <c r="O201" s="85">
        <v>17</v>
      </c>
      <c r="P201" s="85">
        <v>6.24</v>
      </c>
      <c r="Q201" s="124">
        <v>250</v>
      </c>
      <c r="R201" s="128" t="s">
        <v>425</v>
      </c>
      <c r="S201" s="129" t="s">
        <v>135</v>
      </c>
      <c r="T201" s="123" t="s">
        <v>390</v>
      </c>
      <c r="U201" s="123" t="s">
        <v>426</v>
      </c>
      <c r="V201" s="123"/>
      <c r="W201" s="125"/>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20"/>
      <c r="DI201" s="20"/>
      <c r="DJ201" s="20"/>
      <c r="DK201" s="20"/>
      <c r="DL201" s="20"/>
      <c r="DM201" s="20"/>
      <c r="DN201" s="20"/>
      <c r="DO201" s="20"/>
      <c r="DP201" s="20"/>
      <c r="DQ201" s="20"/>
      <c r="DR201" s="20"/>
      <c r="DS201" s="20"/>
      <c r="DT201" s="20"/>
      <c r="DU201" s="20"/>
      <c r="DV201" s="20"/>
      <c r="DW201" s="20"/>
      <c r="DX201" s="20"/>
      <c r="DY201" s="20"/>
      <c r="DZ201" s="20"/>
      <c r="EA201" s="20"/>
      <c r="EB201" s="20"/>
      <c r="EC201" s="20"/>
      <c r="ED201" s="20"/>
      <c r="EE201" s="20"/>
      <c r="EF201" s="20"/>
      <c r="EG201" s="20"/>
      <c r="EH201" s="20"/>
      <c r="EI201" s="20"/>
      <c r="EJ201" s="20"/>
      <c r="EK201" s="20"/>
      <c r="EL201" s="20"/>
      <c r="EM201" s="20"/>
      <c r="EN201" s="20"/>
      <c r="EO201" s="20"/>
      <c r="EP201" s="20"/>
      <c r="EQ201" s="20"/>
      <c r="ER201" s="20"/>
      <c r="ES201" s="20"/>
      <c r="ET201" s="20"/>
      <c r="EU201" s="20"/>
      <c r="EV201" s="20"/>
      <c r="EW201" s="20"/>
      <c r="EX201" s="20"/>
      <c r="EY201" s="20"/>
      <c r="EZ201" s="20"/>
      <c r="FA201" s="20"/>
      <c r="FB201" s="20"/>
      <c r="FC201" s="20"/>
      <c r="FD201" s="20"/>
      <c r="FE201" s="20"/>
      <c r="FF201" s="20"/>
      <c r="FG201" s="20"/>
      <c r="FH201" s="20"/>
      <c r="FI201" s="20"/>
      <c r="FJ201" s="20"/>
      <c r="FK201" s="20"/>
      <c r="FL201" s="20"/>
      <c r="FM201" s="20"/>
      <c r="FN201" s="20"/>
      <c r="FO201" s="20"/>
      <c r="FP201" s="20"/>
      <c r="FQ201" s="20"/>
      <c r="FR201" s="20"/>
      <c r="FS201" s="20"/>
      <c r="FT201" s="20"/>
      <c r="FU201" s="20"/>
      <c r="FV201" s="20"/>
      <c r="FW201" s="20"/>
      <c r="FX201" s="20"/>
      <c r="FY201" s="20"/>
      <c r="FZ201" s="20"/>
      <c r="GA201" s="20"/>
      <c r="GB201" s="20"/>
      <c r="GC201" s="20"/>
      <c r="GD201" s="20"/>
      <c r="GE201" s="20"/>
      <c r="GF201" s="20"/>
      <c r="GG201" s="20"/>
      <c r="GH201" s="20"/>
      <c r="GI201" s="20"/>
      <c r="GJ201" s="20"/>
      <c r="GK201" s="20"/>
      <c r="GL201" s="20"/>
      <c r="GM201" s="20"/>
      <c r="GN201" s="20"/>
      <c r="GO201" s="20"/>
      <c r="GP201" s="20"/>
      <c r="GQ201" s="20"/>
      <c r="GR201" s="20"/>
      <c r="GS201" s="20"/>
      <c r="GT201" s="20"/>
      <c r="GU201" s="20"/>
      <c r="GV201" s="20"/>
      <c r="GW201" s="20"/>
      <c r="GX201" s="20"/>
      <c r="GY201" s="20"/>
      <c r="GZ201" s="20"/>
      <c r="HA201" s="20"/>
      <c r="HB201" s="20"/>
      <c r="HC201" s="20"/>
      <c r="HD201" s="20"/>
      <c r="HE201" s="20"/>
      <c r="HF201" s="20"/>
      <c r="HG201" s="20"/>
      <c r="HH201" s="20"/>
      <c r="HI201" s="20"/>
      <c r="HJ201" s="20"/>
      <c r="HK201" s="20"/>
      <c r="HL201" s="20"/>
      <c r="HM201" s="20"/>
      <c r="HN201" s="20"/>
      <c r="HO201" s="20"/>
      <c r="HP201" s="20"/>
      <c r="HQ201" s="20"/>
      <c r="HR201" s="20"/>
      <c r="HS201" s="20"/>
      <c r="HT201" s="20"/>
      <c r="HU201" s="20"/>
      <c r="HV201" s="20"/>
      <c r="HW201" s="20"/>
      <c r="HX201" s="20"/>
      <c r="HY201" s="20"/>
      <c r="HZ201" s="20"/>
      <c r="IA201" s="20"/>
      <c r="IB201" s="20"/>
      <c r="IC201" s="20"/>
      <c r="ID201" s="20"/>
      <c r="IE201" s="20"/>
      <c r="IF201" s="20"/>
      <c r="IG201" s="20"/>
      <c r="IH201" s="20"/>
      <c r="II201" s="20"/>
      <c r="IJ201" s="20"/>
      <c r="IK201" s="20"/>
      <c r="IL201" s="20"/>
      <c r="IM201" s="20"/>
      <c r="IN201" s="20"/>
      <c r="IO201" s="20"/>
      <c r="IP201" s="20"/>
      <c r="IQ201" s="20"/>
      <c r="IR201" s="20"/>
      <c r="IS201" s="20"/>
      <c r="IT201" s="20"/>
      <c r="IU201" s="20"/>
      <c r="IV201" s="20"/>
      <c r="IW201" s="20"/>
      <c r="IX201" s="20"/>
      <c r="IY201" s="20"/>
    </row>
    <row r="202" spans="1:259" s="20" customFormat="1" x14ac:dyDescent="0.2">
      <c r="A202" s="122">
        <v>41276</v>
      </c>
      <c r="B202" s="102" t="s">
        <v>1786</v>
      </c>
      <c r="C202" s="102" t="s">
        <v>1787</v>
      </c>
      <c r="D202" s="102" t="s">
        <v>141</v>
      </c>
      <c r="E202" s="144" t="s">
        <v>144</v>
      </c>
      <c r="F202" s="84">
        <v>41214</v>
      </c>
      <c r="G202" s="145">
        <v>2012</v>
      </c>
      <c r="H202" s="123" t="s">
        <v>452</v>
      </c>
      <c r="I202" s="123" t="str">
        <f t="shared" si="12"/>
        <v>WV</v>
      </c>
      <c r="J202" s="123" t="str">
        <f t="shared" si="11"/>
        <v>PA</v>
      </c>
      <c r="K202" s="123" t="str">
        <f t="shared" si="13"/>
        <v>Northeast</v>
      </c>
      <c r="L202" s="123" t="str">
        <f>INDEX('State '!$A$1:$C$62,MATCH($I202,'State '!$B:$B,0),3)</f>
        <v>Northeast</v>
      </c>
      <c r="M202" s="123" t="str">
        <f>INDEX('State '!$A$1:$C$62,MATCH($J202,'State '!$B:$B,0),3)</f>
        <v>Northeast</v>
      </c>
      <c r="N202" s="123"/>
      <c r="O202" s="146">
        <v>21.7</v>
      </c>
      <c r="P202" s="146">
        <v>0</v>
      </c>
      <c r="Q202" s="146">
        <v>209</v>
      </c>
      <c r="R202" s="85"/>
      <c r="S202" s="147" t="s">
        <v>135</v>
      </c>
      <c r="T202" s="148" t="s">
        <v>390</v>
      </c>
      <c r="U202" s="149" t="s">
        <v>1788</v>
      </c>
      <c r="V202" s="123"/>
      <c r="W202" s="125"/>
    </row>
    <row r="203" spans="1:259" x14ac:dyDescent="0.2">
      <c r="A203" s="122">
        <v>41001</v>
      </c>
      <c r="B203" s="101" t="s">
        <v>1935</v>
      </c>
      <c r="C203" s="101" t="s">
        <v>1936</v>
      </c>
      <c r="D203" s="101" t="s">
        <v>134</v>
      </c>
      <c r="E203" s="101" t="s">
        <v>144</v>
      </c>
      <c r="F203" s="82"/>
      <c r="G203" s="83">
        <v>2012</v>
      </c>
      <c r="H203" s="123" t="s">
        <v>41</v>
      </c>
      <c r="I203" s="123" t="str">
        <f t="shared" si="12"/>
        <v>MI</v>
      </c>
      <c r="J203" s="123" t="str">
        <f t="shared" si="11"/>
        <v>MI</v>
      </c>
      <c r="K203" s="123" t="str">
        <f t="shared" si="13"/>
        <v>Midwest</v>
      </c>
      <c r="L203" s="123" t="str">
        <f>INDEX('State '!$A$1:$C$62,MATCH($I203,'State '!$B:$B,0),3)</f>
        <v>Midwest</v>
      </c>
      <c r="M203" s="123" t="str">
        <f>INDEX('State '!$A$1:$C$62,MATCH($J203,'State '!$B:$B,0),3)</f>
        <v>Midwest</v>
      </c>
      <c r="N203" s="123"/>
      <c r="O203" s="85"/>
      <c r="P203" s="85">
        <v>0.25</v>
      </c>
      <c r="Q203" s="85">
        <v>300</v>
      </c>
      <c r="R203" s="124">
        <v>12</v>
      </c>
      <c r="S203" s="123" t="s">
        <v>135</v>
      </c>
      <c r="T203" s="123" t="s">
        <v>390</v>
      </c>
      <c r="U203" s="123" t="s">
        <v>1937</v>
      </c>
      <c r="V203" s="123"/>
      <c r="W203" s="125"/>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20"/>
      <c r="DI203" s="20"/>
      <c r="DJ203" s="20"/>
      <c r="DK203" s="20"/>
      <c r="DL203" s="20"/>
      <c r="DM203" s="20"/>
      <c r="DN203" s="20"/>
      <c r="DO203" s="20"/>
      <c r="DP203" s="20"/>
      <c r="DQ203" s="20"/>
      <c r="DR203" s="20"/>
      <c r="DS203" s="20"/>
      <c r="DT203" s="20"/>
      <c r="DU203" s="20"/>
      <c r="DV203" s="20"/>
      <c r="DW203" s="20"/>
      <c r="DX203" s="20"/>
      <c r="DY203" s="20"/>
      <c r="DZ203" s="20"/>
      <c r="EA203" s="20"/>
      <c r="EB203" s="20"/>
      <c r="EC203" s="20"/>
      <c r="ED203" s="20"/>
      <c r="EE203" s="20"/>
      <c r="EF203" s="20"/>
      <c r="EG203" s="20"/>
      <c r="EH203" s="20"/>
      <c r="EI203" s="20"/>
      <c r="EJ203" s="20"/>
      <c r="EK203" s="20"/>
      <c r="EL203" s="20"/>
      <c r="EM203" s="20"/>
      <c r="EN203" s="20"/>
      <c r="EO203" s="20"/>
      <c r="EP203" s="20"/>
      <c r="EQ203" s="20"/>
      <c r="ER203" s="20"/>
      <c r="ES203" s="20"/>
      <c r="ET203" s="20"/>
      <c r="EU203" s="20"/>
      <c r="EV203" s="20"/>
      <c r="EW203" s="20"/>
      <c r="EX203" s="20"/>
      <c r="EY203" s="20"/>
      <c r="EZ203" s="20"/>
      <c r="FA203" s="20"/>
      <c r="FB203" s="20"/>
      <c r="FC203" s="20"/>
      <c r="FD203" s="20"/>
      <c r="FE203" s="20"/>
      <c r="FF203" s="20"/>
      <c r="FG203" s="20"/>
      <c r="FH203" s="20"/>
      <c r="FI203" s="20"/>
      <c r="FJ203" s="20"/>
      <c r="FK203" s="20"/>
      <c r="FL203" s="20"/>
      <c r="FM203" s="20"/>
      <c r="FN203" s="20"/>
      <c r="FO203" s="20"/>
      <c r="FP203" s="20"/>
      <c r="FQ203" s="20"/>
      <c r="FR203" s="20"/>
      <c r="FS203" s="20"/>
      <c r="FT203" s="20"/>
      <c r="FU203" s="20"/>
      <c r="FV203" s="20"/>
      <c r="FW203" s="20"/>
      <c r="FX203" s="20"/>
      <c r="FY203" s="20"/>
      <c r="FZ203" s="20"/>
      <c r="GA203" s="20"/>
      <c r="GB203" s="20"/>
      <c r="GC203" s="20"/>
      <c r="GD203" s="20"/>
      <c r="GE203" s="20"/>
      <c r="GF203" s="20"/>
      <c r="GG203" s="20"/>
      <c r="GH203" s="20"/>
      <c r="GI203" s="20"/>
      <c r="GJ203" s="20"/>
      <c r="GK203" s="20"/>
      <c r="GL203" s="20"/>
      <c r="GM203" s="20"/>
      <c r="GN203" s="20"/>
      <c r="GO203" s="20"/>
      <c r="GP203" s="20"/>
      <c r="GQ203" s="20"/>
      <c r="GR203" s="20"/>
      <c r="GS203" s="20"/>
      <c r="GT203" s="20"/>
      <c r="GU203" s="20"/>
      <c r="GV203" s="20"/>
      <c r="GW203" s="20"/>
      <c r="GX203" s="20"/>
      <c r="GY203" s="20"/>
      <c r="GZ203" s="20"/>
      <c r="HA203" s="20"/>
      <c r="HB203" s="20"/>
      <c r="HC203" s="20"/>
      <c r="HD203" s="20"/>
      <c r="HE203" s="20"/>
      <c r="HF203" s="20"/>
      <c r="HG203" s="20"/>
      <c r="HH203" s="20"/>
      <c r="HI203" s="20"/>
      <c r="HJ203" s="20"/>
      <c r="HK203" s="20"/>
      <c r="HL203" s="20"/>
      <c r="HM203" s="20"/>
      <c r="HN203" s="20"/>
      <c r="HO203" s="20"/>
      <c r="HP203" s="20"/>
      <c r="HQ203" s="20"/>
      <c r="HR203" s="20"/>
      <c r="HS203" s="20"/>
      <c r="HT203" s="20"/>
      <c r="HU203" s="20"/>
      <c r="HV203" s="20"/>
      <c r="HW203" s="20"/>
      <c r="HX203" s="20"/>
      <c r="HY203" s="20"/>
      <c r="HZ203" s="20"/>
      <c r="IA203" s="20"/>
      <c r="IB203" s="20"/>
      <c r="IC203" s="20"/>
      <c r="ID203" s="20"/>
      <c r="IE203" s="20"/>
      <c r="IF203" s="20"/>
      <c r="IG203" s="20"/>
      <c r="IH203" s="20"/>
      <c r="II203" s="20"/>
      <c r="IJ203" s="20"/>
      <c r="IK203" s="20"/>
      <c r="IL203" s="20"/>
      <c r="IM203" s="20"/>
      <c r="IN203" s="20"/>
      <c r="IO203" s="20"/>
      <c r="IP203" s="20"/>
      <c r="IQ203" s="20"/>
      <c r="IR203" s="20"/>
      <c r="IS203" s="20"/>
      <c r="IT203" s="20"/>
      <c r="IU203" s="20"/>
      <c r="IV203" s="20"/>
      <c r="IW203" s="20"/>
      <c r="IX203" s="20"/>
      <c r="IY203" s="20"/>
    </row>
    <row r="204" spans="1:259" s="20" customFormat="1" x14ac:dyDescent="0.2">
      <c r="A204" s="122">
        <v>41106</v>
      </c>
      <c r="B204" s="101" t="s">
        <v>1906</v>
      </c>
      <c r="C204" s="101" t="s">
        <v>219</v>
      </c>
      <c r="D204" s="101" t="s">
        <v>141</v>
      </c>
      <c r="E204" s="101" t="s">
        <v>144</v>
      </c>
      <c r="F204" s="82"/>
      <c r="G204" s="83">
        <v>2012</v>
      </c>
      <c r="H204" s="123" t="s">
        <v>464</v>
      </c>
      <c r="I204" s="123" t="str">
        <f t="shared" si="12"/>
        <v>DE</v>
      </c>
      <c r="J204" s="123" t="str">
        <f t="shared" si="11"/>
        <v>MD</v>
      </c>
      <c r="K204" s="123" t="str">
        <f t="shared" si="13"/>
        <v>Northeast</v>
      </c>
      <c r="L204" s="123" t="str">
        <f>INDEX('State '!$A$1:$C$62,MATCH($I204,'State '!$B:$B,0),3)</f>
        <v>Northeast</v>
      </c>
      <c r="M204" s="123" t="str">
        <f>INDEX('State '!$A$1:$C$62,MATCH($J204,'State '!$B:$B,0),3)</f>
        <v>Northeast</v>
      </c>
      <c r="N204" s="123"/>
      <c r="O204" s="85">
        <v>5.9</v>
      </c>
      <c r="P204" s="85">
        <v>5</v>
      </c>
      <c r="Q204" s="85">
        <v>4.07</v>
      </c>
      <c r="R204" s="124">
        <v>6</v>
      </c>
      <c r="S204" s="123" t="s">
        <v>135</v>
      </c>
      <c r="T204" s="123" t="s">
        <v>390</v>
      </c>
      <c r="U204" s="123" t="s">
        <v>476</v>
      </c>
      <c r="V204" s="123"/>
      <c r="W204" s="125"/>
    </row>
    <row r="205" spans="1:259" s="20" customFormat="1" x14ac:dyDescent="0.2">
      <c r="A205" s="122">
        <v>41106</v>
      </c>
      <c r="B205" s="101" t="s">
        <v>444</v>
      </c>
      <c r="C205" s="101" t="s">
        <v>215</v>
      </c>
      <c r="D205" s="101" t="s">
        <v>137</v>
      </c>
      <c r="E205" s="101" t="s">
        <v>144</v>
      </c>
      <c r="F205" s="82">
        <v>40998</v>
      </c>
      <c r="G205" s="83">
        <v>2012</v>
      </c>
      <c r="H205" s="123" t="s">
        <v>25</v>
      </c>
      <c r="I205" s="123" t="str">
        <f t="shared" si="12"/>
        <v>CO</v>
      </c>
      <c r="J205" s="123" t="str">
        <f t="shared" si="11"/>
        <v>CO</v>
      </c>
      <c r="K205" s="123" t="str">
        <f t="shared" si="13"/>
        <v>Mountain</v>
      </c>
      <c r="L205" s="123" t="str">
        <f>INDEX('State '!$A$1:$C$62,MATCH($I205,'State '!$B:$B,0),3)</f>
        <v>Mountain</v>
      </c>
      <c r="M205" s="123" t="str">
        <f>INDEX('State '!$A$1:$C$62,MATCH($J205,'State '!$B:$B,0),3)</f>
        <v>Mountain</v>
      </c>
      <c r="N205" s="123"/>
      <c r="O205" s="85"/>
      <c r="P205" s="85">
        <v>3.5</v>
      </c>
      <c r="Q205" s="85">
        <v>500</v>
      </c>
      <c r="R205" s="124" t="s">
        <v>445</v>
      </c>
      <c r="S205" s="123" t="s">
        <v>135</v>
      </c>
      <c r="T205" s="123" t="s">
        <v>390</v>
      </c>
      <c r="U205" s="123" t="s">
        <v>446</v>
      </c>
      <c r="V205" s="123"/>
      <c r="W205" s="125"/>
    </row>
    <row r="206" spans="1:259" x14ac:dyDescent="0.2">
      <c r="A206" s="122">
        <v>42597</v>
      </c>
      <c r="B206" s="101" t="s">
        <v>2136</v>
      </c>
      <c r="C206" s="101" t="s">
        <v>225</v>
      </c>
      <c r="D206" s="101" t="s">
        <v>2212</v>
      </c>
      <c r="E206" s="101" t="s">
        <v>144</v>
      </c>
      <c r="F206" s="82">
        <v>41212</v>
      </c>
      <c r="G206" s="83">
        <v>2012</v>
      </c>
      <c r="H206" s="123" t="s">
        <v>397</v>
      </c>
      <c r="I206" s="123" t="str">
        <f t="shared" si="12"/>
        <v>PA</v>
      </c>
      <c r="J206" s="123" t="str">
        <f t="shared" si="11"/>
        <v>NY</v>
      </c>
      <c r="K206" s="123" t="str">
        <f t="shared" si="13"/>
        <v>Northeast</v>
      </c>
      <c r="L206" s="123" t="str">
        <f>INDEX('State '!$A$1:$C$62,MATCH($I206,'State '!$B:$B,0),3)</f>
        <v>Northeast</v>
      </c>
      <c r="M206" s="123" t="str">
        <f>INDEX('State '!$A$1:$C$62,MATCH($J206,'State '!$B:$B,0),3)</f>
        <v>Northeast</v>
      </c>
      <c r="N206" s="123"/>
      <c r="O206" s="85">
        <v>45.7</v>
      </c>
      <c r="P206" s="85">
        <v>7</v>
      </c>
      <c r="Q206" s="85">
        <v>-150</v>
      </c>
      <c r="R206" s="124" t="s">
        <v>2204</v>
      </c>
      <c r="S206" s="123" t="s">
        <v>135</v>
      </c>
      <c r="T206" s="123" t="s">
        <v>390</v>
      </c>
      <c r="U206" s="123" t="s">
        <v>498</v>
      </c>
      <c r="V206" s="123"/>
      <c r="W206" s="125"/>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c r="IV206" s="20"/>
      <c r="IW206" s="20"/>
      <c r="IX206" s="20"/>
      <c r="IY206" s="20"/>
    </row>
    <row r="207" spans="1:259" x14ac:dyDescent="0.2">
      <c r="A207" s="122">
        <v>41221</v>
      </c>
      <c r="B207" s="102" t="s">
        <v>440</v>
      </c>
      <c r="C207" s="102" t="s">
        <v>231</v>
      </c>
      <c r="D207" s="102" t="s">
        <v>141</v>
      </c>
      <c r="E207" s="144" t="s">
        <v>144</v>
      </c>
      <c r="F207" s="84">
        <v>41227</v>
      </c>
      <c r="G207" s="145">
        <v>2012</v>
      </c>
      <c r="H207" s="123" t="s">
        <v>7</v>
      </c>
      <c r="I207" s="123" t="str">
        <f t="shared" si="12"/>
        <v>PA</v>
      </c>
      <c r="J207" s="123" t="str">
        <f t="shared" si="11"/>
        <v>PA</v>
      </c>
      <c r="K207" s="123" t="str">
        <f t="shared" si="13"/>
        <v>Northeast</v>
      </c>
      <c r="L207" s="123" t="str">
        <f>INDEX('State '!$A$1:$C$62,MATCH($I207,'State '!$B:$B,0),3)</f>
        <v>Northeast</v>
      </c>
      <c r="M207" s="123" t="str">
        <f>INDEX('State '!$A$1:$C$62,MATCH($J207,'State '!$B:$B,0),3)</f>
        <v>Northeast</v>
      </c>
      <c r="N207" s="123"/>
      <c r="O207" s="146"/>
      <c r="P207" s="146">
        <v>39</v>
      </c>
      <c r="Q207" s="146">
        <v>555</v>
      </c>
      <c r="R207" s="85">
        <v>30</v>
      </c>
      <c r="S207" s="147" t="s">
        <v>135</v>
      </c>
      <c r="T207" s="148" t="s">
        <v>390</v>
      </c>
      <c r="U207" s="149" t="s">
        <v>441</v>
      </c>
      <c r="V207" s="123"/>
      <c r="W207" s="125"/>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c r="CB207" s="20"/>
      <c r="CC207" s="20"/>
      <c r="CD207" s="20"/>
      <c r="CE207" s="20"/>
      <c r="CF207" s="20"/>
      <c r="CG207" s="20"/>
      <c r="CH207" s="20"/>
      <c r="CI207" s="20"/>
      <c r="CJ207" s="20"/>
      <c r="CK207" s="20"/>
      <c r="CL207" s="20"/>
      <c r="CM207" s="20"/>
      <c r="CN207" s="20"/>
      <c r="CO207" s="20"/>
      <c r="CP207" s="20"/>
      <c r="CQ207" s="20"/>
      <c r="CR207" s="20"/>
      <c r="CS207" s="20"/>
      <c r="CT207" s="20"/>
      <c r="CU207" s="20"/>
      <c r="CV207" s="20"/>
      <c r="CW207" s="20"/>
      <c r="CX207" s="20"/>
      <c r="CY207" s="20"/>
      <c r="CZ207" s="20"/>
      <c r="DA207" s="20"/>
      <c r="DB207" s="20"/>
      <c r="DC207" s="20"/>
      <c r="DD207" s="20"/>
      <c r="DE207" s="20"/>
      <c r="DF207" s="20"/>
      <c r="DG207" s="20"/>
      <c r="DH207" s="20"/>
      <c r="DI207" s="20"/>
      <c r="DJ207" s="20"/>
      <c r="DK207" s="20"/>
      <c r="DL207" s="20"/>
      <c r="DM207" s="20"/>
      <c r="DN207" s="20"/>
      <c r="DO207" s="20"/>
      <c r="DP207" s="20"/>
      <c r="DQ207" s="20"/>
      <c r="DR207" s="20"/>
      <c r="DS207" s="20"/>
      <c r="DT207" s="20"/>
      <c r="DU207" s="20"/>
      <c r="DV207" s="20"/>
      <c r="DW207" s="20"/>
      <c r="DX207" s="20"/>
      <c r="DY207" s="20"/>
      <c r="DZ207" s="20"/>
      <c r="EA207" s="20"/>
      <c r="EB207" s="20"/>
      <c r="EC207" s="20"/>
      <c r="ED207" s="20"/>
      <c r="EE207" s="20"/>
      <c r="EF207" s="20"/>
      <c r="EG207" s="20"/>
      <c r="EH207" s="20"/>
      <c r="EI207" s="20"/>
      <c r="EJ207" s="20"/>
      <c r="EK207" s="20"/>
      <c r="EL207" s="20"/>
      <c r="EM207" s="20"/>
      <c r="EN207" s="20"/>
      <c r="EO207" s="20"/>
      <c r="EP207" s="20"/>
      <c r="EQ207" s="20"/>
      <c r="ER207" s="20"/>
      <c r="ES207" s="20"/>
      <c r="ET207" s="20"/>
      <c r="EU207" s="20"/>
      <c r="EV207" s="20"/>
      <c r="EW207" s="20"/>
      <c r="EX207" s="20"/>
      <c r="EY207" s="20"/>
      <c r="EZ207" s="20"/>
      <c r="FA207" s="20"/>
      <c r="FB207" s="20"/>
      <c r="FC207" s="20"/>
      <c r="FD207" s="20"/>
      <c r="FE207" s="20"/>
      <c r="FF207" s="20"/>
      <c r="FG207" s="20"/>
      <c r="FH207" s="20"/>
      <c r="FI207" s="20"/>
      <c r="FJ207" s="20"/>
      <c r="FK207" s="20"/>
      <c r="FL207" s="20"/>
      <c r="FM207" s="20"/>
      <c r="FN207" s="20"/>
      <c r="FO207" s="20"/>
      <c r="FP207" s="20"/>
      <c r="FQ207" s="20"/>
      <c r="FR207" s="20"/>
      <c r="FS207" s="20"/>
      <c r="FT207" s="20"/>
      <c r="FU207" s="20"/>
      <c r="FV207" s="20"/>
      <c r="FW207" s="20"/>
      <c r="FX207" s="20"/>
      <c r="FY207" s="20"/>
      <c r="FZ207" s="20"/>
      <c r="GA207" s="20"/>
      <c r="GB207" s="20"/>
      <c r="GC207" s="20"/>
      <c r="GD207" s="20"/>
      <c r="GE207" s="20"/>
      <c r="GF207" s="20"/>
      <c r="GG207" s="20"/>
      <c r="GH207" s="20"/>
      <c r="GI207" s="20"/>
      <c r="GJ207" s="20"/>
      <c r="GK207" s="20"/>
      <c r="GL207" s="20"/>
      <c r="GM207" s="20"/>
      <c r="GN207" s="20"/>
      <c r="GO207" s="20"/>
      <c r="GP207" s="20"/>
      <c r="GQ207" s="20"/>
      <c r="GR207" s="20"/>
      <c r="GS207" s="20"/>
      <c r="GT207" s="20"/>
      <c r="GU207" s="20"/>
      <c r="GV207" s="20"/>
      <c r="GW207" s="20"/>
      <c r="GX207" s="20"/>
      <c r="GY207" s="20"/>
      <c r="GZ207" s="20"/>
      <c r="HA207" s="20"/>
      <c r="HB207" s="20"/>
      <c r="HC207" s="20"/>
      <c r="HD207" s="20"/>
      <c r="HE207" s="20"/>
      <c r="HF207" s="20"/>
      <c r="HG207" s="20"/>
      <c r="HH207" s="20"/>
      <c r="HI207" s="20"/>
      <c r="HJ207" s="20"/>
      <c r="HK207" s="20"/>
      <c r="HL207" s="20"/>
      <c r="HM207" s="20"/>
      <c r="HN207" s="20"/>
      <c r="HO207" s="20"/>
      <c r="HP207" s="20"/>
      <c r="HQ207" s="20"/>
      <c r="HR207" s="20"/>
      <c r="HS207" s="20"/>
      <c r="HT207" s="20"/>
      <c r="HU207" s="20"/>
      <c r="HV207" s="20"/>
      <c r="HW207" s="20"/>
      <c r="HX207" s="20"/>
      <c r="HY207" s="20"/>
      <c r="HZ207" s="20"/>
      <c r="IA207" s="20"/>
      <c r="IB207" s="20"/>
      <c r="IC207" s="20"/>
      <c r="ID207" s="20"/>
      <c r="IE207" s="20"/>
      <c r="IF207" s="20"/>
      <c r="IG207" s="20"/>
      <c r="IH207" s="20"/>
      <c r="II207" s="20"/>
      <c r="IJ207" s="20"/>
      <c r="IK207" s="20"/>
      <c r="IL207" s="20"/>
      <c r="IM207" s="20"/>
      <c r="IN207" s="20"/>
      <c r="IO207" s="20"/>
      <c r="IP207" s="20"/>
      <c r="IQ207" s="20"/>
      <c r="IR207" s="20"/>
      <c r="IS207" s="20"/>
      <c r="IT207" s="20"/>
      <c r="IU207" s="20"/>
      <c r="IV207" s="20"/>
      <c r="IW207" s="20"/>
      <c r="IX207" s="20"/>
      <c r="IY207" s="20"/>
    </row>
    <row r="208" spans="1:259" ht="25.5" x14ac:dyDescent="0.2">
      <c r="A208" s="122">
        <v>41151</v>
      </c>
      <c r="B208" s="101" t="s">
        <v>1822</v>
      </c>
      <c r="C208" s="101" t="s">
        <v>1823</v>
      </c>
      <c r="D208" s="101" t="s">
        <v>137</v>
      </c>
      <c r="E208" s="101" t="s">
        <v>144</v>
      </c>
      <c r="F208" s="82">
        <v>40963</v>
      </c>
      <c r="G208" s="83">
        <v>2012</v>
      </c>
      <c r="H208" s="123" t="s">
        <v>34</v>
      </c>
      <c r="I208" s="123" t="str">
        <f t="shared" si="12"/>
        <v>WI</v>
      </c>
      <c r="J208" s="123" t="str">
        <f t="shared" si="11"/>
        <v>WI</v>
      </c>
      <c r="K208" s="123" t="str">
        <f t="shared" si="13"/>
        <v>Midwest</v>
      </c>
      <c r="L208" s="123" t="str">
        <f>INDEX('State '!$A$1:$C$62,MATCH($I208,'State '!$B:$B,0),3)</f>
        <v>Midwest</v>
      </c>
      <c r="M208" s="123" t="str">
        <f>INDEX('State '!$A$1:$C$62,MATCH($J208,'State '!$B:$B,0),3)</f>
        <v>Midwest</v>
      </c>
      <c r="N208" s="123"/>
      <c r="O208" s="85">
        <v>22</v>
      </c>
      <c r="P208" s="85">
        <v>13.7</v>
      </c>
      <c r="Q208" s="85"/>
      <c r="R208" s="124"/>
      <c r="S208" s="123" t="s">
        <v>139</v>
      </c>
      <c r="T208" s="123" t="s">
        <v>188</v>
      </c>
      <c r="U208" s="123" t="s">
        <v>391</v>
      </c>
      <c r="V208" s="123"/>
      <c r="W208" s="125"/>
    </row>
    <row r="209" spans="1:259" s="20" customFormat="1" x14ac:dyDescent="0.2">
      <c r="A209" s="122">
        <v>41215</v>
      </c>
      <c r="B209" s="102" t="s">
        <v>484</v>
      </c>
      <c r="C209" s="102" t="s">
        <v>202</v>
      </c>
      <c r="D209" s="102" t="s">
        <v>141</v>
      </c>
      <c r="E209" s="144" t="s">
        <v>144</v>
      </c>
      <c r="F209" s="84">
        <v>41213</v>
      </c>
      <c r="G209" s="145">
        <v>2012</v>
      </c>
      <c r="H209" s="123" t="s">
        <v>7</v>
      </c>
      <c r="I209" s="123" t="str">
        <f t="shared" si="12"/>
        <v>PA</v>
      </c>
      <c r="J209" s="123" t="str">
        <f t="shared" si="11"/>
        <v>PA</v>
      </c>
      <c r="K209" s="123" t="str">
        <f t="shared" si="13"/>
        <v>Northeast</v>
      </c>
      <c r="L209" s="123" t="str">
        <f>INDEX('State '!$A$1:$C$62,MATCH($I209,'State '!$B:$B,0),3)</f>
        <v>Northeast</v>
      </c>
      <c r="M209" s="123" t="str">
        <f>INDEX('State '!$A$1:$C$62,MATCH($J209,'State '!$B:$B,0),3)</f>
        <v>Northeast</v>
      </c>
      <c r="N209" s="123"/>
      <c r="O209" s="146">
        <v>35.823</v>
      </c>
      <c r="P209" s="146">
        <v>4.8499999999999996</v>
      </c>
      <c r="Q209" s="146">
        <v>150</v>
      </c>
      <c r="R209" s="85">
        <v>24</v>
      </c>
      <c r="S209" s="147" t="s">
        <v>135</v>
      </c>
      <c r="T209" s="148" t="s">
        <v>390</v>
      </c>
      <c r="U209" s="149" t="s">
        <v>485</v>
      </c>
      <c r="V209" s="123"/>
      <c r="W209" s="125"/>
      <c r="X209" s="126"/>
      <c r="Y209" s="113"/>
      <c r="Z209" s="113"/>
      <c r="AA209" s="113"/>
      <c r="AB209" s="113"/>
      <c r="AC209" s="113"/>
      <c r="AD209" s="113"/>
      <c r="AE209" s="113"/>
      <c r="AF209" s="113"/>
      <c r="AG209" s="113"/>
      <c r="AH209" s="113"/>
      <c r="AI209" s="113"/>
      <c r="AJ209" s="113"/>
      <c r="AK209" s="113"/>
      <c r="AL209" s="113"/>
      <c r="AM209" s="113"/>
      <c r="AN209" s="113"/>
      <c r="AO209" s="113"/>
      <c r="AP209" s="113"/>
      <c r="AQ209" s="113"/>
      <c r="AR209" s="113"/>
      <c r="AS209" s="113"/>
      <c r="AT209" s="113"/>
      <c r="AU209" s="113"/>
      <c r="AV209" s="113"/>
      <c r="AW209" s="113"/>
      <c r="AX209" s="113"/>
      <c r="AY209" s="113"/>
      <c r="AZ209" s="113"/>
      <c r="BA209" s="113"/>
      <c r="BB209" s="113"/>
      <c r="BC209" s="113"/>
      <c r="BD209" s="113"/>
      <c r="BE209" s="113"/>
      <c r="BF209" s="113"/>
      <c r="BG209" s="113"/>
      <c r="BH209" s="113"/>
      <c r="BI209" s="113"/>
      <c r="BJ209" s="113"/>
      <c r="BK209" s="113"/>
      <c r="BL209" s="113"/>
      <c r="BM209" s="113"/>
      <c r="BN209" s="113"/>
      <c r="BO209" s="113"/>
      <c r="BP209" s="113"/>
      <c r="BQ209" s="113"/>
      <c r="BR209" s="113"/>
      <c r="BS209" s="113"/>
      <c r="BT209" s="113"/>
      <c r="BU209" s="113"/>
      <c r="BV209" s="113"/>
      <c r="BW209" s="113"/>
      <c r="BX209" s="113"/>
      <c r="BY209" s="113"/>
      <c r="BZ209" s="113"/>
      <c r="CA209" s="113"/>
      <c r="CB209" s="113"/>
      <c r="CC209" s="113"/>
      <c r="CD209" s="113"/>
      <c r="CE209" s="113"/>
      <c r="CF209" s="113"/>
      <c r="CG209" s="113"/>
      <c r="CH209" s="113"/>
      <c r="CI209" s="113"/>
      <c r="CJ209" s="113"/>
      <c r="CK209" s="113"/>
      <c r="CL209" s="113"/>
      <c r="CM209" s="113"/>
      <c r="CN209" s="113"/>
      <c r="CO209" s="113"/>
      <c r="CP209" s="113"/>
      <c r="CQ209" s="113"/>
      <c r="CR209" s="113"/>
      <c r="CS209" s="113"/>
      <c r="CT209" s="113"/>
      <c r="CU209" s="113"/>
      <c r="CV209" s="113"/>
      <c r="CW209" s="113"/>
      <c r="CX209" s="113"/>
      <c r="CY209" s="113"/>
      <c r="CZ209" s="113"/>
      <c r="DA209" s="113"/>
      <c r="DB209" s="113"/>
      <c r="DC209" s="113"/>
      <c r="DD209" s="113"/>
      <c r="DE209" s="113"/>
      <c r="DF209" s="113"/>
      <c r="DG209" s="113"/>
      <c r="DH209" s="113"/>
      <c r="DI209" s="113"/>
      <c r="DJ209" s="113"/>
      <c r="DK209" s="113"/>
      <c r="DL209" s="113"/>
      <c r="DM209" s="113"/>
      <c r="DN209" s="113"/>
      <c r="DO209" s="113"/>
      <c r="DP209" s="113"/>
      <c r="DQ209" s="113"/>
      <c r="DR209" s="113"/>
      <c r="DS209" s="113"/>
      <c r="DT209" s="113"/>
      <c r="DU209" s="113"/>
      <c r="DV209" s="113"/>
      <c r="DW209" s="113"/>
      <c r="DX209" s="113"/>
      <c r="DY209" s="113"/>
      <c r="DZ209" s="113"/>
      <c r="EA209" s="113"/>
      <c r="EB209" s="113"/>
      <c r="EC209" s="113"/>
      <c r="ED209" s="113"/>
      <c r="EE209" s="113"/>
      <c r="EF209" s="113"/>
      <c r="EG209" s="113"/>
      <c r="EH209" s="113"/>
      <c r="EI209" s="113"/>
      <c r="EJ209" s="113"/>
      <c r="EK209" s="113"/>
      <c r="EL209" s="113"/>
      <c r="EM209" s="113"/>
      <c r="EN209" s="113"/>
      <c r="EO209" s="113"/>
      <c r="EP209" s="113"/>
      <c r="EQ209" s="113"/>
      <c r="ER209" s="113"/>
      <c r="ES209" s="113"/>
      <c r="ET209" s="113"/>
      <c r="EU209" s="113"/>
      <c r="EV209" s="113"/>
      <c r="EW209" s="113"/>
      <c r="EX209" s="113"/>
      <c r="EY209" s="113"/>
      <c r="EZ209" s="113"/>
      <c r="FA209" s="113"/>
      <c r="FB209" s="113"/>
      <c r="FC209" s="113"/>
      <c r="FD209" s="113"/>
      <c r="FE209" s="113"/>
      <c r="FF209" s="113"/>
      <c r="FG209" s="113"/>
      <c r="FH209" s="113"/>
      <c r="FI209" s="113"/>
      <c r="FJ209" s="113"/>
      <c r="FK209" s="113"/>
      <c r="FL209" s="113"/>
      <c r="FM209" s="113"/>
      <c r="FN209" s="113"/>
      <c r="FO209" s="113"/>
      <c r="FP209" s="113"/>
      <c r="FQ209" s="113"/>
      <c r="FR209" s="113"/>
      <c r="FS209" s="113"/>
      <c r="FT209" s="113"/>
      <c r="FU209" s="113"/>
      <c r="FV209" s="113"/>
      <c r="FW209" s="113"/>
      <c r="FX209" s="113"/>
      <c r="FY209" s="113"/>
      <c r="FZ209" s="113"/>
      <c r="GA209" s="113"/>
      <c r="GB209" s="113"/>
      <c r="GC209" s="113"/>
      <c r="GD209" s="113"/>
      <c r="GE209" s="113"/>
      <c r="GF209" s="113"/>
      <c r="GG209" s="113"/>
      <c r="GH209" s="113"/>
      <c r="GI209" s="113"/>
      <c r="GJ209" s="113"/>
      <c r="GK209" s="113"/>
      <c r="GL209" s="113"/>
      <c r="GM209" s="113"/>
      <c r="GN209" s="113"/>
      <c r="GO209" s="113"/>
      <c r="GP209" s="113"/>
      <c r="GQ209" s="113"/>
      <c r="GR209" s="113"/>
      <c r="GS209" s="113"/>
      <c r="GT209" s="113"/>
      <c r="GU209" s="113"/>
      <c r="GV209" s="113"/>
      <c r="GW209" s="113"/>
      <c r="GX209" s="113"/>
      <c r="GY209" s="113"/>
      <c r="GZ209" s="113"/>
      <c r="HA209" s="113"/>
      <c r="HB209" s="113"/>
      <c r="HC209" s="113"/>
      <c r="HD209" s="113"/>
      <c r="HE209" s="113"/>
      <c r="HF209" s="113"/>
      <c r="HG209" s="113"/>
      <c r="HH209" s="113"/>
      <c r="HI209" s="113"/>
      <c r="HJ209" s="113"/>
      <c r="HK209" s="113"/>
      <c r="HL209" s="113"/>
      <c r="HM209" s="113"/>
      <c r="HN209" s="113"/>
      <c r="HO209" s="113"/>
      <c r="HP209" s="113"/>
      <c r="HQ209" s="113"/>
      <c r="HR209" s="113"/>
      <c r="HS209" s="113"/>
      <c r="HT209" s="113"/>
      <c r="HU209" s="113"/>
      <c r="HV209" s="113"/>
      <c r="HW209" s="113"/>
      <c r="HX209" s="113"/>
      <c r="HY209" s="113"/>
      <c r="HZ209" s="113"/>
      <c r="IA209" s="113"/>
      <c r="IB209" s="113"/>
      <c r="IC209" s="113"/>
      <c r="ID209" s="113"/>
      <c r="IE209" s="113"/>
      <c r="IF209" s="113"/>
      <c r="IG209" s="113"/>
      <c r="IH209" s="113"/>
      <c r="II209" s="113"/>
      <c r="IJ209" s="113"/>
      <c r="IK209" s="113"/>
      <c r="IL209" s="113"/>
      <c r="IM209" s="113"/>
      <c r="IN209" s="113"/>
      <c r="IO209" s="113"/>
      <c r="IP209" s="113"/>
      <c r="IQ209" s="113"/>
      <c r="IR209" s="113"/>
      <c r="IS209" s="113"/>
      <c r="IT209" s="113"/>
      <c r="IU209" s="113"/>
      <c r="IV209" s="113"/>
      <c r="IW209" s="113"/>
      <c r="IX209" s="113"/>
      <c r="IY209" s="113"/>
    </row>
    <row r="210" spans="1:259" x14ac:dyDescent="0.2">
      <c r="A210" s="122">
        <v>41215</v>
      </c>
      <c r="B210" s="102" t="s">
        <v>1862</v>
      </c>
      <c r="C210" s="102" t="s">
        <v>1791</v>
      </c>
      <c r="D210" s="102" t="s">
        <v>141</v>
      </c>
      <c r="E210" s="144" t="s">
        <v>144</v>
      </c>
      <c r="F210" s="84">
        <v>41214</v>
      </c>
      <c r="G210" s="145">
        <v>2012</v>
      </c>
      <c r="H210" s="123" t="s">
        <v>34</v>
      </c>
      <c r="I210" s="123" t="str">
        <f t="shared" si="12"/>
        <v>WI</v>
      </c>
      <c r="J210" s="123" t="str">
        <f t="shared" si="11"/>
        <v>WI</v>
      </c>
      <c r="K210" s="123" t="str">
        <f t="shared" si="13"/>
        <v>Midwest</v>
      </c>
      <c r="L210" s="123" t="str">
        <f>INDEX('State '!$A$1:$C$62,MATCH($I210,'State '!$B:$B,0),3)</f>
        <v>Midwest</v>
      </c>
      <c r="M210" s="123" t="str">
        <f>INDEX('State '!$A$1:$C$62,MATCH($J210,'State '!$B:$B,0),3)</f>
        <v>Midwest</v>
      </c>
      <c r="N210" s="123"/>
      <c r="O210" s="146">
        <v>25.1</v>
      </c>
      <c r="P210" s="146"/>
      <c r="Q210" s="146">
        <v>101.1</v>
      </c>
      <c r="R210" s="85"/>
      <c r="S210" s="147" t="s">
        <v>135</v>
      </c>
      <c r="T210" s="148" t="s">
        <v>390</v>
      </c>
      <c r="U210" s="149" t="s">
        <v>1863</v>
      </c>
      <c r="V210" s="123"/>
      <c r="W210" s="125"/>
    </row>
    <row r="211" spans="1:259" s="20" customFormat="1" x14ac:dyDescent="0.2">
      <c r="A211" s="122">
        <v>41354</v>
      </c>
      <c r="B211" s="101" t="s">
        <v>421</v>
      </c>
      <c r="C211" s="101" t="s">
        <v>209</v>
      </c>
      <c r="D211" s="101" t="s">
        <v>137</v>
      </c>
      <c r="E211" s="101" t="s">
        <v>144</v>
      </c>
      <c r="F211" s="82">
        <v>41130</v>
      </c>
      <c r="G211" s="83">
        <v>2012</v>
      </c>
      <c r="H211" s="123" t="s">
        <v>14</v>
      </c>
      <c r="I211" s="123" t="str">
        <f t="shared" si="12"/>
        <v>MS</v>
      </c>
      <c r="J211" s="123" t="str">
        <f t="shared" si="11"/>
        <v>MS</v>
      </c>
      <c r="K211" s="123" t="str">
        <f t="shared" si="13"/>
        <v>South Central</v>
      </c>
      <c r="L211" s="123" t="str">
        <f>INDEX('State '!$A$1:$C$62,MATCH($I211,'State '!$B:$B,0),3)</f>
        <v>South Central</v>
      </c>
      <c r="M211" s="123" t="str">
        <f>INDEX('State '!$A$1:$C$62,MATCH($J211,'State '!$B:$B,0),3)</f>
        <v>South Central</v>
      </c>
      <c r="N211" s="123"/>
      <c r="O211" s="85">
        <v>75</v>
      </c>
      <c r="P211" s="85">
        <v>36.799999999999997</v>
      </c>
      <c r="Q211" s="85">
        <v>200</v>
      </c>
      <c r="R211" s="124" t="s">
        <v>422</v>
      </c>
      <c r="S211" s="123" t="s">
        <v>135</v>
      </c>
      <c r="T211" s="123" t="s">
        <v>390</v>
      </c>
      <c r="U211" s="123" t="s">
        <v>423</v>
      </c>
      <c r="V211" s="123"/>
      <c r="W211" s="125"/>
    </row>
    <row r="212" spans="1:259" x14ac:dyDescent="0.2">
      <c r="A212" s="122">
        <v>41106</v>
      </c>
      <c r="B212" s="101" t="s">
        <v>493</v>
      </c>
      <c r="C212" s="101" t="s">
        <v>197</v>
      </c>
      <c r="D212" s="101" t="s">
        <v>134</v>
      </c>
      <c r="E212" s="101" t="s">
        <v>144</v>
      </c>
      <c r="F212" s="82"/>
      <c r="G212" s="83">
        <v>2012</v>
      </c>
      <c r="H212" s="123" t="s">
        <v>6</v>
      </c>
      <c r="I212" s="123" t="str">
        <f t="shared" si="12"/>
        <v>TX</v>
      </c>
      <c r="J212" s="123" t="str">
        <f t="shared" si="11"/>
        <v>TX</v>
      </c>
      <c r="K212" s="123" t="str">
        <f t="shared" si="13"/>
        <v>South Central</v>
      </c>
      <c r="L212" s="123" t="str">
        <f>INDEX('State '!$A$1:$C$62,MATCH($I212,'State '!$B:$B,0),3)</f>
        <v>South Central</v>
      </c>
      <c r="M212" s="123" t="str">
        <f>INDEX('State '!$A$1:$C$62,MATCH($J212,'State '!$B:$B,0),3)</f>
        <v>South Central</v>
      </c>
      <c r="N212" s="123"/>
      <c r="O212" s="85"/>
      <c r="P212" s="85">
        <v>2.5499999999999998</v>
      </c>
      <c r="Q212" s="85"/>
      <c r="R212" s="124">
        <v>30</v>
      </c>
      <c r="S212" s="123" t="s">
        <v>135</v>
      </c>
      <c r="T212" s="123" t="s">
        <v>390</v>
      </c>
      <c r="U212" s="123" t="s">
        <v>494</v>
      </c>
      <c r="V212" s="123"/>
      <c r="W212" s="125"/>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20"/>
      <c r="DI212" s="20"/>
      <c r="DJ212" s="20"/>
      <c r="DK212" s="20"/>
      <c r="DL212" s="20"/>
      <c r="DM212" s="20"/>
      <c r="DN212" s="20"/>
      <c r="DO212" s="20"/>
      <c r="DP212" s="20"/>
      <c r="DQ212" s="20"/>
      <c r="DR212" s="20"/>
      <c r="DS212" s="20"/>
      <c r="DT212" s="20"/>
      <c r="DU212" s="20"/>
      <c r="DV212" s="20"/>
      <c r="DW212" s="20"/>
      <c r="DX212" s="20"/>
      <c r="DY212" s="20"/>
      <c r="DZ212" s="20"/>
      <c r="EA212" s="20"/>
      <c r="EB212" s="20"/>
      <c r="EC212" s="20"/>
      <c r="ED212" s="20"/>
      <c r="EE212" s="20"/>
      <c r="EF212" s="20"/>
      <c r="EG212" s="20"/>
      <c r="EH212" s="20"/>
      <c r="EI212" s="20"/>
      <c r="EJ212" s="20"/>
      <c r="EK212" s="20"/>
      <c r="EL212" s="20"/>
      <c r="EM212" s="20"/>
      <c r="EN212" s="20"/>
      <c r="EO212" s="20"/>
      <c r="EP212" s="20"/>
      <c r="EQ212" s="20"/>
      <c r="ER212" s="20"/>
      <c r="ES212" s="20"/>
      <c r="ET212" s="20"/>
      <c r="EU212" s="20"/>
      <c r="EV212" s="20"/>
      <c r="EW212" s="20"/>
      <c r="EX212" s="20"/>
      <c r="EY212" s="20"/>
      <c r="EZ212" s="20"/>
      <c r="FA212" s="20"/>
      <c r="FB212" s="20"/>
      <c r="FC212" s="20"/>
      <c r="FD212" s="20"/>
      <c r="FE212" s="20"/>
      <c r="FF212" s="20"/>
      <c r="FG212" s="20"/>
      <c r="FH212" s="20"/>
      <c r="FI212" s="20"/>
      <c r="FJ212" s="20"/>
      <c r="FK212" s="20"/>
      <c r="FL212" s="20"/>
      <c r="FM212" s="20"/>
      <c r="FN212" s="20"/>
      <c r="FO212" s="20"/>
      <c r="FP212" s="20"/>
      <c r="FQ212" s="20"/>
      <c r="FR212" s="20"/>
      <c r="FS212" s="20"/>
      <c r="FT212" s="20"/>
      <c r="FU212" s="20"/>
      <c r="FV212" s="20"/>
      <c r="FW212" s="20"/>
      <c r="FX212" s="20"/>
      <c r="FY212" s="20"/>
      <c r="FZ212" s="20"/>
      <c r="GA212" s="20"/>
      <c r="GB212" s="20"/>
      <c r="GC212" s="20"/>
      <c r="GD212" s="20"/>
      <c r="GE212" s="20"/>
      <c r="GF212" s="20"/>
      <c r="GG212" s="20"/>
      <c r="GH212" s="20"/>
      <c r="GI212" s="20"/>
      <c r="GJ212" s="20"/>
      <c r="GK212" s="20"/>
      <c r="GL212" s="20"/>
      <c r="GM212" s="20"/>
      <c r="GN212" s="20"/>
      <c r="GO212" s="20"/>
      <c r="GP212" s="20"/>
      <c r="GQ212" s="20"/>
      <c r="GR212" s="20"/>
      <c r="GS212" s="20"/>
      <c r="GT212" s="20"/>
      <c r="GU212" s="20"/>
      <c r="GV212" s="20"/>
      <c r="GW212" s="20"/>
      <c r="GX212" s="20"/>
      <c r="GY212" s="20"/>
      <c r="GZ212" s="20"/>
      <c r="HA212" s="20"/>
      <c r="HB212" s="20"/>
      <c r="HC212" s="20"/>
      <c r="HD212" s="20"/>
      <c r="HE212" s="20"/>
      <c r="HF212" s="20"/>
      <c r="HG212" s="20"/>
      <c r="HH212" s="20"/>
      <c r="HI212" s="20"/>
      <c r="HJ212" s="20"/>
      <c r="HK212" s="20"/>
      <c r="HL212" s="20"/>
      <c r="HM212" s="20"/>
      <c r="HN212" s="20"/>
      <c r="HO212" s="20"/>
      <c r="HP212" s="20"/>
      <c r="HQ212" s="20"/>
      <c r="HR212" s="20"/>
      <c r="HS212" s="20"/>
      <c r="HT212" s="20"/>
      <c r="HU212" s="20"/>
      <c r="HV212" s="20"/>
      <c r="HW212" s="20"/>
      <c r="HX212" s="20"/>
      <c r="HY212" s="20"/>
      <c r="HZ212" s="20"/>
      <c r="IA212" s="20"/>
      <c r="IB212" s="20"/>
      <c r="IC212" s="20"/>
      <c r="ID212" s="20"/>
      <c r="IE212" s="20"/>
      <c r="IF212" s="20"/>
      <c r="IG212" s="20"/>
      <c r="IH212" s="20"/>
      <c r="II212" s="20"/>
      <c r="IJ212" s="20"/>
      <c r="IK212" s="20"/>
      <c r="IL212" s="20"/>
      <c r="IM212" s="20"/>
      <c r="IN212" s="20"/>
      <c r="IO212" s="20"/>
      <c r="IP212" s="20"/>
      <c r="IQ212" s="20"/>
      <c r="IR212" s="20"/>
      <c r="IS212" s="20"/>
      <c r="IT212" s="20"/>
      <c r="IU212" s="20"/>
      <c r="IV212" s="20"/>
      <c r="IW212" s="20"/>
      <c r="IX212" s="20"/>
      <c r="IY212" s="20"/>
    </row>
    <row r="213" spans="1:259" s="20" customFormat="1" x14ac:dyDescent="0.2">
      <c r="A213" s="122">
        <v>41106</v>
      </c>
      <c r="B213" s="101" t="s">
        <v>472</v>
      </c>
      <c r="C213" s="101" t="s">
        <v>226</v>
      </c>
      <c r="D213" s="101" t="s">
        <v>134</v>
      </c>
      <c r="E213" s="101" t="s">
        <v>144</v>
      </c>
      <c r="F213" s="82">
        <v>41044</v>
      </c>
      <c r="G213" s="83">
        <v>2012</v>
      </c>
      <c r="H213" s="123" t="s">
        <v>13</v>
      </c>
      <c r="I213" s="123" t="str">
        <f t="shared" si="12"/>
        <v>CA</v>
      </c>
      <c r="J213" s="123" t="str">
        <f t="shared" si="11"/>
        <v>CA</v>
      </c>
      <c r="K213" s="123" t="str">
        <f t="shared" si="13"/>
        <v>Pacific</v>
      </c>
      <c r="L213" s="123" t="str">
        <f>INDEX('State '!$A$1:$C$62,MATCH($I213,'State '!$B:$B,0),3)</f>
        <v>Pacific</v>
      </c>
      <c r="M213" s="123" t="str">
        <f>INDEX('State '!$A$1:$C$62,MATCH($J213,'State '!$B:$B,0),3)</f>
        <v>Pacific</v>
      </c>
      <c r="N213" s="123"/>
      <c r="O213" s="85">
        <v>15.7</v>
      </c>
      <c r="P213" s="85">
        <v>8.6</v>
      </c>
      <c r="Q213" s="85">
        <v>24.27</v>
      </c>
      <c r="R213" s="124">
        <v>8</v>
      </c>
      <c r="S213" s="123" t="s">
        <v>135</v>
      </c>
      <c r="T213" s="123" t="s">
        <v>390</v>
      </c>
      <c r="U213" s="123" t="s">
        <v>499</v>
      </c>
      <c r="V213" s="123"/>
      <c r="W213" s="125"/>
    </row>
    <row r="214" spans="1:259" x14ac:dyDescent="0.2">
      <c r="A214" s="122">
        <v>41276</v>
      </c>
      <c r="B214" s="101" t="s">
        <v>495</v>
      </c>
      <c r="C214" s="101" t="s">
        <v>210</v>
      </c>
      <c r="D214" s="101" t="s">
        <v>134</v>
      </c>
      <c r="E214" s="101" t="s">
        <v>144</v>
      </c>
      <c r="F214" s="82">
        <v>41214</v>
      </c>
      <c r="G214" s="124">
        <v>2012</v>
      </c>
      <c r="H214" s="123" t="s">
        <v>50</v>
      </c>
      <c r="I214" s="123" t="str">
        <f t="shared" si="12"/>
        <v>WA</v>
      </c>
      <c r="J214" s="123" t="str">
        <f t="shared" si="11"/>
        <v>WA</v>
      </c>
      <c r="K214" s="123" t="str">
        <f t="shared" si="13"/>
        <v>Pacific</v>
      </c>
      <c r="L214" s="123" t="str">
        <f>INDEX('State '!$A$1:$C$62,MATCH($I214,'State '!$B:$B,0),3)</f>
        <v>Pacific</v>
      </c>
      <c r="M214" s="123" t="str">
        <f>INDEX('State '!$A$1:$C$62,MATCH($J214,'State '!$B:$B,0),3)</f>
        <v>Pacific</v>
      </c>
      <c r="N214" s="123"/>
      <c r="O214" s="85"/>
      <c r="P214" s="85">
        <v>2.2000000000000002</v>
      </c>
      <c r="Q214" s="85">
        <v>84.2</v>
      </c>
      <c r="R214" s="124">
        <v>20</v>
      </c>
      <c r="S214" s="123" t="s">
        <v>135</v>
      </c>
      <c r="T214" s="123" t="s">
        <v>390</v>
      </c>
      <c r="U214" s="123" t="s">
        <v>428</v>
      </c>
      <c r="V214" s="123"/>
      <c r="W214" s="125"/>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20"/>
      <c r="DI214" s="20"/>
      <c r="DJ214" s="20"/>
      <c r="DK214" s="20"/>
      <c r="DL214" s="20"/>
      <c r="DM214" s="20"/>
      <c r="DN214" s="20"/>
      <c r="DO214" s="20"/>
      <c r="DP214" s="20"/>
      <c r="DQ214" s="20"/>
      <c r="DR214" s="20"/>
      <c r="DS214" s="20"/>
      <c r="DT214" s="20"/>
      <c r="DU214" s="20"/>
      <c r="DV214" s="20"/>
      <c r="DW214" s="20"/>
      <c r="DX214" s="20"/>
      <c r="DY214" s="20"/>
      <c r="DZ214" s="20"/>
      <c r="EA214" s="20"/>
      <c r="EB214" s="20"/>
      <c r="EC214" s="20"/>
      <c r="ED214" s="20"/>
      <c r="EE214" s="20"/>
      <c r="EF214" s="20"/>
      <c r="EG214" s="20"/>
      <c r="EH214" s="20"/>
      <c r="EI214" s="20"/>
      <c r="EJ214" s="20"/>
      <c r="EK214" s="20"/>
      <c r="EL214" s="20"/>
      <c r="EM214" s="20"/>
      <c r="EN214" s="20"/>
      <c r="EO214" s="20"/>
      <c r="EP214" s="20"/>
      <c r="EQ214" s="20"/>
      <c r="ER214" s="20"/>
      <c r="ES214" s="20"/>
      <c r="ET214" s="20"/>
      <c r="EU214" s="20"/>
      <c r="EV214" s="20"/>
      <c r="EW214" s="20"/>
      <c r="EX214" s="20"/>
      <c r="EY214" s="20"/>
      <c r="EZ214" s="20"/>
      <c r="FA214" s="20"/>
      <c r="FB214" s="20"/>
      <c r="FC214" s="20"/>
      <c r="FD214" s="20"/>
      <c r="FE214" s="20"/>
      <c r="FF214" s="20"/>
      <c r="FG214" s="20"/>
      <c r="FH214" s="20"/>
      <c r="FI214" s="20"/>
      <c r="FJ214" s="20"/>
      <c r="FK214" s="20"/>
      <c r="FL214" s="20"/>
      <c r="FM214" s="20"/>
      <c r="FN214" s="20"/>
      <c r="FO214" s="20"/>
      <c r="FP214" s="20"/>
      <c r="FQ214" s="20"/>
      <c r="FR214" s="20"/>
      <c r="FS214" s="20"/>
      <c r="FT214" s="20"/>
      <c r="FU214" s="20"/>
      <c r="FV214" s="20"/>
      <c r="FW214" s="20"/>
      <c r="FX214" s="20"/>
      <c r="FY214" s="20"/>
      <c r="FZ214" s="20"/>
      <c r="GA214" s="20"/>
      <c r="GB214" s="20"/>
      <c r="GC214" s="20"/>
      <c r="GD214" s="20"/>
      <c r="GE214" s="20"/>
      <c r="GF214" s="20"/>
      <c r="GG214" s="20"/>
      <c r="GH214" s="20"/>
      <c r="GI214" s="20"/>
      <c r="GJ214" s="20"/>
      <c r="GK214" s="20"/>
      <c r="GL214" s="20"/>
      <c r="GM214" s="20"/>
      <c r="GN214" s="20"/>
      <c r="GO214" s="20"/>
      <c r="GP214" s="20"/>
      <c r="GQ214" s="20"/>
      <c r="GR214" s="20"/>
      <c r="GS214" s="20"/>
      <c r="GT214" s="20"/>
      <c r="GU214" s="20"/>
      <c r="GV214" s="20"/>
      <c r="GW214" s="20"/>
      <c r="GX214" s="20"/>
      <c r="GY214" s="20"/>
      <c r="GZ214" s="20"/>
      <c r="HA214" s="20"/>
      <c r="HB214" s="20"/>
      <c r="HC214" s="20"/>
      <c r="HD214" s="20"/>
      <c r="HE214" s="20"/>
      <c r="HF214" s="20"/>
      <c r="HG214" s="20"/>
      <c r="HH214" s="20"/>
      <c r="HI214" s="20"/>
      <c r="HJ214" s="20"/>
      <c r="HK214" s="20"/>
      <c r="HL214" s="20"/>
      <c r="HM214" s="20"/>
      <c r="HN214" s="20"/>
      <c r="HO214" s="20"/>
      <c r="HP214" s="20"/>
      <c r="HQ214" s="20"/>
      <c r="HR214" s="20"/>
      <c r="HS214" s="20"/>
      <c r="HT214" s="20"/>
      <c r="HU214" s="20"/>
      <c r="HV214" s="20"/>
      <c r="HW214" s="20"/>
      <c r="HX214" s="20"/>
      <c r="HY214" s="20"/>
      <c r="HZ214" s="20"/>
      <c r="IA214" s="20"/>
      <c r="IB214" s="20"/>
      <c r="IC214" s="20"/>
      <c r="ID214" s="20"/>
      <c r="IE214" s="20"/>
      <c r="IF214" s="20"/>
      <c r="IG214" s="20"/>
      <c r="IH214" s="20"/>
      <c r="II214" s="20"/>
      <c r="IJ214" s="20"/>
      <c r="IK214" s="20"/>
      <c r="IL214" s="20"/>
      <c r="IM214" s="20"/>
      <c r="IN214" s="20"/>
      <c r="IO214" s="20"/>
      <c r="IP214" s="20"/>
      <c r="IQ214" s="20"/>
      <c r="IR214" s="20"/>
      <c r="IS214" s="20"/>
      <c r="IT214" s="20"/>
      <c r="IU214" s="20"/>
      <c r="IV214" s="20"/>
      <c r="IW214" s="20"/>
      <c r="IX214" s="20"/>
      <c r="IY214" s="20"/>
    </row>
    <row r="215" spans="1:259" s="20" customFormat="1" x14ac:dyDescent="0.2">
      <c r="A215" s="122">
        <v>41215</v>
      </c>
      <c r="B215" s="102" t="s">
        <v>456</v>
      </c>
      <c r="C215" s="102" t="s">
        <v>225</v>
      </c>
      <c r="D215" s="102" t="s">
        <v>141</v>
      </c>
      <c r="E215" s="144" t="s">
        <v>144</v>
      </c>
      <c r="F215" s="84">
        <v>41213</v>
      </c>
      <c r="G215" s="150">
        <v>2012</v>
      </c>
      <c r="H215" s="123" t="s">
        <v>7</v>
      </c>
      <c r="I215" s="123" t="str">
        <f t="shared" si="12"/>
        <v>PA</v>
      </c>
      <c r="J215" s="123" t="str">
        <f t="shared" si="11"/>
        <v>PA</v>
      </c>
      <c r="K215" s="123" t="str">
        <f t="shared" si="13"/>
        <v>Northeast</v>
      </c>
      <c r="L215" s="123" t="str">
        <f>INDEX('State '!$A$1:$C$62,MATCH($I215,'State '!$B:$B,0),3)</f>
        <v>Northeast</v>
      </c>
      <c r="M215" s="123" t="str">
        <f>INDEX('State '!$A$1:$C$62,MATCH($J215,'State '!$B:$B,0),3)</f>
        <v>Northeast</v>
      </c>
      <c r="N215" s="123"/>
      <c r="O215" s="146">
        <v>97.3</v>
      </c>
      <c r="P215" s="146"/>
      <c r="Q215" s="146">
        <v>200</v>
      </c>
      <c r="R215" s="85"/>
      <c r="S215" s="147" t="s">
        <v>135</v>
      </c>
      <c r="T215" s="148" t="s">
        <v>390</v>
      </c>
      <c r="U215" s="149" t="s">
        <v>457</v>
      </c>
      <c r="V215" s="123"/>
      <c r="W215" s="125"/>
    </row>
    <row r="216" spans="1:259" s="20" customFormat="1" x14ac:dyDescent="0.2">
      <c r="A216" s="122">
        <v>41198</v>
      </c>
      <c r="B216" s="102" t="s">
        <v>482</v>
      </c>
      <c r="C216" s="102" t="s">
        <v>207</v>
      </c>
      <c r="D216" s="102" t="s">
        <v>141</v>
      </c>
      <c r="E216" s="144" t="s">
        <v>144</v>
      </c>
      <c r="F216" s="84">
        <v>41201</v>
      </c>
      <c r="G216" s="150">
        <v>2012</v>
      </c>
      <c r="H216" s="123" t="s">
        <v>397</v>
      </c>
      <c r="I216" s="123" t="str">
        <f t="shared" si="12"/>
        <v>PA</v>
      </c>
      <c r="J216" s="123" t="str">
        <f t="shared" si="11"/>
        <v>NY</v>
      </c>
      <c r="K216" s="123" t="str">
        <f t="shared" si="13"/>
        <v>Northeast</v>
      </c>
      <c r="L216" s="123" t="str">
        <f>INDEX('State '!$A$1:$C$62,MATCH($I216,'State '!$B:$B,0),3)</f>
        <v>Northeast</v>
      </c>
      <c r="M216" s="123" t="str">
        <f>INDEX('State '!$A$1:$C$62,MATCH($J216,'State '!$B:$B,0),3)</f>
        <v>Northeast</v>
      </c>
      <c r="N216" s="123"/>
      <c r="O216" s="146">
        <v>100</v>
      </c>
      <c r="P216" s="146">
        <v>7</v>
      </c>
      <c r="Q216" s="146">
        <v>250</v>
      </c>
      <c r="R216" s="85">
        <v>30</v>
      </c>
      <c r="S216" s="147" t="s">
        <v>135</v>
      </c>
      <c r="T216" s="148" t="s">
        <v>390</v>
      </c>
      <c r="U216" s="149" t="s">
        <v>483</v>
      </c>
      <c r="V216" s="123"/>
      <c r="W216" s="125"/>
      <c r="X216" s="126"/>
      <c r="Y216" s="113"/>
      <c r="Z216" s="113"/>
      <c r="AA216" s="113"/>
      <c r="AB216" s="113"/>
      <c r="AC216" s="113"/>
      <c r="AD216" s="113"/>
      <c r="AE216" s="113"/>
      <c r="AF216" s="113"/>
      <c r="AG216" s="113"/>
      <c r="AH216" s="113"/>
      <c r="AI216" s="113"/>
      <c r="AJ216" s="113"/>
      <c r="AK216" s="113"/>
      <c r="AL216" s="113"/>
      <c r="AM216" s="113"/>
      <c r="AN216" s="113"/>
      <c r="AO216" s="113"/>
      <c r="AP216" s="113"/>
      <c r="AQ216" s="113"/>
      <c r="AR216" s="113"/>
      <c r="AS216" s="113"/>
      <c r="AT216" s="113"/>
      <c r="AU216" s="113"/>
      <c r="AV216" s="113"/>
      <c r="AW216" s="113"/>
      <c r="AX216" s="113"/>
      <c r="AY216" s="113"/>
      <c r="AZ216" s="113"/>
      <c r="BA216" s="113"/>
      <c r="BB216" s="113"/>
      <c r="BC216" s="113"/>
      <c r="BD216" s="113"/>
      <c r="BE216" s="113"/>
      <c r="BF216" s="113"/>
      <c r="BG216" s="113"/>
      <c r="BH216" s="113"/>
      <c r="BI216" s="113"/>
      <c r="BJ216" s="113"/>
      <c r="BK216" s="113"/>
      <c r="BL216" s="113"/>
      <c r="BM216" s="113"/>
      <c r="BN216" s="113"/>
      <c r="BO216" s="113"/>
      <c r="BP216" s="113"/>
      <c r="BQ216" s="113"/>
      <c r="BR216" s="113"/>
      <c r="BS216" s="113"/>
      <c r="BT216" s="113"/>
      <c r="BU216" s="113"/>
      <c r="BV216" s="113"/>
      <c r="BW216" s="113"/>
      <c r="BX216" s="113"/>
      <c r="BY216" s="113"/>
      <c r="BZ216" s="113"/>
      <c r="CA216" s="113"/>
      <c r="CB216" s="113"/>
      <c r="CC216" s="113"/>
      <c r="CD216" s="113"/>
      <c r="CE216" s="113"/>
      <c r="CF216" s="113"/>
      <c r="CG216" s="113"/>
      <c r="CH216" s="113"/>
      <c r="CI216" s="113"/>
      <c r="CJ216" s="113"/>
      <c r="CK216" s="113"/>
      <c r="CL216" s="113"/>
      <c r="CM216" s="113"/>
      <c r="CN216" s="113"/>
      <c r="CO216" s="113"/>
      <c r="CP216" s="113"/>
      <c r="CQ216" s="113"/>
      <c r="CR216" s="113"/>
      <c r="CS216" s="113"/>
      <c r="CT216" s="113"/>
      <c r="CU216" s="113"/>
      <c r="CV216" s="113"/>
      <c r="CW216" s="113"/>
      <c r="CX216" s="113"/>
      <c r="CY216" s="113"/>
      <c r="CZ216" s="113"/>
      <c r="DA216" s="113"/>
      <c r="DB216" s="113"/>
      <c r="DC216" s="113"/>
      <c r="DD216" s="113"/>
      <c r="DE216" s="113"/>
      <c r="DF216" s="113"/>
      <c r="DG216" s="113"/>
      <c r="DH216" s="113"/>
      <c r="DI216" s="113"/>
      <c r="DJ216" s="113"/>
      <c r="DK216" s="113"/>
      <c r="DL216" s="113"/>
      <c r="DM216" s="113"/>
      <c r="DN216" s="113"/>
      <c r="DO216" s="113"/>
      <c r="DP216" s="113"/>
      <c r="DQ216" s="113"/>
      <c r="DR216" s="113"/>
      <c r="DS216" s="113"/>
      <c r="DT216" s="113"/>
      <c r="DU216" s="113"/>
      <c r="DV216" s="113"/>
      <c r="DW216" s="113"/>
      <c r="DX216" s="113"/>
      <c r="DY216" s="113"/>
      <c r="DZ216" s="113"/>
      <c r="EA216" s="113"/>
      <c r="EB216" s="113"/>
      <c r="EC216" s="113"/>
      <c r="ED216" s="113"/>
      <c r="EE216" s="113"/>
      <c r="EF216" s="113"/>
      <c r="EG216" s="113"/>
      <c r="EH216" s="113"/>
      <c r="EI216" s="113"/>
      <c r="EJ216" s="113"/>
      <c r="EK216" s="113"/>
      <c r="EL216" s="113"/>
      <c r="EM216" s="113"/>
      <c r="EN216" s="113"/>
      <c r="EO216" s="113"/>
      <c r="EP216" s="113"/>
      <c r="EQ216" s="113"/>
      <c r="ER216" s="113"/>
      <c r="ES216" s="113"/>
      <c r="ET216" s="113"/>
      <c r="EU216" s="113"/>
      <c r="EV216" s="113"/>
      <c r="EW216" s="113"/>
      <c r="EX216" s="113"/>
      <c r="EY216" s="113"/>
      <c r="EZ216" s="113"/>
      <c r="FA216" s="113"/>
      <c r="FB216" s="113"/>
      <c r="FC216" s="113"/>
      <c r="FD216" s="113"/>
      <c r="FE216" s="113"/>
      <c r="FF216" s="113"/>
      <c r="FG216" s="113"/>
      <c r="FH216" s="113"/>
      <c r="FI216" s="113"/>
      <c r="FJ216" s="113"/>
      <c r="FK216" s="113"/>
      <c r="FL216" s="113"/>
      <c r="FM216" s="113"/>
      <c r="FN216" s="113"/>
      <c r="FO216" s="113"/>
      <c r="FP216" s="113"/>
      <c r="FQ216" s="113"/>
      <c r="FR216" s="113"/>
      <c r="FS216" s="113"/>
      <c r="FT216" s="113"/>
      <c r="FU216" s="113"/>
      <c r="FV216" s="113"/>
      <c r="FW216" s="113"/>
      <c r="FX216" s="113"/>
      <c r="FY216" s="113"/>
      <c r="FZ216" s="113"/>
      <c r="GA216" s="113"/>
      <c r="GB216" s="113"/>
      <c r="GC216" s="113"/>
      <c r="GD216" s="113"/>
      <c r="GE216" s="113"/>
      <c r="GF216" s="113"/>
      <c r="GG216" s="113"/>
      <c r="GH216" s="113"/>
      <c r="GI216" s="113"/>
      <c r="GJ216" s="113"/>
      <c r="GK216" s="113"/>
      <c r="GL216" s="113"/>
      <c r="GM216" s="113"/>
      <c r="GN216" s="113"/>
      <c r="GO216" s="113"/>
      <c r="GP216" s="113"/>
      <c r="GQ216" s="113"/>
      <c r="GR216" s="113"/>
      <c r="GS216" s="113"/>
      <c r="GT216" s="113"/>
      <c r="GU216" s="113"/>
      <c r="GV216" s="113"/>
      <c r="GW216" s="113"/>
      <c r="GX216" s="113"/>
      <c r="GY216" s="113"/>
      <c r="GZ216" s="113"/>
      <c r="HA216" s="113"/>
      <c r="HB216" s="113"/>
      <c r="HC216" s="113"/>
      <c r="HD216" s="113"/>
      <c r="HE216" s="113"/>
      <c r="HF216" s="113"/>
      <c r="HG216" s="113"/>
      <c r="HH216" s="113"/>
      <c r="HI216" s="113"/>
      <c r="HJ216" s="113"/>
      <c r="HK216" s="113"/>
      <c r="HL216" s="113"/>
      <c r="HM216" s="113"/>
      <c r="HN216" s="113"/>
      <c r="HO216" s="113"/>
      <c r="HP216" s="113"/>
      <c r="HQ216" s="113"/>
      <c r="HR216" s="113"/>
      <c r="HS216" s="113"/>
      <c r="HT216" s="113"/>
      <c r="HU216" s="113"/>
      <c r="HV216" s="113"/>
      <c r="HW216" s="113"/>
      <c r="HX216" s="113"/>
      <c r="HY216" s="113"/>
      <c r="HZ216" s="113"/>
      <c r="IA216" s="113"/>
      <c r="IB216" s="113"/>
      <c r="IC216" s="113"/>
      <c r="ID216" s="113"/>
      <c r="IE216" s="113"/>
      <c r="IF216" s="113"/>
      <c r="IG216" s="113"/>
      <c r="IH216" s="113"/>
      <c r="II216" s="113"/>
      <c r="IJ216" s="113"/>
      <c r="IK216" s="113"/>
      <c r="IL216" s="113"/>
      <c r="IM216" s="113"/>
      <c r="IN216" s="113"/>
      <c r="IO216" s="113"/>
      <c r="IP216" s="113"/>
      <c r="IQ216" s="113"/>
      <c r="IR216" s="113"/>
      <c r="IS216" s="113"/>
      <c r="IT216" s="113"/>
      <c r="IU216" s="113"/>
      <c r="IV216" s="113"/>
      <c r="IW216" s="113"/>
      <c r="IX216" s="113"/>
      <c r="IY216" s="113"/>
    </row>
    <row r="217" spans="1:259" s="20" customFormat="1" x14ac:dyDescent="0.2">
      <c r="A217" s="122">
        <v>41215</v>
      </c>
      <c r="B217" s="101" t="s">
        <v>491</v>
      </c>
      <c r="C217" s="101" t="s">
        <v>202</v>
      </c>
      <c r="D217" s="101" t="s">
        <v>141</v>
      </c>
      <c r="E217" s="101" t="s">
        <v>144</v>
      </c>
      <c r="F217" s="82">
        <v>41213</v>
      </c>
      <c r="G217" s="124">
        <v>2012</v>
      </c>
      <c r="H217" s="123" t="s">
        <v>397</v>
      </c>
      <c r="I217" s="123" t="str">
        <f t="shared" si="12"/>
        <v>PA</v>
      </c>
      <c r="J217" s="123" t="str">
        <f t="shared" si="11"/>
        <v>NY</v>
      </c>
      <c r="K217" s="123" t="str">
        <f t="shared" si="13"/>
        <v>Northeast</v>
      </c>
      <c r="L217" s="123" t="str">
        <f>INDEX('State '!$A$1:$C$62,MATCH($I217,'State '!$B:$B,0),3)</f>
        <v>Northeast</v>
      </c>
      <c r="M217" s="123" t="str">
        <f>INDEX('State '!$A$1:$C$62,MATCH($J217,'State '!$B:$B,0),3)</f>
        <v>Northeast</v>
      </c>
      <c r="N217" s="123"/>
      <c r="O217" s="85">
        <v>80</v>
      </c>
      <c r="P217" s="85">
        <v>0</v>
      </c>
      <c r="Q217" s="85">
        <v>320</v>
      </c>
      <c r="R217" s="124"/>
      <c r="S217" s="123" t="s">
        <v>135</v>
      </c>
      <c r="T217" s="123" t="s">
        <v>474</v>
      </c>
      <c r="U217" s="123" t="s">
        <v>492</v>
      </c>
      <c r="V217" s="123"/>
      <c r="W217" s="125"/>
      <c r="X217" s="126"/>
      <c r="Y217" s="113"/>
      <c r="Z217" s="113"/>
      <c r="AA217" s="113"/>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c r="BM217" s="113"/>
      <c r="BN217" s="113"/>
      <c r="BO217" s="113"/>
      <c r="BP217" s="113"/>
      <c r="BQ217" s="113"/>
      <c r="BR217" s="113"/>
      <c r="BS217" s="113"/>
      <c r="BT217" s="113"/>
      <c r="BU217" s="113"/>
      <c r="BV217" s="113"/>
      <c r="BW217" s="113"/>
      <c r="BX217" s="113"/>
      <c r="BY217" s="113"/>
      <c r="BZ217" s="113"/>
      <c r="CA217" s="113"/>
      <c r="CB217" s="113"/>
      <c r="CC217" s="113"/>
      <c r="CD217" s="113"/>
      <c r="CE217" s="113"/>
      <c r="CF217" s="113"/>
      <c r="CG217" s="113"/>
      <c r="CH217" s="113"/>
      <c r="CI217" s="113"/>
      <c r="CJ217" s="113"/>
      <c r="CK217" s="113"/>
      <c r="CL217" s="113"/>
      <c r="CM217" s="113"/>
      <c r="CN217" s="113"/>
      <c r="CO217" s="113"/>
      <c r="CP217" s="113"/>
      <c r="CQ217" s="113"/>
      <c r="CR217" s="113"/>
      <c r="CS217" s="113"/>
      <c r="CT217" s="113"/>
      <c r="CU217" s="113"/>
      <c r="CV217" s="113"/>
      <c r="CW217" s="113"/>
      <c r="CX217" s="113"/>
      <c r="CY217" s="113"/>
      <c r="CZ217" s="113"/>
      <c r="DA217" s="113"/>
      <c r="DB217" s="113"/>
      <c r="DC217" s="113"/>
      <c r="DD217" s="113"/>
      <c r="DE217" s="113"/>
      <c r="DF217" s="113"/>
      <c r="DG217" s="113"/>
      <c r="DH217" s="113"/>
      <c r="DI217" s="113"/>
      <c r="DJ217" s="113"/>
      <c r="DK217" s="113"/>
      <c r="DL217" s="113"/>
      <c r="DM217" s="113"/>
      <c r="DN217" s="113"/>
      <c r="DO217" s="113"/>
      <c r="DP217" s="113"/>
      <c r="DQ217" s="113"/>
      <c r="DR217" s="113"/>
      <c r="DS217" s="113"/>
      <c r="DT217" s="113"/>
      <c r="DU217" s="113"/>
      <c r="DV217" s="113"/>
      <c r="DW217" s="113"/>
      <c r="DX217" s="113"/>
      <c r="DY217" s="113"/>
      <c r="DZ217" s="113"/>
      <c r="EA217" s="113"/>
      <c r="EB217" s="113"/>
      <c r="EC217" s="113"/>
      <c r="ED217" s="113"/>
      <c r="EE217" s="113"/>
      <c r="EF217" s="113"/>
      <c r="EG217" s="113"/>
      <c r="EH217" s="113"/>
      <c r="EI217" s="113"/>
      <c r="EJ217" s="113"/>
      <c r="EK217" s="113"/>
      <c r="EL217" s="113"/>
      <c r="EM217" s="113"/>
      <c r="EN217" s="113"/>
      <c r="EO217" s="113"/>
      <c r="EP217" s="113"/>
      <c r="EQ217" s="113"/>
      <c r="ER217" s="113"/>
      <c r="ES217" s="113"/>
      <c r="ET217" s="113"/>
      <c r="EU217" s="113"/>
      <c r="EV217" s="113"/>
      <c r="EW217" s="113"/>
      <c r="EX217" s="113"/>
      <c r="EY217" s="113"/>
      <c r="EZ217" s="113"/>
      <c r="FA217" s="113"/>
      <c r="FB217" s="113"/>
      <c r="FC217" s="113"/>
      <c r="FD217" s="113"/>
      <c r="FE217" s="113"/>
      <c r="FF217" s="113"/>
      <c r="FG217" s="113"/>
      <c r="FH217" s="113"/>
      <c r="FI217" s="113"/>
      <c r="FJ217" s="113"/>
      <c r="FK217" s="113"/>
      <c r="FL217" s="113"/>
      <c r="FM217" s="113"/>
      <c r="FN217" s="113"/>
      <c r="FO217" s="113"/>
      <c r="FP217" s="113"/>
      <c r="FQ217" s="113"/>
      <c r="FR217" s="113"/>
      <c r="FS217" s="113"/>
      <c r="FT217" s="113"/>
      <c r="FU217" s="113"/>
      <c r="FV217" s="113"/>
      <c r="FW217" s="113"/>
      <c r="FX217" s="113"/>
      <c r="FY217" s="113"/>
      <c r="FZ217" s="113"/>
      <c r="GA217" s="113"/>
      <c r="GB217" s="113"/>
      <c r="GC217" s="113"/>
      <c r="GD217" s="113"/>
      <c r="GE217" s="113"/>
      <c r="GF217" s="113"/>
      <c r="GG217" s="113"/>
      <c r="GH217" s="113"/>
      <c r="GI217" s="113"/>
      <c r="GJ217" s="113"/>
      <c r="GK217" s="113"/>
      <c r="GL217" s="113"/>
      <c r="GM217" s="113"/>
      <c r="GN217" s="113"/>
      <c r="GO217" s="113"/>
      <c r="GP217" s="113"/>
      <c r="GQ217" s="113"/>
      <c r="GR217" s="113"/>
      <c r="GS217" s="113"/>
      <c r="GT217" s="113"/>
      <c r="GU217" s="113"/>
      <c r="GV217" s="113"/>
      <c r="GW217" s="113"/>
      <c r="GX217" s="113"/>
      <c r="GY217" s="113"/>
      <c r="GZ217" s="113"/>
      <c r="HA217" s="113"/>
      <c r="HB217" s="113"/>
      <c r="HC217" s="113"/>
      <c r="HD217" s="113"/>
      <c r="HE217" s="113"/>
      <c r="HF217" s="113"/>
      <c r="HG217" s="113"/>
      <c r="HH217" s="113"/>
      <c r="HI217" s="113"/>
      <c r="HJ217" s="113"/>
      <c r="HK217" s="113"/>
      <c r="HL217" s="113"/>
      <c r="HM217" s="113"/>
      <c r="HN217" s="113"/>
      <c r="HO217" s="113"/>
      <c r="HP217" s="113"/>
      <c r="HQ217" s="113"/>
      <c r="HR217" s="113"/>
      <c r="HS217" s="113"/>
      <c r="HT217" s="113"/>
      <c r="HU217" s="113"/>
      <c r="HV217" s="113"/>
      <c r="HW217" s="113"/>
      <c r="HX217" s="113"/>
      <c r="HY217" s="113"/>
      <c r="HZ217" s="113"/>
      <c r="IA217" s="113"/>
      <c r="IB217" s="113"/>
      <c r="IC217" s="113"/>
      <c r="ID217" s="113"/>
      <c r="IE217" s="113"/>
      <c r="IF217" s="113"/>
      <c r="IG217" s="113"/>
      <c r="IH217" s="113"/>
      <c r="II217" s="113"/>
      <c r="IJ217" s="113"/>
      <c r="IK217" s="113"/>
      <c r="IL217" s="113"/>
      <c r="IM217" s="113"/>
      <c r="IN217" s="113"/>
      <c r="IO217" s="113"/>
      <c r="IP217" s="113"/>
      <c r="IQ217" s="113"/>
      <c r="IR217" s="113"/>
      <c r="IS217" s="113"/>
      <c r="IT217" s="113"/>
      <c r="IU217" s="113"/>
      <c r="IV217" s="113"/>
      <c r="IW217" s="113"/>
      <c r="IX217" s="113"/>
      <c r="IY217" s="113"/>
    </row>
    <row r="218" spans="1:259" s="20" customFormat="1" x14ac:dyDescent="0.2">
      <c r="A218" s="122">
        <v>41215</v>
      </c>
      <c r="B218" s="101" t="s">
        <v>480</v>
      </c>
      <c r="C218" s="101" t="s">
        <v>200</v>
      </c>
      <c r="D218" s="101" t="s">
        <v>141</v>
      </c>
      <c r="E218" s="101" t="s">
        <v>144</v>
      </c>
      <c r="F218" s="82">
        <v>41200</v>
      </c>
      <c r="G218" s="124">
        <v>2012</v>
      </c>
      <c r="H218" s="123" t="s">
        <v>7</v>
      </c>
      <c r="I218" s="123" t="str">
        <f t="shared" si="12"/>
        <v>PA</v>
      </c>
      <c r="J218" s="123" t="str">
        <f t="shared" si="11"/>
        <v>PA</v>
      </c>
      <c r="K218" s="123" t="str">
        <f t="shared" si="13"/>
        <v>Northeast</v>
      </c>
      <c r="L218" s="123" t="str">
        <f>INDEX('State '!$A$1:$C$62,MATCH($I218,'State '!$B:$B,0),3)</f>
        <v>Northeast</v>
      </c>
      <c r="M218" s="123" t="str">
        <f>INDEX('State '!$A$1:$C$62,MATCH($J218,'State '!$B:$B,0),3)</f>
        <v>Northeast</v>
      </c>
      <c r="N218" s="123"/>
      <c r="O218" s="85"/>
      <c r="P218" s="85"/>
      <c r="Q218" s="85">
        <v>27</v>
      </c>
      <c r="R218" s="124">
        <v>30</v>
      </c>
      <c r="S218" s="123" t="s">
        <v>135</v>
      </c>
      <c r="T218" s="123" t="s">
        <v>390</v>
      </c>
      <c r="U218" s="123" t="s">
        <v>481</v>
      </c>
      <c r="V218" s="123"/>
      <c r="W218" s="125"/>
    </row>
    <row r="219" spans="1:259" x14ac:dyDescent="0.2">
      <c r="A219" s="122">
        <v>40591</v>
      </c>
      <c r="B219" s="102" t="s">
        <v>1832</v>
      </c>
      <c r="C219" s="102" t="s">
        <v>213</v>
      </c>
      <c r="D219" s="102" t="s">
        <v>137</v>
      </c>
      <c r="E219" s="144" t="s">
        <v>144</v>
      </c>
      <c r="F219" s="84">
        <v>41061</v>
      </c>
      <c r="G219" s="150">
        <v>2012</v>
      </c>
      <c r="H219" s="123" t="s">
        <v>16</v>
      </c>
      <c r="I219" s="123" t="str">
        <f t="shared" si="12"/>
        <v>NC</v>
      </c>
      <c r="J219" s="123" t="str">
        <f t="shared" si="11"/>
        <v>NC</v>
      </c>
      <c r="K219" s="123" t="str">
        <f t="shared" si="13"/>
        <v>Southeast</v>
      </c>
      <c r="L219" s="123" t="str">
        <f>INDEX('State '!$A$1:$C$62,MATCH($I219,'State '!$B:$B,0),3)</f>
        <v>Southeast</v>
      </c>
      <c r="M219" s="123" t="str">
        <f>INDEX('State '!$A$1:$C$62,MATCH($J219,'State '!$B:$B,0),3)</f>
        <v>Southeast</v>
      </c>
      <c r="N219" s="123"/>
      <c r="O219" s="146"/>
      <c r="P219" s="146">
        <v>38</v>
      </c>
      <c r="Q219" s="146"/>
      <c r="R219" s="85">
        <v>20</v>
      </c>
      <c r="S219" s="147" t="s">
        <v>139</v>
      </c>
      <c r="T219" s="148" t="s">
        <v>188</v>
      </c>
      <c r="U219" s="149" t="s">
        <v>391</v>
      </c>
      <c r="V219" s="123"/>
      <c r="W219" s="125"/>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c r="CZ219" s="20"/>
      <c r="DA219" s="20"/>
      <c r="DB219" s="20"/>
      <c r="DC219" s="20"/>
      <c r="DD219" s="20"/>
      <c r="DE219" s="20"/>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ET219" s="20"/>
      <c r="EU219" s="20"/>
      <c r="EV219" s="20"/>
      <c r="EW219" s="20"/>
      <c r="EX219" s="20"/>
      <c r="EY219" s="20"/>
      <c r="EZ219" s="20"/>
      <c r="FA219" s="20"/>
      <c r="FB219" s="20"/>
      <c r="FC219" s="20"/>
      <c r="FD219" s="20"/>
      <c r="FE219" s="20"/>
      <c r="FF219" s="20"/>
      <c r="FG219" s="20"/>
      <c r="FH219" s="20"/>
      <c r="FI219" s="20"/>
      <c r="FJ219" s="20"/>
      <c r="FK219" s="20"/>
      <c r="FL219" s="20"/>
      <c r="FM219" s="20"/>
      <c r="FN219" s="20"/>
      <c r="FO219" s="20"/>
      <c r="FP219" s="20"/>
      <c r="FQ219" s="20"/>
      <c r="FR219" s="20"/>
      <c r="FS219" s="20"/>
      <c r="FT219" s="20"/>
      <c r="FU219" s="20"/>
      <c r="FV219" s="20"/>
      <c r="FW219" s="20"/>
      <c r="FX219" s="20"/>
      <c r="FY219" s="20"/>
      <c r="FZ219" s="20"/>
      <c r="GA219" s="20"/>
      <c r="GB219" s="20"/>
      <c r="GC219" s="20"/>
      <c r="GD219" s="20"/>
      <c r="GE219" s="20"/>
      <c r="GF219" s="20"/>
      <c r="GG219" s="20"/>
      <c r="GH219" s="20"/>
      <c r="GI219" s="20"/>
      <c r="GJ219" s="20"/>
      <c r="GK219" s="20"/>
      <c r="GL219" s="20"/>
      <c r="GM219" s="20"/>
      <c r="GN219" s="20"/>
      <c r="GO219" s="20"/>
      <c r="GP219" s="20"/>
      <c r="GQ219" s="20"/>
      <c r="GR219" s="20"/>
      <c r="GS219" s="20"/>
      <c r="GT219" s="20"/>
      <c r="GU219" s="20"/>
      <c r="GV219" s="20"/>
      <c r="GW219" s="20"/>
      <c r="GX219" s="20"/>
      <c r="GY219" s="20"/>
      <c r="GZ219" s="20"/>
      <c r="HA219" s="20"/>
      <c r="HB219" s="20"/>
      <c r="HC219" s="20"/>
      <c r="HD219" s="20"/>
      <c r="HE219" s="20"/>
      <c r="HF219" s="20"/>
      <c r="HG219" s="20"/>
      <c r="HH219" s="20"/>
      <c r="HI219" s="20"/>
      <c r="HJ219" s="20"/>
      <c r="HK219" s="20"/>
      <c r="HL219" s="20"/>
      <c r="HM219" s="20"/>
      <c r="HN219" s="20"/>
      <c r="HO219" s="20"/>
      <c r="HP219" s="20"/>
      <c r="HQ219" s="20"/>
      <c r="HR219" s="20"/>
      <c r="HS219" s="20"/>
      <c r="HT219" s="20"/>
      <c r="HU219" s="20"/>
      <c r="HV219" s="20"/>
      <c r="HW219" s="20"/>
      <c r="HX219" s="20"/>
      <c r="HY219" s="20"/>
      <c r="HZ219" s="20"/>
      <c r="IA219" s="20"/>
      <c r="IB219" s="20"/>
      <c r="IC219" s="20"/>
      <c r="ID219" s="20"/>
      <c r="IE219" s="20"/>
      <c r="IF219" s="20"/>
      <c r="IG219" s="20"/>
      <c r="IH219" s="20"/>
      <c r="II219" s="20"/>
      <c r="IJ219" s="20"/>
      <c r="IK219" s="20"/>
      <c r="IL219" s="20"/>
      <c r="IM219" s="20"/>
      <c r="IN219" s="20"/>
      <c r="IO219" s="20"/>
      <c r="IP219" s="20"/>
      <c r="IQ219" s="20"/>
      <c r="IR219" s="20"/>
      <c r="IS219" s="20"/>
      <c r="IT219" s="20"/>
      <c r="IU219" s="20"/>
      <c r="IV219" s="20"/>
      <c r="IW219" s="20"/>
      <c r="IX219" s="20"/>
      <c r="IY219" s="20"/>
    </row>
    <row r="220" spans="1:259" x14ac:dyDescent="0.2">
      <c r="A220" s="122">
        <v>41441</v>
      </c>
      <c r="B220" s="101" t="s">
        <v>1793</v>
      </c>
      <c r="C220" s="101" t="s">
        <v>238</v>
      </c>
      <c r="D220" s="101" t="s">
        <v>141</v>
      </c>
      <c r="E220" s="101" t="s">
        <v>144</v>
      </c>
      <c r="F220" s="82"/>
      <c r="G220" s="124">
        <v>2012</v>
      </c>
      <c r="H220" s="123" t="s">
        <v>6</v>
      </c>
      <c r="I220" s="123" t="str">
        <f t="shared" si="12"/>
        <v>TX</v>
      </c>
      <c r="J220" s="123" t="str">
        <f t="shared" si="11"/>
        <v>TX</v>
      </c>
      <c r="K220" s="123" t="str">
        <f t="shared" si="13"/>
        <v>South Central</v>
      </c>
      <c r="L220" s="123" t="str">
        <f>INDEX('State '!$A$1:$C$62,MATCH($I220,'State '!$B:$B,0),3)</f>
        <v>South Central</v>
      </c>
      <c r="M220" s="123" t="str">
        <f>INDEX('State '!$A$1:$C$62,MATCH($J220,'State '!$B:$B,0),3)</f>
        <v>South Central</v>
      </c>
      <c r="N220" s="123"/>
      <c r="O220" s="85">
        <v>0</v>
      </c>
      <c r="P220" s="85">
        <v>70</v>
      </c>
      <c r="Q220" s="85">
        <v>400</v>
      </c>
      <c r="R220" s="124">
        <v>42</v>
      </c>
      <c r="S220" s="123" t="s">
        <v>139</v>
      </c>
      <c r="T220" s="123" t="s">
        <v>188</v>
      </c>
      <c r="U220" s="123" t="s">
        <v>391</v>
      </c>
      <c r="V220" s="123"/>
      <c r="W220" s="125"/>
    </row>
    <row r="221" spans="1:259" x14ac:dyDescent="0.2">
      <c r="A221" s="122">
        <v>40968</v>
      </c>
      <c r="B221" s="102" t="s">
        <v>447</v>
      </c>
      <c r="C221" s="102" t="s">
        <v>216</v>
      </c>
      <c r="D221" s="102" t="s">
        <v>141</v>
      </c>
      <c r="E221" s="144" t="s">
        <v>144</v>
      </c>
      <c r="F221" s="84">
        <v>41061</v>
      </c>
      <c r="G221" s="150">
        <v>2012</v>
      </c>
      <c r="H221" s="123" t="s">
        <v>1395</v>
      </c>
      <c r="I221" s="123" t="str">
        <f t="shared" si="12"/>
        <v>MS</v>
      </c>
      <c r="J221" s="123" t="str">
        <f t="shared" si="11"/>
        <v>GA</v>
      </c>
      <c r="K221" s="123" t="str">
        <f t="shared" si="13"/>
        <v>South Central, Southeast</v>
      </c>
      <c r="L221" s="123" t="str">
        <f>INDEX('State '!$A$1:$C$62,MATCH($I221,'State '!$B:$B,0),3)</f>
        <v>South Central</v>
      </c>
      <c r="M221" s="123" t="str">
        <f>INDEX('State '!$A$1:$C$62,MATCH($J221,'State '!$B:$B,0),3)</f>
        <v>Southeast</v>
      </c>
      <c r="N221" s="123"/>
      <c r="O221" s="146">
        <v>122.6</v>
      </c>
      <c r="P221" s="146">
        <v>19.3</v>
      </c>
      <c r="Q221" s="146">
        <v>125</v>
      </c>
      <c r="R221" s="85">
        <v>36</v>
      </c>
      <c r="S221" s="147" t="s">
        <v>135</v>
      </c>
      <c r="T221" s="148" t="s">
        <v>390</v>
      </c>
      <c r="U221" s="149" t="s">
        <v>448</v>
      </c>
      <c r="V221" s="123"/>
      <c r="W221" s="125"/>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c r="CB221" s="20"/>
      <c r="CC221" s="20"/>
      <c r="CD221" s="20"/>
      <c r="CE221" s="20"/>
      <c r="CF221" s="20"/>
      <c r="CG221" s="20"/>
      <c r="CH221" s="20"/>
      <c r="CI221" s="20"/>
      <c r="CJ221" s="20"/>
      <c r="CK221" s="20"/>
      <c r="CL221" s="20"/>
      <c r="CM221" s="20"/>
      <c r="CN221" s="20"/>
      <c r="CO221" s="20"/>
      <c r="CP221" s="20"/>
      <c r="CQ221" s="20"/>
      <c r="CR221" s="20"/>
      <c r="CS221" s="20"/>
      <c r="CT221" s="20"/>
      <c r="CU221" s="20"/>
      <c r="CV221" s="20"/>
      <c r="CW221" s="20"/>
      <c r="CX221" s="20"/>
      <c r="CY221" s="20"/>
      <c r="CZ221" s="20"/>
      <c r="DA221" s="20"/>
      <c r="DB221" s="20"/>
      <c r="DC221" s="20"/>
      <c r="DD221" s="20"/>
      <c r="DE221" s="20"/>
      <c r="DF221" s="20"/>
      <c r="DG221" s="20"/>
      <c r="DH221" s="20"/>
      <c r="DI221" s="20"/>
      <c r="DJ221" s="20"/>
      <c r="DK221" s="20"/>
      <c r="DL221" s="20"/>
      <c r="DM221" s="20"/>
      <c r="DN221" s="20"/>
      <c r="DO221" s="20"/>
      <c r="DP221" s="20"/>
      <c r="DQ221" s="20"/>
      <c r="DR221" s="20"/>
      <c r="DS221" s="20"/>
      <c r="DT221" s="20"/>
      <c r="DU221" s="20"/>
      <c r="DV221" s="20"/>
      <c r="DW221" s="20"/>
      <c r="DX221" s="20"/>
      <c r="DY221" s="20"/>
      <c r="DZ221" s="20"/>
      <c r="EA221" s="20"/>
      <c r="EB221" s="20"/>
      <c r="EC221" s="20"/>
      <c r="ED221" s="20"/>
      <c r="EE221" s="20"/>
      <c r="EF221" s="20"/>
      <c r="EG221" s="20"/>
      <c r="EH221" s="20"/>
      <c r="EI221" s="20"/>
      <c r="EJ221" s="20"/>
      <c r="EK221" s="20"/>
      <c r="EL221" s="20"/>
      <c r="EM221" s="20"/>
      <c r="EN221" s="20"/>
      <c r="EO221" s="20"/>
      <c r="EP221" s="20"/>
      <c r="EQ221" s="20"/>
      <c r="ER221" s="20"/>
      <c r="ES221" s="20"/>
      <c r="ET221" s="20"/>
      <c r="EU221" s="20"/>
      <c r="EV221" s="20"/>
      <c r="EW221" s="20"/>
      <c r="EX221" s="20"/>
      <c r="EY221" s="20"/>
      <c r="EZ221" s="20"/>
      <c r="FA221" s="20"/>
      <c r="FB221" s="20"/>
      <c r="FC221" s="20"/>
      <c r="FD221" s="20"/>
      <c r="FE221" s="20"/>
      <c r="FF221" s="20"/>
      <c r="FG221" s="20"/>
      <c r="FH221" s="20"/>
      <c r="FI221" s="20"/>
      <c r="FJ221" s="20"/>
      <c r="FK221" s="20"/>
      <c r="FL221" s="20"/>
      <c r="FM221" s="20"/>
      <c r="FN221" s="20"/>
      <c r="FO221" s="20"/>
      <c r="FP221" s="20"/>
      <c r="FQ221" s="20"/>
      <c r="FR221" s="20"/>
      <c r="FS221" s="20"/>
      <c r="FT221" s="20"/>
      <c r="FU221" s="20"/>
      <c r="FV221" s="20"/>
      <c r="FW221" s="20"/>
      <c r="FX221" s="20"/>
      <c r="FY221" s="20"/>
      <c r="FZ221" s="20"/>
      <c r="GA221" s="20"/>
      <c r="GB221" s="20"/>
      <c r="GC221" s="20"/>
      <c r="GD221" s="20"/>
      <c r="GE221" s="20"/>
      <c r="GF221" s="20"/>
      <c r="GG221" s="20"/>
      <c r="GH221" s="20"/>
      <c r="GI221" s="20"/>
      <c r="GJ221" s="20"/>
      <c r="GK221" s="20"/>
      <c r="GL221" s="20"/>
      <c r="GM221" s="20"/>
      <c r="GN221" s="20"/>
      <c r="GO221" s="20"/>
      <c r="GP221" s="20"/>
      <c r="GQ221" s="20"/>
      <c r="GR221" s="20"/>
      <c r="GS221" s="20"/>
      <c r="GT221" s="20"/>
      <c r="GU221" s="20"/>
      <c r="GV221" s="20"/>
      <c r="GW221" s="20"/>
      <c r="GX221" s="20"/>
      <c r="GY221" s="20"/>
      <c r="GZ221" s="20"/>
      <c r="HA221" s="20"/>
      <c r="HB221" s="20"/>
      <c r="HC221" s="20"/>
      <c r="HD221" s="20"/>
      <c r="HE221" s="20"/>
      <c r="HF221" s="20"/>
      <c r="HG221" s="20"/>
      <c r="HH221" s="20"/>
      <c r="HI221" s="20"/>
      <c r="HJ221" s="20"/>
      <c r="HK221" s="20"/>
      <c r="HL221" s="20"/>
      <c r="HM221" s="20"/>
      <c r="HN221" s="20"/>
      <c r="HO221" s="20"/>
      <c r="HP221" s="20"/>
      <c r="HQ221" s="20"/>
      <c r="HR221" s="20"/>
      <c r="HS221" s="20"/>
      <c r="HT221" s="20"/>
      <c r="HU221" s="20"/>
      <c r="HV221" s="20"/>
      <c r="HW221" s="20"/>
      <c r="HX221" s="20"/>
      <c r="HY221" s="20"/>
      <c r="HZ221" s="20"/>
      <c r="IA221" s="20"/>
      <c r="IB221" s="20"/>
      <c r="IC221" s="20"/>
      <c r="ID221" s="20"/>
      <c r="IE221" s="20"/>
      <c r="IF221" s="20"/>
      <c r="IG221" s="20"/>
      <c r="IH221" s="20"/>
      <c r="II221" s="20"/>
      <c r="IJ221" s="20"/>
      <c r="IK221" s="20"/>
      <c r="IL221" s="20"/>
      <c r="IM221" s="20"/>
      <c r="IN221" s="20"/>
      <c r="IO221" s="20"/>
      <c r="IP221" s="20"/>
      <c r="IQ221" s="20"/>
      <c r="IR221" s="20"/>
      <c r="IS221" s="20"/>
      <c r="IT221" s="20"/>
      <c r="IU221" s="20"/>
      <c r="IV221" s="20"/>
      <c r="IW221" s="20"/>
      <c r="IX221" s="20"/>
      <c r="IY221" s="20"/>
    </row>
    <row r="222" spans="1:259" s="20" customFormat="1" x14ac:dyDescent="0.2">
      <c r="A222" s="122">
        <v>41215</v>
      </c>
      <c r="B222" s="102" t="s">
        <v>1794</v>
      </c>
      <c r="C222" s="102" t="s">
        <v>1795</v>
      </c>
      <c r="D222" s="102" t="s">
        <v>134</v>
      </c>
      <c r="E222" s="144" t="s">
        <v>144</v>
      </c>
      <c r="F222" s="84">
        <v>41122</v>
      </c>
      <c r="G222" s="150">
        <v>2012</v>
      </c>
      <c r="H222" s="123" t="s">
        <v>11</v>
      </c>
      <c r="I222" s="123" t="str">
        <f t="shared" si="12"/>
        <v>ND</v>
      </c>
      <c r="J222" s="123" t="str">
        <f t="shared" si="11"/>
        <v>ND</v>
      </c>
      <c r="K222" s="123" t="str">
        <f t="shared" si="13"/>
        <v>Mountain</v>
      </c>
      <c r="L222" s="123" t="str">
        <f>INDEX('State '!$A$1:$C$62,MATCH($I222,'State '!$B:$B,0),3)</f>
        <v>Mountain</v>
      </c>
      <c r="M222" s="123" t="str">
        <f>INDEX('State '!$A$1:$C$62,MATCH($J222,'State '!$B:$B,0),3)</f>
        <v>Mountain</v>
      </c>
      <c r="N222" s="123"/>
      <c r="O222" s="146"/>
      <c r="P222" s="146">
        <v>13</v>
      </c>
      <c r="Q222" s="146">
        <v>146</v>
      </c>
      <c r="R222" s="85"/>
      <c r="S222" s="147" t="s">
        <v>139</v>
      </c>
      <c r="T222" s="148" t="s">
        <v>188</v>
      </c>
      <c r="U222" s="149" t="s">
        <v>391</v>
      </c>
      <c r="V222" s="123"/>
      <c r="W222" s="125"/>
      <c r="X222" s="113"/>
      <c r="Y222" s="113"/>
      <c r="Z222" s="113"/>
      <c r="AA222" s="113"/>
      <c r="AB222" s="113"/>
      <c r="AC222" s="113"/>
      <c r="AD222" s="113"/>
      <c r="AE222" s="113"/>
      <c r="AF222" s="113"/>
      <c r="AG222" s="113"/>
      <c r="AH222" s="113"/>
      <c r="AI222" s="113"/>
      <c r="AJ222" s="113"/>
      <c r="AK222" s="113"/>
      <c r="AL222" s="113"/>
      <c r="AM222" s="113"/>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3"/>
      <c r="BQ222" s="113"/>
      <c r="BR222" s="113"/>
      <c r="BS222" s="113"/>
      <c r="BT222" s="113"/>
      <c r="BU222" s="113"/>
      <c r="BV222" s="113"/>
      <c r="BW222" s="113"/>
      <c r="BX222" s="113"/>
      <c r="BY222" s="113"/>
      <c r="BZ222" s="113"/>
      <c r="CA222" s="113"/>
      <c r="CB222" s="113"/>
      <c r="CC222" s="113"/>
      <c r="CD222" s="113"/>
      <c r="CE222" s="113"/>
      <c r="CF222" s="113"/>
      <c r="CG222" s="113"/>
      <c r="CH222" s="113"/>
      <c r="CI222" s="113"/>
      <c r="CJ222" s="113"/>
      <c r="CK222" s="113"/>
      <c r="CL222" s="113"/>
      <c r="CM222" s="113"/>
      <c r="CN222" s="113"/>
      <c r="CO222" s="113"/>
      <c r="CP222" s="113"/>
      <c r="CQ222" s="113"/>
      <c r="CR222" s="113"/>
      <c r="CS222" s="113"/>
      <c r="CT222" s="113"/>
      <c r="CU222" s="113"/>
      <c r="CV222" s="113"/>
      <c r="CW222" s="113"/>
      <c r="CX222" s="113"/>
      <c r="CY222" s="113"/>
      <c r="CZ222" s="113"/>
      <c r="DA222" s="113"/>
      <c r="DB222" s="113"/>
      <c r="DC222" s="113"/>
      <c r="DD222" s="113"/>
      <c r="DE222" s="113"/>
      <c r="DF222" s="113"/>
      <c r="DG222" s="113"/>
      <c r="DH222" s="113"/>
      <c r="DI222" s="113"/>
      <c r="DJ222" s="113"/>
      <c r="DK222" s="113"/>
      <c r="DL222" s="113"/>
      <c r="DM222" s="113"/>
      <c r="DN222" s="113"/>
      <c r="DO222" s="113"/>
      <c r="DP222" s="113"/>
      <c r="DQ222" s="113"/>
      <c r="DR222" s="113"/>
      <c r="DS222" s="113"/>
      <c r="DT222" s="113"/>
      <c r="DU222" s="113"/>
      <c r="DV222" s="113"/>
      <c r="DW222" s="113"/>
      <c r="DX222" s="113"/>
      <c r="DY222" s="113"/>
      <c r="DZ222" s="113"/>
      <c r="EA222" s="113"/>
      <c r="EB222" s="113"/>
      <c r="EC222" s="113"/>
      <c r="ED222" s="113"/>
      <c r="EE222" s="113"/>
      <c r="EF222" s="113"/>
      <c r="EG222" s="113"/>
      <c r="EH222" s="113"/>
      <c r="EI222" s="113"/>
      <c r="EJ222" s="113"/>
      <c r="EK222" s="113"/>
      <c r="EL222" s="113"/>
      <c r="EM222" s="113"/>
      <c r="EN222" s="113"/>
      <c r="EO222" s="113"/>
      <c r="EP222" s="113"/>
      <c r="EQ222" s="113"/>
      <c r="ER222" s="113"/>
      <c r="ES222" s="113"/>
      <c r="ET222" s="113"/>
      <c r="EU222" s="113"/>
      <c r="EV222" s="113"/>
      <c r="EW222" s="113"/>
      <c r="EX222" s="113"/>
      <c r="EY222" s="113"/>
      <c r="EZ222" s="113"/>
      <c r="FA222" s="113"/>
      <c r="FB222" s="113"/>
      <c r="FC222" s="113"/>
      <c r="FD222" s="113"/>
      <c r="FE222" s="113"/>
      <c r="FF222" s="113"/>
      <c r="FG222" s="113"/>
      <c r="FH222" s="113"/>
      <c r="FI222" s="113"/>
      <c r="FJ222" s="113"/>
      <c r="FK222" s="113"/>
      <c r="FL222" s="113"/>
      <c r="FM222" s="113"/>
      <c r="FN222" s="113"/>
      <c r="FO222" s="113"/>
      <c r="FP222" s="113"/>
      <c r="FQ222" s="113"/>
      <c r="FR222" s="113"/>
      <c r="FS222" s="113"/>
      <c r="FT222" s="113"/>
      <c r="FU222" s="113"/>
      <c r="FV222" s="113"/>
      <c r="FW222" s="113"/>
      <c r="FX222" s="113"/>
      <c r="FY222" s="113"/>
      <c r="FZ222" s="113"/>
      <c r="GA222" s="113"/>
      <c r="GB222" s="113"/>
      <c r="GC222" s="113"/>
      <c r="GD222" s="113"/>
      <c r="GE222" s="113"/>
      <c r="GF222" s="113"/>
      <c r="GG222" s="113"/>
      <c r="GH222" s="113"/>
      <c r="GI222" s="113"/>
      <c r="GJ222" s="113"/>
      <c r="GK222" s="113"/>
      <c r="GL222" s="113"/>
      <c r="GM222" s="113"/>
      <c r="GN222" s="113"/>
      <c r="GO222" s="113"/>
      <c r="GP222" s="113"/>
      <c r="GQ222" s="113"/>
      <c r="GR222" s="113"/>
      <c r="GS222" s="113"/>
      <c r="GT222" s="113"/>
      <c r="GU222" s="113"/>
      <c r="GV222" s="113"/>
      <c r="GW222" s="113"/>
      <c r="GX222" s="113"/>
      <c r="GY222" s="113"/>
      <c r="GZ222" s="113"/>
      <c r="HA222" s="113"/>
      <c r="HB222" s="113"/>
      <c r="HC222" s="113"/>
      <c r="HD222" s="113"/>
      <c r="HE222" s="113"/>
      <c r="HF222" s="113"/>
      <c r="HG222" s="113"/>
      <c r="HH222" s="113"/>
      <c r="HI222" s="113"/>
      <c r="HJ222" s="113"/>
      <c r="HK222" s="113"/>
      <c r="HL222" s="113"/>
      <c r="HM222" s="113"/>
      <c r="HN222" s="113"/>
      <c r="HO222" s="113"/>
      <c r="HP222" s="113"/>
      <c r="HQ222" s="113"/>
      <c r="HR222" s="113"/>
      <c r="HS222" s="113"/>
      <c r="HT222" s="113"/>
      <c r="HU222" s="113"/>
      <c r="HV222" s="113"/>
      <c r="HW222" s="113"/>
      <c r="HX222" s="113"/>
      <c r="HY222" s="113"/>
      <c r="HZ222" s="113"/>
      <c r="IA222" s="113"/>
      <c r="IB222" s="113"/>
      <c r="IC222" s="113"/>
      <c r="ID222" s="113"/>
      <c r="IE222" s="113"/>
      <c r="IF222" s="113"/>
      <c r="IG222" s="113"/>
      <c r="IH222" s="113"/>
      <c r="II222" s="113"/>
      <c r="IJ222" s="113"/>
      <c r="IK222" s="113"/>
      <c r="IL222" s="113"/>
      <c r="IM222" s="113"/>
      <c r="IN222" s="113"/>
      <c r="IO222" s="113"/>
      <c r="IP222" s="113"/>
      <c r="IQ222" s="113"/>
      <c r="IR222" s="113"/>
      <c r="IS222" s="113"/>
      <c r="IT222" s="113"/>
      <c r="IU222" s="113"/>
      <c r="IV222" s="113"/>
      <c r="IW222" s="113"/>
      <c r="IX222" s="113"/>
      <c r="IY222" s="113"/>
    </row>
    <row r="223" spans="1:259" s="20" customFormat="1" x14ac:dyDescent="0.2">
      <c r="A223" s="122">
        <v>41215</v>
      </c>
      <c r="B223" s="101" t="s">
        <v>473</v>
      </c>
      <c r="C223" s="101" t="s">
        <v>207</v>
      </c>
      <c r="D223" s="101" t="s">
        <v>141</v>
      </c>
      <c r="E223" s="101" t="s">
        <v>144</v>
      </c>
      <c r="F223" s="82">
        <v>41198</v>
      </c>
      <c r="G223" s="124">
        <v>2012</v>
      </c>
      <c r="H223" s="123" t="s">
        <v>2030</v>
      </c>
      <c r="I223" s="123" t="str">
        <f t="shared" si="12"/>
        <v>NY</v>
      </c>
      <c r="J223" s="123" t="str">
        <f t="shared" si="11"/>
        <v>CN</v>
      </c>
      <c r="K223" s="123" t="e">
        <f t="shared" si="13"/>
        <v>#N/A</v>
      </c>
      <c r="L223" s="123" t="str">
        <f>INDEX('State '!$A$1:$C$62,MATCH($I223,'State '!$B:$B,0),3)</f>
        <v>Northeast</v>
      </c>
      <c r="M223" s="123" t="e">
        <f>INDEX('State '!$A$1:$C$62,MATCH($J223,'State '!$B:$B,0),3)</f>
        <v>#N/A</v>
      </c>
      <c r="N223" s="123"/>
      <c r="O223" s="85">
        <v>60</v>
      </c>
      <c r="P223" s="85"/>
      <c r="Q223" s="85">
        <v>320</v>
      </c>
      <c r="R223" s="124"/>
      <c r="S223" s="123" t="s">
        <v>135</v>
      </c>
      <c r="T223" s="123" t="s">
        <v>474</v>
      </c>
      <c r="U223" s="123" t="s">
        <v>475</v>
      </c>
      <c r="V223" s="123"/>
      <c r="W223" s="125"/>
      <c r="X223" s="113"/>
      <c r="Y223" s="113"/>
      <c r="Z223" s="113"/>
      <c r="AA223" s="113"/>
      <c r="AB223" s="113"/>
      <c r="AC223" s="113"/>
      <c r="AD223" s="113"/>
      <c r="AE223" s="113"/>
      <c r="AF223" s="113"/>
      <c r="AG223" s="113"/>
      <c r="AH223" s="113"/>
      <c r="AI223" s="113"/>
      <c r="AJ223" s="113"/>
      <c r="AK223" s="113"/>
      <c r="AL223" s="113"/>
      <c r="AM223" s="113"/>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3"/>
      <c r="BR223" s="113"/>
      <c r="BS223" s="113"/>
      <c r="BT223" s="113"/>
      <c r="BU223" s="113"/>
      <c r="BV223" s="113"/>
      <c r="BW223" s="113"/>
      <c r="BX223" s="113"/>
      <c r="BY223" s="113"/>
      <c r="BZ223" s="113"/>
      <c r="CA223" s="113"/>
      <c r="CB223" s="113"/>
      <c r="CC223" s="113"/>
      <c r="CD223" s="113"/>
      <c r="CE223" s="113"/>
      <c r="CF223" s="113"/>
      <c r="CG223" s="113"/>
      <c r="CH223" s="113"/>
      <c r="CI223" s="113"/>
      <c r="CJ223" s="113"/>
      <c r="CK223" s="113"/>
      <c r="CL223" s="113"/>
      <c r="CM223" s="113"/>
      <c r="CN223" s="113"/>
      <c r="CO223" s="113"/>
      <c r="CP223" s="113"/>
      <c r="CQ223" s="113"/>
      <c r="CR223" s="113"/>
      <c r="CS223" s="113"/>
      <c r="CT223" s="113"/>
      <c r="CU223" s="113"/>
      <c r="CV223" s="113"/>
      <c r="CW223" s="113"/>
      <c r="CX223" s="113"/>
      <c r="CY223" s="113"/>
      <c r="CZ223" s="113"/>
      <c r="DA223" s="113"/>
      <c r="DB223" s="113"/>
      <c r="DC223" s="113"/>
      <c r="DD223" s="113"/>
      <c r="DE223" s="113"/>
      <c r="DF223" s="113"/>
      <c r="DG223" s="113"/>
      <c r="DH223" s="113"/>
      <c r="DI223" s="113"/>
      <c r="DJ223" s="113"/>
      <c r="DK223" s="113"/>
      <c r="DL223" s="113"/>
      <c r="DM223" s="113"/>
      <c r="DN223" s="113"/>
      <c r="DO223" s="113"/>
      <c r="DP223" s="113"/>
      <c r="DQ223" s="113"/>
      <c r="DR223" s="113"/>
      <c r="DS223" s="113"/>
      <c r="DT223" s="113"/>
      <c r="DU223" s="113"/>
      <c r="DV223" s="113"/>
      <c r="DW223" s="113"/>
      <c r="DX223" s="113"/>
      <c r="DY223" s="113"/>
      <c r="DZ223" s="113"/>
      <c r="EA223" s="113"/>
      <c r="EB223" s="113"/>
      <c r="EC223" s="113"/>
      <c r="ED223" s="113"/>
      <c r="EE223" s="113"/>
      <c r="EF223" s="113"/>
      <c r="EG223" s="113"/>
      <c r="EH223" s="113"/>
      <c r="EI223" s="113"/>
      <c r="EJ223" s="113"/>
      <c r="EK223" s="113"/>
      <c r="EL223" s="113"/>
      <c r="EM223" s="113"/>
      <c r="EN223" s="113"/>
      <c r="EO223" s="113"/>
      <c r="EP223" s="113"/>
      <c r="EQ223" s="113"/>
      <c r="ER223" s="113"/>
      <c r="ES223" s="113"/>
      <c r="ET223" s="113"/>
      <c r="EU223" s="113"/>
      <c r="EV223" s="113"/>
      <c r="EW223" s="113"/>
      <c r="EX223" s="113"/>
      <c r="EY223" s="113"/>
      <c r="EZ223" s="113"/>
      <c r="FA223" s="113"/>
      <c r="FB223" s="113"/>
      <c r="FC223" s="113"/>
      <c r="FD223" s="113"/>
      <c r="FE223" s="113"/>
      <c r="FF223" s="113"/>
      <c r="FG223" s="113"/>
      <c r="FH223" s="113"/>
      <c r="FI223" s="113"/>
      <c r="FJ223" s="113"/>
      <c r="FK223" s="113"/>
      <c r="FL223" s="113"/>
      <c r="FM223" s="113"/>
      <c r="FN223" s="113"/>
      <c r="FO223" s="113"/>
      <c r="FP223" s="113"/>
      <c r="FQ223" s="113"/>
      <c r="FR223" s="113"/>
      <c r="FS223" s="113"/>
      <c r="FT223" s="113"/>
      <c r="FU223" s="113"/>
      <c r="FV223" s="113"/>
      <c r="FW223" s="113"/>
      <c r="FX223" s="113"/>
      <c r="FY223" s="113"/>
      <c r="FZ223" s="113"/>
      <c r="GA223" s="113"/>
      <c r="GB223" s="113"/>
      <c r="GC223" s="113"/>
      <c r="GD223" s="113"/>
      <c r="GE223" s="113"/>
      <c r="GF223" s="113"/>
      <c r="GG223" s="113"/>
      <c r="GH223" s="113"/>
      <c r="GI223" s="113"/>
      <c r="GJ223" s="113"/>
      <c r="GK223" s="113"/>
      <c r="GL223" s="113"/>
      <c r="GM223" s="113"/>
      <c r="GN223" s="113"/>
      <c r="GO223" s="113"/>
      <c r="GP223" s="113"/>
      <c r="GQ223" s="113"/>
      <c r="GR223" s="113"/>
      <c r="GS223" s="113"/>
      <c r="GT223" s="113"/>
      <c r="GU223" s="113"/>
      <c r="GV223" s="113"/>
      <c r="GW223" s="113"/>
      <c r="GX223" s="113"/>
      <c r="GY223" s="113"/>
      <c r="GZ223" s="113"/>
      <c r="HA223" s="113"/>
      <c r="HB223" s="113"/>
      <c r="HC223" s="113"/>
      <c r="HD223" s="113"/>
      <c r="HE223" s="113"/>
      <c r="HF223" s="113"/>
      <c r="HG223" s="113"/>
      <c r="HH223" s="113"/>
      <c r="HI223" s="113"/>
      <c r="HJ223" s="113"/>
      <c r="HK223" s="113"/>
      <c r="HL223" s="113"/>
      <c r="HM223" s="113"/>
      <c r="HN223" s="113"/>
      <c r="HO223" s="113"/>
      <c r="HP223" s="113"/>
      <c r="HQ223" s="113"/>
      <c r="HR223" s="113"/>
      <c r="HS223" s="113"/>
      <c r="HT223" s="113"/>
      <c r="HU223" s="113"/>
      <c r="HV223" s="113"/>
      <c r="HW223" s="113"/>
      <c r="HX223" s="113"/>
      <c r="HY223" s="113"/>
      <c r="HZ223" s="113"/>
      <c r="IA223" s="113"/>
      <c r="IB223" s="113"/>
      <c r="IC223" s="113"/>
      <c r="ID223" s="113"/>
      <c r="IE223" s="113"/>
      <c r="IF223" s="113"/>
      <c r="IG223" s="113"/>
      <c r="IH223" s="113"/>
      <c r="II223" s="113"/>
      <c r="IJ223" s="113"/>
      <c r="IK223" s="113"/>
      <c r="IL223" s="113"/>
      <c r="IM223" s="113"/>
      <c r="IN223" s="113"/>
      <c r="IO223" s="113"/>
      <c r="IP223" s="113"/>
      <c r="IQ223" s="113"/>
      <c r="IR223" s="113"/>
      <c r="IS223" s="113"/>
      <c r="IT223" s="113"/>
      <c r="IU223" s="113"/>
      <c r="IV223" s="113"/>
      <c r="IW223" s="113"/>
      <c r="IX223" s="113"/>
      <c r="IY223" s="113"/>
    </row>
    <row r="224" spans="1:259" x14ac:dyDescent="0.2">
      <c r="A224" s="122">
        <v>41120</v>
      </c>
      <c r="B224" s="101" t="s">
        <v>486</v>
      </c>
      <c r="C224" s="101" t="s">
        <v>1787</v>
      </c>
      <c r="D224" s="101" t="s">
        <v>137</v>
      </c>
      <c r="E224" s="101" t="s">
        <v>144</v>
      </c>
      <c r="F224" s="82">
        <v>41109</v>
      </c>
      <c r="G224" s="124">
        <v>2012</v>
      </c>
      <c r="H224" s="123" t="s">
        <v>452</v>
      </c>
      <c r="I224" s="123" t="str">
        <f t="shared" si="12"/>
        <v>WV</v>
      </c>
      <c r="J224" s="123" t="str">
        <f t="shared" si="11"/>
        <v>PA</v>
      </c>
      <c r="K224" s="123" t="str">
        <f t="shared" si="13"/>
        <v>Northeast</v>
      </c>
      <c r="L224" s="123" t="str">
        <f>INDEX('State '!$A$1:$C$62,MATCH($I224,'State '!$B:$B,0),3)</f>
        <v>Northeast</v>
      </c>
      <c r="M224" s="123" t="str">
        <f>INDEX('State '!$A$1:$C$62,MATCH($J224,'State '!$B:$B,0),3)</f>
        <v>Northeast</v>
      </c>
      <c r="N224" s="123"/>
      <c r="O224" s="85">
        <v>272</v>
      </c>
      <c r="P224" s="85">
        <v>50</v>
      </c>
      <c r="Q224" s="85">
        <v>313.56</v>
      </c>
      <c r="R224" s="124" t="s">
        <v>488</v>
      </c>
      <c r="S224" s="123" t="s">
        <v>135</v>
      </c>
      <c r="T224" s="123" t="s">
        <v>390</v>
      </c>
      <c r="U224" s="123" t="s">
        <v>1857</v>
      </c>
      <c r="V224" s="123"/>
      <c r="W224" s="125"/>
      <c r="X224" s="113"/>
    </row>
    <row r="225" spans="1:259" s="20" customFormat="1" x14ac:dyDescent="0.2">
      <c r="A225" s="122">
        <v>41215</v>
      </c>
      <c r="B225" s="102" t="s">
        <v>460</v>
      </c>
      <c r="C225" s="102" t="s">
        <v>200</v>
      </c>
      <c r="D225" s="102" t="s">
        <v>141</v>
      </c>
      <c r="E225" s="144" t="s">
        <v>144</v>
      </c>
      <c r="F225" s="84">
        <v>41213</v>
      </c>
      <c r="G225" s="150">
        <v>2012</v>
      </c>
      <c r="H225" s="123" t="s">
        <v>452</v>
      </c>
      <c r="I225" s="123" t="str">
        <f t="shared" si="12"/>
        <v>WV</v>
      </c>
      <c r="J225" s="123" t="str">
        <f t="shared" si="11"/>
        <v>PA</v>
      </c>
      <c r="K225" s="123" t="str">
        <f t="shared" si="13"/>
        <v>Northeast</v>
      </c>
      <c r="L225" s="123" t="str">
        <f>INDEX('State '!$A$1:$C$62,MATCH($I225,'State '!$B:$B,0),3)</f>
        <v>Northeast</v>
      </c>
      <c r="M225" s="123" t="str">
        <f>INDEX('State '!$A$1:$C$62,MATCH($J225,'State '!$B:$B,0),3)</f>
        <v>Northeast</v>
      </c>
      <c r="N225" s="123"/>
      <c r="O225" s="146">
        <v>197</v>
      </c>
      <c r="P225" s="146">
        <v>17.3</v>
      </c>
      <c r="Q225" s="146">
        <v>200</v>
      </c>
      <c r="R225" s="85">
        <v>36</v>
      </c>
      <c r="S225" s="147" t="s">
        <v>135</v>
      </c>
      <c r="T225" s="148" t="s">
        <v>390</v>
      </c>
      <c r="U225" s="149" t="s">
        <v>461</v>
      </c>
      <c r="V225" s="123"/>
      <c r="W225" s="125"/>
      <c r="X225" s="126"/>
      <c r="Y225" s="113"/>
      <c r="Z225" s="113"/>
      <c r="AA225" s="113"/>
      <c r="AB225" s="113"/>
      <c r="AC225" s="113"/>
      <c r="AD225" s="113"/>
      <c r="AE225" s="113"/>
      <c r="AF225" s="113"/>
      <c r="AG225" s="113"/>
      <c r="AH225" s="113"/>
      <c r="AI225" s="113"/>
      <c r="AJ225" s="113"/>
      <c r="AK225" s="113"/>
      <c r="AL225" s="113"/>
      <c r="AM225" s="113"/>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3"/>
      <c r="BR225" s="113"/>
      <c r="BS225" s="113"/>
      <c r="BT225" s="113"/>
      <c r="BU225" s="113"/>
      <c r="BV225" s="113"/>
      <c r="BW225" s="113"/>
      <c r="BX225" s="113"/>
      <c r="BY225" s="113"/>
      <c r="BZ225" s="113"/>
      <c r="CA225" s="113"/>
      <c r="CB225" s="113"/>
      <c r="CC225" s="113"/>
      <c r="CD225" s="113"/>
      <c r="CE225" s="113"/>
      <c r="CF225" s="113"/>
      <c r="CG225" s="113"/>
      <c r="CH225" s="113"/>
      <c r="CI225" s="113"/>
      <c r="CJ225" s="113"/>
      <c r="CK225" s="113"/>
      <c r="CL225" s="113"/>
      <c r="CM225" s="113"/>
      <c r="CN225" s="113"/>
      <c r="CO225" s="113"/>
      <c r="CP225" s="113"/>
      <c r="CQ225" s="113"/>
      <c r="CR225" s="113"/>
      <c r="CS225" s="113"/>
      <c r="CT225" s="113"/>
      <c r="CU225" s="113"/>
      <c r="CV225" s="113"/>
      <c r="CW225" s="113"/>
      <c r="CX225" s="113"/>
      <c r="CY225" s="113"/>
      <c r="CZ225" s="113"/>
      <c r="DA225" s="113"/>
      <c r="DB225" s="113"/>
      <c r="DC225" s="113"/>
      <c r="DD225" s="113"/>
      <c r="DE225" s="113"/>
      <c r="DF225" s="113"/>
      <c r="DG225" s="113"/>
      <c r="DH225" s="113"/>
      <c r="DI225" s="113"/>
      <c r="DJ225" s="113"/>
      <c r="DK225" s="113"/>
      <c r="DL225" s="113"/>
      <c r="DM225" s="113"/>
      <c r="DN225" s="113"/>
      <c r="DO225" s="113"/>
      <c r="DP225" s="113"/>
      <c r="DQ225" s="113"/>
      <c r="DR225" s="113"/>
      <c r="DS225" s="113"/>
      <c r="DT225" s="113"/>
      <c r="DU225" s="113"/>
      <c r="DV225" s="113"/>
      <c r="DW225" s="113"/>
      <c r="DX225" s="113"/>
      <c r="DY225" s="113"/>
      <c r="DZ225" s="113"/>
      <c r="EA225" s="113"/>
      <c r="EB225" s="113"/>
      <c r="EC225" s="113"/>
      <c r="ED225" s="113"/>
      <c r="EE225" s="113"/>
      <c r="EF225" s="113"/>
      <c r="EG225" s="113"/>
      <c r="EH225" s="113"/>
      <c r="EI225" s="113"/>
      <c r="EJ225" s="113"/>
      <c r="EK225" s="113"/>
      <c r="EL225" s="113"/>
      <c r="EM225" s="113"/>
      <c r="EN225" s="113"/>
      <c r="EO225" s="113"/>
      <c r="EP225" s="113"/>
      <c r="EQ225" s="113"/>
      <c r="ER225" s="113"/>
      <c r="ES225" s="113"/>
      <c r="ET225" s="113"/>
      <c r="EU225" s="113"/>
      <c r="EV225" s="113"/>
      <c r="EW225" s="113"/>
      <c r="EX225" s="113"/>
      <c r="EY225" s="113"/>
      <c r="EZ225" s="113"/>
      <c r="FA225" s="113"/>
      <c r="FB225" s="113"/>
      <c r="FC225" s="113"/>
      <c r="FD225" s="113"/>
      <c r="FE225" s="113"/>
      <c r="FF225" s="113"/>
      <c r="FG225" s="113"/>
      <c r="FH225" s="113"/>
      <c r="FI225" s="113"/>
      <c r="FJ225" s="113"/>
      <c r="FK225" s="113"/>
      <c r="FL225" s="113"/>
      <c r="FM225" s="113"/>
      <c r="FN225" s="113"/>
      <c r="FO225" s="113"/>
      <c r="FP225" s="113"/>
      <c r="FQ225" s="113"/>
      <c r="FR225" s="113"/>
      <c r="FS225" s="113"/>
      <c r="FT225" s="113"/>
      <c r="FU225" s="113"/>
      <c r="FV225" s="113"/>
      <c r="FW225" s="113"/>
      <c r="FX225" s="113"/>
      <c r="FY225" s="113"/>
      <c r="FZ225" s="113"/>
      <c r="GA225" s="113"/>
      <c r="GB225" s="113"/>
      <c r="GC225" s="113"/>
      <c r="GD225" s="113"/>
      <c r="GE225" s="113"/>
      <c r="GF225" s="113"/>
      <c r="GG225" s="113"/>
      <c r="GH225" s="113"/>
      <c r="GI225" s="113"/>
      <c r="GJ225" s="113"/>
      <c r="GK225" s="113"/>
      <c r="GL225" s="113"/>
      <c r="GM225" s="113"/>
      <c r="GN225" s="113"/>
      <c r="GO225" s="113"/>
      <c r="GP225" s="113"/>
      <c r="GQ225" s="113"/>
      <c r="GR225" s="113"/>
      <c r="GS225" s="113"/>
      <c r="GT225" s="113"/>
      <c r="GU225" s="113"/>
      <c r="GV225" s="113"/>
      <c r="GW225" s="113"/>
      <c r="GX225" s="113"/>
      <c r="GY225" s="113"/>
      <c r="GZ225" s="113"/>
      <c r="HA225" s="113"/>
      <c r="HB225" s="113"/>
      <c r="HC225" s="113"/>
      <c r="HD225" s="113"/>
      <c r="HE225" s="113"/>
      <c r="HF225" s="113"/>
      <c r="HG225" s="113"/>
      <c r="HH225" s="113"/>
      <c r="HI225" s="113"/>
      <c r="HJ225" s="113"/>
      <c r="HK225" s="113"/>
      <c r="HL225" s="113"/>
      <c r="HM225" s="113"/>
      <c r="HN225" s="113"/>
      <c r="HO225" s="113"/>
      <c r="HP225" s="113"/>
      <c r="HQ225" s="113"/>
      <c r="HR225" s="113"/>
      <c r="HS225" s="113"/>
      <c r="HT225" s="113"/>
      <c r="HU225" s="113"/>
      <c r="HV225" s="113"/>
      <c r="HW225" s="113"/>
      <c r="HX225" s="113"/>
      <c r="HY225" s="113"/>
      <c r="HZ225" s="113"/>
      <c r="IA225" s="113"/>
      <c r="IB225" s="113"/>
      <c r="IC225" s="113"/>
      <c r="ID225" s="113"/>
      <c r="IE225" s="113"/>
      <c r="IF225" s="113"/>
      <c r="IG225" s="113"/>
      <c r="IH225" s="113"/>
      <c r="II225" s="113"/>
      <c r="IJ225" s="113"/>
      <c r="IK225" s="113"/>
      <c r="IL225" s="113"/>
      <c r="IM225" s="113"/>
      <c r="IN225" s="113"/>
      <c r="IO225" s="113"/>
      <c r="IP225" s="113"/>
      <c r="IQ225" s="113"/>
      <c r="IR225" s="113"/>
      <c r="IS225" s="113"/>
      <c r="IT225" s="113"/>
      <c r="IU225" s="113"/>
      <c r="IV225" s="113"/>
      <c r="IW225" s="113"/>
      <c r="IX225" s="113"/>
      <c r="IY225" s="113"/>
    </row>
    <row r="226" spans="1:259" s="20" customFormat="1" x14ac:dyDescent="0.2">
      <c r="A226" s="122">
        <v>41106</v>
      </c>
      <c r="B226" s="102" t="s">
        <v>453</v>
      </c>
      <c r="C226" s="102" t="s">
        <v>1941</v>
      </c>
      <c r="D226" s="102" t="s">
        <v>141</v>
      </c>
      <c r="E226" s="144" t="s">
        <v>144</v>
      </c>
      <c r="F226" s="84">
        <v>41044</v>
      </c>
      <c r="G226" s="150">
        <v>2012</v>
      </c>
      <c r="H226" s="123" t="s">
        <v>537</v>
      </c>
      <c r="I226" s="123" t="str">
        <f t="shared" si="12"/>
        <v>AL</v>
      </c>
      <c r="J226" s="123" t="str">
        <f t="shared" si="11"/>
        <v>NC</v>
      </c>
      <c r="K226" s="123" t="str">
        <f t="shared" si="13"/>
        <v>South Central, Southeast</v>
      </c>
      <c r="L226" s="123" t="str">
        <f>INDEX('State '!$A$1:$C$62,MATCH($I226,'State '!$B:$B,0),3)</f>
        <v>South Central</v>
      </c>
      <c r="M226" s="123" t="str">
        <f>INDEX('State '!$A$1:$C$62,MATCH($J226,'State '!$B:$B,0),3)</f>
        <v>Southeast</v>
      </c>
      <c r="N226" s="123"/>
      <c r="O226" s="146">
        <v>92.5</v>
      </c>
      <c r="P226" s="146">
        <v>22.59</v>
      </c>
      <c r="Q226" s="146">
        <v>95</v>
      </c>
      <c r="R226" s="85">
        <v>42</v>
      </c>
      <c r="S226" s="147" t="s">
        <v>135</v>
      </c>
      <c r="T226" s="148" t="s">
        <v>390</v>
      </c>
      <c r="U226" s="149" t="s">
        <v>454</v>
      </c>
      <c r="V226" s="123"/>
      <c r="W226" s="125"/>
    </row>
    <row r="227" spans="1:259" x14ac:dyDescent="0.2">
      <c r="A227" s="122">
        <v>40848</v>
      </c>
      <c r="B227" s="101" t="s">
        <v>503</v>
      </c>
      <c r="C227" s="101" t="s">
        <v>207</v>
      </c>
      <c r="D227" s="101" t="s">
        <v>141</v>
      </c>
      <c r="E227" s="101" t="s">
        <v>144</v>
      </c>
      <c r="F227" s="82">
        <v>40848</v>
      </c>
      <c r="G227" s="83">
        <v>2011</v>
      </c>
      <c r="H227" s="123" t="s">
        <v>409</v>
      </c>
      <c r="I227" s="123" t="str">
        <f t="shared" si="12"/>
        <v>PA</v>
      </c>
      <c r="J227" s="123" t="str">
        <f t="shared" si="11"/>
        <v>NJ</v>
      </c>
      <c r="K227" s="123" t="str">
        <f t="shared" si="13"/>
        <v>Northeast</v>
      </c>
      <c r="L227" s="123" t="str">
        <f>INDEX('State '!$A$1:$C$62,MATCH($I227,'State '!$B:$B,0),3)</f>
        <v>Northeast</v>
      </c>
      <c r="M227" s="123" t="str">
        <f>INDEX('State '!$A$1:$C$62,MATCH($J227,'State '!$B:$B,0),3)</f>
        <v>Northeast</v>
      </c>
      <c r="N227" s="123"/>
      <c r="O227" s="85">
        <v>643</v>
      </c>
      <c r="P227" s="85">
        <v>127.4</v>
      </c>
      <c r="Q227" s="85">
        <v>350</v>
      </c>
      <c r="R227" s="124">
        <v>30</v>
      </c>
      <c r="S227" s="123" t="s">
        <v>135</v>
      </c>
      <c r="T227" s="123" t="s">
        <v>390</v>
      </c>
      <c r="U227" s="123" t="s">
        <v>504</v>
      </c>
      <c r="V227" s="123"/>
      <c r="W227" s="125"/>
    </row>
    <row r="228" spans="1:259" x14ac:dyDescent="0.2">
      <c r="A228" s="122">
        <v>40609</v>
      </c>
      <c r="B228" s="102" t="s">
        <v>520</v>
      </c>
      <c r="C228" s="102" t="s">
        <v>235</v>
      </c>
      <c r="D228" s="102" t="s">
        <v>137</v>
      </c>
      <c r="E228" s="144" t="s">
        <v>144</v>
      </c>
      <c r="F228" s="84">
        <v>40848</v>
      </c>
      <c r="G228" s="145">
        <v>2011</v>
      </c>
      <c r="H228" s="123" t="s">
        <v>0</v>
      </c>
      <c r="I228" s="123" t="str">
        <f t="shared" si="12"/>
        <v>LA</v>
      </c>
      <c r="J228" s="123" t="str">
        <f t="shared" si="11"/>
        <v>LA</v>
      </c>
      <c r="K228" s="123" t="str">
        <f t="shared" si="13"/>
        <v>South Central</v>
      </c>
      <c r="L228" s="123" t="str">
        <f>INDEX('State '!$A$1:$C$62,MATCH($I228,'State '!$B:$B,0),3)</f>
        <v>South Central</v>
      </c>
      <c r="M228" s="123" t="str">
        <f>INDEX('State '!$A$1:$C$62,MATCH($J228,'State '!$B:$B,0),3)</f>
        <v>South Central</v>
      </c>
      <c r="N228" s="123"/>
      <c r="O228" s="146">
        <v>1500</v>
      </c>
      <c r="P228" s="146">
        <v>270</v>
      </c>
      <c r="Q228" s="146">
        <v>1800</v>
      </c>
      <c r="R228" s="85" t="s">
        <v>521</v>
      </c>
      <c r="S228" s="147" t="s">
        <v>139</v>
      </c>
      <c r="T228" s="148" t="s">
        <v>188</v>
      </c>
      <c r="U228" s="149" t="s">
        <v>391</v>
      </c>
      <c r="V228" s="123"/>
      <c r="W228" s="125"/>
      <c r="X228" s="113"/>
    </row>
    <row r="229" spans="1:259" s="20" customFormat="1" x14ac:dyDescent="0.2">
      <c r="A229" s="122">
        <v>40924</v>
      </c>
      <c r="B229" s="101" t="s">
        <v>545</v>
      </c>
      <c r="C229" s="101" t="s">
        <v>241</v>
      </c>
      <c r="D229" s="101" t="s">
        <v>141</v>
      </c>
      <c r="E229" s="101" t="s">
        <v>144</v>
      </c>
      <c r="F229" s="82">
        <v>40663</v>
      </c>
      <c r="G229" s="83">
        <v>2011</v>
      </c>
      <c r="H229" s="123" t="s">
        <v>17</v>
      </c>
      <c r="I229" s="123" t="str">
        <f t="shared" si="12"/>
        <v>AL</v>
      </c>
      <c r="J229" s="123" t="str">
        <f t="shared" si="11"/>
        <v>AL</v>
      </c>
      <c r="K229" s="123" t="str">
        <f t="shared" si="13"/>
        <v>South Central</v>
      </c>
      <c r="L229" s="123" t="str">
        <f>INDEX('State '!$A$1:$C$62,MATCH($I229,'State '!$B:$B,0),3)</f>
        <v>South Central</v>
      </c>
      <c r="M229" s="123" t="str">
        <f>INDEX('State '!$A$1:$C$62,MATCH($J229,'State '!$B:$B,0),3)</f>
        <v>South Central</v>
      </c>
      <c r="N229" s="123"/>
      <c r="O229" s="85"/>
      <c r="P229" s="85"/>
      <c r="Q229" s="85">
        <v>54</v>
      </c>
      <c r="R229" s="124"/>
      <c r="S229" s="123" t="s">
        <v>135</v>
      </c>
      <c r="T229" s="123" t="s">
        <v>390</v>
      </c>
      <c r="U229" s="123" t="s">
        <v>546</v>
      </c>
      <c r="V229" s="123"/>
      <c r="W229" s="125"/>
    </row>
    <row r="230" spans="1:259" x14ac:dyDescent="0.2">
      <c r="A230" s="122">
        <v>40619</v>
      </c>
      <c r="B230" s="101" t="s">
        <v>528</v>
      </c>
      <c r="C230" s="101" t="s">
        <v>226</v>
      </c>
      <c r="D230" s="101" t="s">
        <v>141</v>
      </c>
      <c r="E230" s="101" t="s">
        <v>144</v>
      </c>
      <c r="F230" s="82">
        <v>40817</v>
      </c>
      <c r="G230" s="83">
        <v>2011</v>
      </c>
      <c r="H230" s="123" t="s">
        <v>529</v>
      </c>
      <c r="I230" s="123" t="str">
        <f t="shared" si="12"/>
        <v>WY</v>
      </c>
      <c r="J230" s="123" t="str">
        <f t="shared" si="11"/>
        <v>NV</v>
      </c>
      <c r="K230" s="123" t="str">
        <f t="shared" si="13"/>
        <v>Mountain</v>
      </c>
      <c r="L230" s="123" t="str">
        <f>INDEX('State '!$A$1:$C$62,MATCH($I230,'State '!$B:$B,0),3)</f>
        <v>Mountain</v>
      </c>
      <c r="M230" s="123" t="str">
        <f>INDEX('State '!$A$1:$C$62,MATCH($J230,'State '!$B:$B,0),3)</f>
        <v>Mountain</v>
      </c>
      <c r="N230" s="123"/>
      <c r="O230" s="85">
        <v>30</v>
      </c>
      <c r="P230" s="85">
        <v>28</v>
      </c>
      <c r="Q230" s="85">
        <v>266</v>
      </c>
      <c r="R230" s="124">
        <v>36</v>
      </c>
      <c r="S230" s="123" t="s">
        <v>135</v>
      </c>
      <c r="T230" s="123" t="s">
        <v>390</v>
      </c>
      <c r="U230" s="123" t="s">
        <v>530</v>
      </c>
      <c r="V230" s="123"/>
      <c r="W230" s="125"/>
    </row>
    <row r="231" spans="1:259" x14ac:dyDescent="0.2">
      <c r="A231" s="122">
        <v>40588</v>
      </c>
      <c r="B231" s="101" t="s">
        <v>505</v>
      </c>
      <c r="C231" s="101" t="s">
        <v>228</v>
      </c>
      <c r="D231" s="101" t="s">
        <v>137</v>
      </c>
      <c r="E231" s="101" t="s">
        <v>144</v>
      </c>
      <c r="F231" s="82">
        <v>40557</v>
      </c>
      <c r="G231" s="83">
        <v>2011</v>
      </c>
      <c r="H231" s="123" t="s">
        <v>506</v>
      </c>
      <c r="I231" s="123" t="str">
        <f t="shared" si="12"/>
        <v>WY</v>
      </c>
      <c r="J231" s="123" t="str">
        <f t="shared" si="11"/>
        <v>ND</v>
      </c>
      <c r="K231" s="123" t="str">
        <f t="shared" si="13"/>
        <v>Mountain</v>
      </c>
      <c r="L231" s="123" t="str">
        <f>INDEX('State '!$A$1:$C$62,MATCH($I231,'State '!$B:$B,0),3)</f>
        <v>Mountain</v>
      </c>
      <c r="M231" s="123" t="str">
        <f>INDEX('State '!$A$1:$C$62,MATCH($J231,'State '!$B:$B,0),3)</f>
        <v>Mountain</v>
      </c>
      <c r="N231" s="123"/>
      <c r="O231" s="85">
        <v>609.6</v>
      </c>
      <c r="P231" s="85">
        <v>302</v>
      </c>
      <c r="Q231" s="85">
        <v>477</v>
      </c>
      <c r="R231" s="124">
        <v>30</v>
      </c>
      <c r="S231" s="123" t="s">
        <v>135</v>
      </c>
      <c r="T231" s="123" t="s">
        <v>390</v>
      </c>
      <c r="U231" s="123" t="s">
        <v>507</v>
      </c>
      <c r="V231" s="123"/>
      <c r="W231" s="125"/>
    </row>
    <row r="232" spans="1:259" x14ac:dyDescent="0.2">
      <c r="A232" s="122">
        <v>40906</v>
      </c>
      <c r="B232" s="101" t="s">
        <v>2069</v>
      </c>
      <c r="C232" s="101" t="s">
        <v>217</v>
      </c>
      <c r="D232" s="101" t="s">
        <v>134</v>
      </c>
      <c r="E232" s="101" t="s">
        <v>144</v>
      </c>
      <c r="F232" s="82"/>
      <c r="G232" s="83">
        <v>2011</v>
      </c>
      <c r="H232" s="123" t="s">
        <v>0</v>
      </c>
      <c r="I232" s="123" t="str">
        <f t="shared" si="12"/>
        <v>LA</v>
      </c>
      <c r="J232" s="123" t="str">
        <f t="shared" si="11"/>
        <v>LA</v>
      </c>
      <c r="K232" s="123" t="str">
        <f t="shared" si="13"/>
        <v>South Central</v>
      </c>
      <c r="L232" s="123" t="str">
        <f>INDEX('State '!$A$1:$C$62,MATCH($I232,'State '!$B:$B,0),3)</f>
        <v>South Central</v>
      </c>
      <c r="M232" s="123" t="str">
        <f>INDEX('State '!$A$1:$C$62,MATCH($J232,'State '!$B:$B,0),3)</f>
        <v>South Central</v>
      </c>
      <c r="N232" s="123"/>
      <c r="O232" s="85">
        <v>30</v>
      </c>
      <c r="P232" s="85">
        <v>12.6</v>
      </c>
      <c r="Q232" s="85">
        <v>1800</v>
      </c>
      <c r="R232" s="124">
        <v>20</v>
      </c>
      <c r="S232" s="123" t="s">
        <v>135</v>
      </c>
      <c r="T232" s="123" t="s">
        <v>390</v>
      </c>
      <c r="U232" s="123" t="s">
        <v>2070</v>
      </c>
      <c r="V232" s="123"/>
      <c r="W232" s="125"/>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20"/>
      <c r="DI232" s="20"/>
      <c r="DJ232" s="20"/>
      <c r="DK232" s="20"/>
      <c r="DL232" s="20"/>
      <c r="DM232" s="20"/>
      <c r="DN232" s="20"/>
      <c r="DO232" s="20"/>
      <c r="DP232" s="20"/>
      <c r="DQ232" s="20"/>
      <c r="DR232" s="20"/>
      <c r="DS232" s="20"/>
      <c r="DT232" s="20"/>
      <c r="DU232" s="20"/>
      <c r="DV232" s="20"/>
      <c r="DW232" s="20"/>
      <c r="DX232" s="20"/>
      <c r="DY232" s="20"/>
      <c r="DZ232" s="20"/>
      <c r="EA232" s="20"/>
      <c r="EB232" s="20"/>
      <c r="EC232" s="20"/>
      <c r="ED232" s="20"/>
      <c r="EE232" s="20"/>
      <c r="EF232" s="20"/>
      <c r="EG232" s="20"/>
      <c r="EH232" s="20"/>
      <c r="EI232" s="20"/>
      <c r="EJ232" s="20"/>
      <c r="EK232" s="20"/>
      <c r="EL232" s="20"/>
      <c r="EM232" s="20"/>
      <c r="EN232" s="20"/>
      <c r="EO232" s="20"/>
      <c r="EP232" s="20"/>
      <c r="EQ232" s="20"/>
      <c r="ER232" s="20"/>
      <c r="ES232" s="20"/>
      <c r="ET232" s="20"/>
      <c r="EU232" s="20"/>
      <c r="EV232" s="20"/>
      <c r="EW232" s="20"/>
      <c r="EX232" s="20"/>
      <c r="EY232" s="20"/>
      <c r="EZ232" s="20"/>
      <c r="FA232" s="20"/>
      <c r="FB232" s="20"/>
      <c r="FC232" s="20"/>
      <c r="FD232" s="20"/>
      <c r="FE232" s="20"/>
      <c r="FF232" s="20"/>
      <c r="FG232" s="20"/>
      <c r="FH232" s="20"/>
      <c r="FI232" s="20"/>
      <c r="FJ232" s="20"/>
      <c r="FK232" s="20"/>
      <c r="FL232" s="20"/>
      <c r="FM232" s="20"/>
      <c r="FN232" s="20"/>
      <c r="FO232" s="20"/>
      <c r="FP232" s="20"/>
      <c r="FQ232" s="20"/>
      <c r="FR232" s="20"/>
      <c r="FS232" s="20"/>
      <c r="FT232" s="20"/>
      <c r="FU232" s="20"/>
      <c r="FV232" s="20"/>
      <c r="FW232" s="20"/>
      <c r="FX232" s="20"/>
      <c r="FY232" s="20"/>
      <c r="FZ232" s="20"/>
      <c r="GA232" s="20"/>
      <c r="GB232" s="20"/>
      <c r="GC232" s="20"/>
      <c r="GD232" s="20"/>
      <c r="GE232" s="20"/>
      <c r="GF232" s="20"/>
      <c r="GG232" s="20"/>
      <c r="GH232" s="20"/>
      <c r="GI232" s="20"/>
      <c r="GJ232" s="20"/>
      <c r="GK232" s="20"/>
      <c r="GL232" s="20"/>
      <c r="GM232" s="20"/>
      <c r="GN232" s="20"/>
      <c r="GO232" s="20"/>
      <c r="GP232" s="20"/>
      <c r="GQ232" s="20"/>
      <c r="GR232" s="20"/>
      <c r="GS232" s="20"/>
      <c r="GT232" s="20"/>
      <c r="GU232" s="20"/>
      <c r="GV232" s="20"/>
      <c r="GW232" s="20"/>
      <c r="GX232" s="20"/>
      <c r="GY232" s="20"/>
      <c r="GZ232" s="20"/>
      <c r="HA232" s="20"/>
      <c r="HB232" s="20"/>
      <c r="HC232" s="20"/>
      <c r="HD232" s="20"/>
      <c r="HE232" s="20"/>
      <c r="HF232" s="20"/>
      <c r="HG232" s="20"/>
      <c r="HH232" s="20"/>
      <c r="HI232" s="20"/>
      <c r="HJ232" s="20"/>
      <c r="HK232" s="20"/>
      <c r="HL232" s="20"/>
      <c r="HM232" s="20"/>
      <c r="HN232" s="20"/>
      <c r="HO232" s="20"/>
      <c r="HP232" s="20"/>
      <c r="HQ232" s="20"/>
      <c r="HR232" s="20"/>
      <c r="HS232" s="20"/>
      <c r="HT232" s="20"/>
      <c r="HU232" s="20"/>
      <c r="HV232" s="20"/>
      <c r="HW232" s="20"/>
      <c r="HX232" s="20"/>
      <c r="HY232" s="20"/>
      <c r="HZ232" s="20"/>
      <c r="IA232" s="20"/>
      <c r="IB232" s="20"/>
      <c r="IC232" s="20"/>
      <c r="ID232" s="20"/>
      <c r="IE232" s="20"/>
      <c r="IF232" s="20"/>
      <c r="IG232" s="20"/>
      <c r="IH232" s="20"/>
      <c r="II232" s="20"/>
      <c r="IJ232" s="20"/>
      <c r="IK232" s="20"/>
      <c r="IL232" s="20"/>
      <c r="IM232" s="20"/>
      <c r="IN232" s="20"/>
      <c r="IO232" s="20"/>
      <c r="IP232" s="20"/>
      <c r="IQ232" s="20"/>
      <c r="IR232" s="20"/>
      <c r="IS232" s="20"/>
      <c r="IT232" s="20"/>
      <c r="IU232" s="20"/>
      <c r="IV232" s="20"/>
      <c r="IW232" s="20"/>
      <c r="IX232" s="20"/>
      <c r="IY232" s="20"/>
    </row>
    <row r="233" spans="1:259" s="20" customFormat="1" x14ac:dyDescent="0.2">
      <c r="A233" s="122">
        <v>42600</v>
      </c>
      <c r="B233" s="102" t="s">
        <v>2221</v>
      </c>
      <c r="C233" s="102" t="s">
        <v>232</v>
      </c>
      <c r="D233" s="102" t="s">
        <v>1944</v>
      </c>
      <c r="E233" s="144" t="s">
        <v>144</v>
      </c>
      <c r="F233" s="84">
        <v>40437</v>
      </c>
      <c r="G233" s="145">
        <v>2011</v>
      </c>
      <c r="H233" s="123" t="s">
        <v>2222</v>
      </c>
      <c r="I233" s="123" t="str">
        <f t="shared" si="12"/>
        <v>NY</v>
      </c>
      <c r="J233" s="123" t="str">
        <f t="shared" si="11"/>
        <v>ON</v>
      </c>
      <c r="K233" s="123" t="str">
        <f t="shared" si="13"/>
        <v>Northeast, Canada</v>
      </c>
      <c r="L233" s="123" t="str">
        <f>INDEX('State '!$A$1:$C$62,MATCH($I233,'State '!$B:$B,0),3)</f>
        <v>Northeast</v>
      </c>
      <c r="M233" s="123" t="str">
        <f>INDEX('State '!$A$1:$C$62,MATCH($J233,'State '!$B:$B,0),3)</f>
        <v>Canada</v>
      </c>
      <c r="N233" s="123"/>
      <c r="O233" s="146">
        <v>0</v>
      </c>
      <c r="P233" s="146"/>
      <c r="Q233" s="146">
        <v>350</v>
      </c>
      <c r="R233" s="85"/>
      <c r="S233" s="147" t="s">
        <v>135</v>
      </c>
      <c r="T233" s="148" t="s">
        <v>390</v>
      </c>
      <c r="U233" s="149" t="s">
        <v>2223</v>
      </c>
      <c r="V233" s="123"/>
      <c r="W233" s="125"/>
      <c r="X233" s="126"/>
      <c r="Y233" s="113"/>
      <c r="Z233" s="113"/>
      <c r="AA233" s="113"/>
      <c r="AB233" s="113"/>
      <c r="AC233" s="113"/>
      <c r="AD233" s="113"/>
      <c r="AE233" s="113"/>
      <c r="AF233" s="113"/>
      <c r="AG233" s="113"/>
      <c r="AH233" s="113"/>
      <c r="AI233" s="113"/>
      <c r="AJ233" s="113"/>
      <c r="AK233" s="113"/>
      <c r="AL233" s="113"/>
      <c r="AM233" s="113"/>
      <c r="AN233" s="113"/>
      <c r="AO233" s="113"/>
      <c r="AP233" s="113"/>
      <c r="AQ233" s="113"/>
      <c r="AR233" s="113"/>
      <c r="AS233" s="113"/>
      <c r="AT233" s="113"/>
      <c r="AU233" s="113"/>
      <c r="AV233" s="113"/>
      <c r="AW233" s="113"/>
      <c r="AX233" s="113"/>
      <c r="AY233" s="113"/>
      <c r="AZ233" s="113"/>
      <c r="BA233" s="113"/>
      <c r="BB233" s="113"/>
      <c r="BC233" s="113"/>
      <c r="BD233" s="113"/>
      <c r="BE233" s="113"/>
      <c r="BF233" s="113"/>
      <c r="BG233" s="113"/>
      <c r="BH233" s="113"/>
      <c r="BI233" s="113"/>
      <c r="BJ233" s="113"/>
      <c r="BK233" s="113"/>
      <c r="BL233" s="113"/>
      <c r="BM233" s="113"/>
      <c r="BN233" s="113"/>
      <c r="BO233" s="113"/>
      <c r="BP233" s="113"/>
      <c r="BQ233" s="113"/>
      <c r="BR233" s="113"/>
      <c r="BS233" s="113"/>
      <c r="BT233" s="113"/>
      <c r="BU233" s="113"/>
      <c r="BV233" s="113"/>
      <c r="BW233" s="113"/>
      <c r="BX233" s="113"/>
      <c r="BY233" s="113"/>
      <c r="BZ233" s="113"/>
      <c r="CA233" s="113"/>
      <c r="CB233" s="113"/>
      <c r="CC233" s="113"/>
      <c r="CD233" s="113"/>
      <c r="CE233" s="113"/>
      <c r="CF233" s="113"/>
      <c r="CG233" s="113"/>
      <c r="CH233" s="113"/>
      <c r="CI233" s="113"/>
      <c r="CJ233" s="113"/>
      <c r="CK233" s="113"/>
      <c r="CL233" s="113"/>
      <c r="CM233" s="113"/>
      <c r="CN233" s="113"/>
      <c r="CO233" s="113"/>
      <c r="CP233" s="113"/>
      <c r="CQ233" s="113"/>
      <c r="CR233" s="113"/>
      <c r="CS233" s="113"/>
      <c r="CT233" s="113"/>
      <c r="CU233" s="113"/>
      <c r="CV233" s="113"/>
      <c r="CW233" s="113"/>
      <c r="CX233" s="113"/>
      <c r="CY233" s="113"/>
      <c r="CZ233" s="113"/>
      <c r="DA233" s="113"/>
      <c r="DB233" s="113"/>
      <c r="DC233" s="113"/>
      <c r="DD233" s="113"/>
      <c r="DE233" s="113"/>
      <c r="DF233" s="113"/>
      <c r="DG233" s="113"/>
      <c r="DH233" s="113"/>
      <c r="DI233" s="113"/>
      <c r="DJ233" s="113"/>
      <c r="DK233" s="113"/>
      <c r="DL233" s="113"/>
      <c r="DM233" s="113"/>
      <c r="DN233" s="113"/>
      <c r="DO233" s="113"/>
      <c r="DP233" s="113"/>
      <c r="DQ233" s="113"/>
      <c r="DR233" s="113"/>
      <c r="DS233" s="113"/>
      <c r="DT233" s="113"/>
      <c r="DU233" s="113"/>
      <c r="DV233" s="113"/>
      <c r="DW233" s="113"/>
      <c r="DX233" s="113"/>
      <c r="DY233" s="113"/>
      <c r="DZ233" s="113"/>
      <c r="EA233" s="113"/>
      <c r="EB233" s="113"/>
      <c r="EC233" s="113"/>
      <c r="ED233" s="113"/>
      <c r="EE233" s="113"/>
      <c r="EF233" s="113"/>
      <c r="EG233" s="113"/>
      <c r="EH233" s="113"/>
      <c r="EI233" s="113"/>
      <c r="EJ233" s="113"/>
      <c r="EK233" s="113"/>
      <c r="EL233" s="113"/>
      <c r="EM233" s="113"/>
      <c r="EN233" s="113"/>
      <c r="EO233" s="113"/>
      <c r="EP233" s="113"/>
      <c r="EQ233" s="113"/>
      <c r="ER233" s="113"/>
      <c r="ES233" s="113"/>
      <c r="ET233" s="113"/>
      <c r="EU233" s="113"/>
      <c r="EV233" s="113"/>
      <c r="EW233" s="113"/>
      <c r="EX233" s="113"/>
      <c r="EY233" s="113"/>
      <c r="EZ233" s="113"/>
      <c r="FA233" s="113"/>
      <c r="FB233" s="113"/>
      <c r="FC233" s="113"/>
      <c r="FD233" s="113"/>
      <c r="FE233" s="113"/>
      <c r="FF233" s="113"/>
      <c r="FG233" s="113"/>
      <c r="FH233" s="113"/>
      <c r="FI233" s="113"/>
      <c r="FJ233" s="113"/>
      <c r="FK233" s="113"/>
      <c r="FL233" s="113"/>
      <c r="FM233" s="113"/>
      <c r="FN233" s="113"/>
      <c r="FO233" s="113"/>
      <c r="FP233" s="113"/>
      <c r="FQ233" s="113"/>
      <c r="FR233" s="113"/>
      <c r="FS233" s="113"/>
      <c r="FT233" s="113"/>
      <c r="FU233" s="113"/>
      <c r="FV233" s="113"/>
      <c r="FW233" s="113"/>
      <c r="FX233" s="113"/>
      <c r="FY233" s="113"/>
      <c r="FZ233" s="113"/>
      <c r="GA233" s="113"/>
      <c r="GB233" s="113"/>
      <c r="GC233" s="113"/>
      <c r="GD233" s="113"/>
      <c r="GE233" s="113"/>
      <c r="GF233" s="113"/>
      <c r="GG233" s="113"/>
      <c r="GH233" s="113"/>
      <c r="GI233" s="113"/>
      <c r="GJ233" s="113"/>
      <c r="GK233" s="113"/>
      <c r="GL233" s="113"/>
      <c r="GM233" s="113"/>
      <c r="GN233" s="113"/>
      <c r="GO233" s="113"/>
      <c r="GP233" s="113"/>
      <c r="GQ233" s="113"/>
      <c r="GR233" s="113"/>
      <c r="GS233" s="113"/>
      <c r="GT233" s="113"/>
      <c r="GU233" s="113"/>
      <c r="GV233" s="113"/>
      <c r="GW233" s="113"/>
      <c r="GX233" s="113"/>
      <c r="GY233" s="113"/>
      <c r="GZ233" s="113"/>
      <c r="HA233" s="113"/>
      <c r="HB233" s="113"/>
      <c r="HC233" s="113"/>
      <c r="HD233" s="113"/>
      <c r="HE233" s="113"/>
      <c r="HF233" s="113"/>
      <c r="HG233" s="113"/>
      <c r="HH233" s="113"/>
      <c r="HI233" s="113"/>
      <c r="HJ233" s="113"/>
      <c r="HK233" s="113"/>
      <c r="HL233" s="113"/>
      <c r="HM233" s="113"/>
      <c r="HN233" s="113"/>
      <c r="HO233" s="113"/>
      <c r="HP233" s="113"/>
      <c r="HQ233" s="113"/>
      <c r="HR233" s="113"/>
      <c r="HS233" s="113"/>
      <c r="HT233" s="113"/>
      <c r="HU233" s="113"/>
      <c r="HV233" s="113"/>
      <c r="HW233" s="113"/>
      <c r="HX233" s="113"/>
      <c r="HY233" s="113"/>
      <c r="HZ233" s="113"/>
      <c r="IA233" s="113"/>
      <c r="IB233" s="113"/>
      <c r="IC233" s="113"/>
      <c r="ID233" s="113"/>
      <c r="IE233" s="113"/>
      <c r="IF233" s="113"/>
      <c r="IG233" s="113"/>
      <c r="IH233" s="113"/>
      <c r="II233" s="113"/>
      <c r="IJ233" s="113"/>
      <c r="IK233" s="113"/>
      <c r="IL233" s="113"/>
      <c r="IM233" s="113"/>
      <c r="IN233" s="113"/>
      <c r="IO233" s="113"/>
      <c r="IP233" s="113"/>
      <c r="IQ233" s="113"/>
      <c r="IR233" s="113"/>
      <c r="IS233" s="113"/>
      <c r="IT233" s="113"/>
      <c r="IU233" s="113"/>
      <c r="IV233" s="113"/>
      <c r="IW233" s="113"/>
      <c r="IX233" s="113"/>
      <c r="IY233" s="113"/>
    </row>
    <row r="234" spans="1:259" x14ac:dyDescent="0.2">
      <c r="A234" s="122">
        <v>40924</v>
      </c>
      <c r="B234" s="102" t="s">
        <v>548</v>
      </c>
      <c r="C234" s="102" t="s">
        <v>241</v>
      </c>
      <c r="D234" s="102" t="s">
        <v>141</v>
      </c>
      <c r="E234" s="144" t="s">
        <v>144</v>
      </c>
      <c r="F234" s="84">
        <v>40857</v>
      </c>
      <c r="G234" s="145">
        <v>2011</v>
      </c>
      <c r="H234" s="123" t="s">
        <v>0</v>
      </c>
      <c r="I234" s="123" t="str">
        <f t="shared" si="12"/>
        <v>LA</v>
      </c>
      <c r="J234" s="123" t="str">
        <f t="shared" si="11"/>
        <v>LA</v>
      </c>
      <c r="K234" s="123" t="str">
        <f t="shared" si="13"/>
        <v>South Central</v>
      </c>
      <c r="L234" s="123" t="str">
        <f>INDEX('State '!$A$1:$C$62,MATCH($I234,'State '!$B:$B,0),3)</f>
        <v>South Central</v>
      </c>
      <c r="M234" s="123" t="str">
        <f>INDEX('State '!$A$1:$C$62,MATCH($J234,'State '!$B:$B,0),3)</f>
        <v>South Central</v>
      </c>
      <c r="N234" s="123"/>
      <c r="O234" s="146">
        <v>0</v>
      </c>
      <c r="P234" s="146">
        <v>0</v>
      </c>
      <c r="Q234" s="146">
        <v>105</v>
      </c>
      <c r="R234" s="85"/>
      <c r="S234" s="147" t="s">
        <v>135</v>
      </c>
      <c r="T234" s="148" t="s">
        <v>390</v>
      </c>
      <c r="U234" s="149" t="s">
        <v>549</v>
      </c>
      <c r="V234" s="123"/>
      <c r="W234" s="125"/>
    </row>
    <row r="235" spans="1:259" s="20" customFormat="1" x14ac:dyDescent="0.2">
      <c r="A235" s="122">
        <v>40597</v>
      </c>
      <c r="B235" s="102" t="s">
        <v>541</v>
      </c>
      <c r="C235" s="102" t="s">
        <v>238</v>
      </c>
      <c r="D235" s="102" t="s">
        <v>137</v>
      </c>
      <c r="E235" s="144" t="s">
        <v>144</v>
      </c>
      <c r="F235" s="84">
        <v>40591</v>
      </c>
      <c r="G235" s="145">
        <v>2011</v>
      </c>
      <c r="H235" s="123" t="s">
        <v>6</v>
      </c>
      <c r="I235" s="123" t="str">
        <f t="shared" si="12"/>
        <v>TX</v>
      </c>
      <c r="J235" s="123" t="str">
        <f t="shared" si="11"/>
        <v>TX</v>
      </c>
      <c r="K235" s="123" t="str">
        <f t="shared" si="13"/>
        <v>South Central</v>
      </c>
      <c r="L235" s="123" t="str">
        <f>INDEX('State '!$A$1:$C$62,MATCH($I235,'State '!$B:$B,0),3)</f>
        <v>South Central</v>
      </c>
      <c r="M235" s="123" t="str">
        <f>INDEX('State '!$A$1:$C$62,MATCH($J235,'State '!$B:$B,0),3)</f>
        <v>South Central</v>
      </c>
      <c r="N235" s="123"/>
      <c r="O235" s="146">
        <v>0</v>
      </c>
      <c r="P235" s="146">
        <v>83</v>
      </c>
      <c r="Q235" s="146">
        <v>300</v>
      </c>
      <c r="R235" s="85">
        <v>20</v>
      </c>
      <c r="S235" s="147" t="s">
        <v>139</v>
      </c>
      <c r="T235" s="148" t="s">
        <v>188</v>
      </c>
      <c r="U235" s="149" t="s">
        <v>391</v>
      </c>
      <c r="V235" s="123"/>
      <c r="W235" s="125"/>
    </row>
    <row r="236" spans="1:259" x14ac:dyDescent="0.2">
      <c r="A236" s="122">
        <v>40597</v>
      </c>
      <c r="B236" s="101" t="s">
        <v>535</v>
      </c>
      <c r="C236" s="101" t="s">
        <v>238</v>
      </c>
      <c r="D236" s="101" t="s">
        <v>137</v>
      </c>
      <c r="E236" s="101" t="s">
        <v>144</v>
      </c>
      <c r="F236" s="82">
        <v>40591</v>
      </c>
      <c r="G236" s="83">
        <v>2011</v>
      </c>
      <c r="H236" s="123" t="s">
        <v>6</v>
      </c>
      <c r="I236" s="123" t="str">
        <f t="shared" si="12"/>
        <v>TX</v>
      </c>
      <c r="J236" s="123" t="str">
        <f t="shared" si="11"/>
        <v>TX</v>
      </c>
      <c r="K236" s="123" t="str">
        <f t="shared" si="13"/>
        <v>South Central</v>
      </c>
      <c r="L236" s="123" t="str">
        <f>INDEX('State '!$A$1:$C$62,MATCH($I236,'State '!$B:$B,0),3)</f>
        <v>South Central</v>
      </c>
      <c r="M236" s="123" t="str">
        <f>INDEX('State '!$A$1:$C$62,MATCH($J236,'State '!$B:$B,0),3)</f>
        <v>South Central</v>
      </c>
      <c r="N236" s="123"/>
      <c r="O236" s="85">
        <v>0</v>
      </c>
      <c r="P236" s="85">
        <v>50</v>
      </c>
      <c r="Q236" s="85">
        <v>400</v>
      </c>
      <c r="R236" s="124">
        <v>24</v>
      </c>
      <c r="S236" s="123" t="s">
        <v>139</v>
      </c>
      <c r="T236" s="123" t="s">
        <v>188</v>
      </c>
      <c r="U236" s="123" t="s">
        <v>391</v>
      </c>
      <c r="V236" s="123"/>
      <c r="W236" s="125"/>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20"/>
      <c r="DI236" s="20"/>
      <c r="DJ236" s="20"/>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U236" s="20"/>
      <c r="EV236" s="20"/>
      <c r="EW236" s="20"/>
      <c r="EX236" s="20"/>
      <c r="EY236" s="20"/>
      <c r="EZ236" s="20"/>
      <c r="FA236" s="20"/>
      <c r="FB236" s="20"/>
      <c r="FC236" s="20"/>
      <c r="FD236" s="20"/>
      <c r="FE236" s="20"/>
      <c r="FF236" s="20"/>
      <c r="FG236" s="20"/>
      <c r="FH236" s="20"/>
      <c r="FI236" s="20"/>
      <c r="FJ236" s="20"/>
      <c r="FK236" s="20"/>
      <c r="FL236" s="20"/>
      <c r="FM236" s="20"/>
      <c r="FN236" s="20"/>
      <c r="FO236" s="20"/>
      <c r="FP236" s="20"/>
      <c r="FQ236" s="20"/>
      <c r="FR236" s="20"/>
      <c r="FS236" s="20"/>
      <c r="FT236" s="20"/>
      <c r="FU236" s="20"/>
      <c r="FV236" s="20"/>
      <c r="FW236" s="20"/>
      <c r="FX236" s="20"/>
      <c r="FY236" s="20"/>
      <c r="FZ236" s="20"/>
      <c r="GA236" s="20"/>
      <c r="GB236" s="20"/>
      <c r="GC236" s="20"/>
      <c r="GD236" s="20"/>
      <c r="GE236" s="20"/>
      <c r="GF236" s="20"/>
      <c r="GG236" s="20"/>
      <c r="GH236" s="20"/>
      <c r="GI236" s="20"/>
      <c r="GJ236" s="20"/>
      <c r="GK236" s="20"/>
      <c r="GL236" s="20"/>
      <c r="GM236" s="20"/>
      <c r="GN236" s="20"/>
      <c r="GO236" s="20"/>
      <c r="GP236" s="20"/>
      <c r="GQ236" s="20"/>
      <c r="GR236" s="20"/>
      <c r="GS236" s="20"/>
      <c r="GT236" s="20"/>
      <c r="GU236" s="20"/>
      <c r="GV236" s="20"/>
      <c r="GW236" s="20"/>
      <c r="GX236" s="20"/>
      <c r="GY236" s="20"/>
      <c r="GZ236" s="20"/>
      <c r="HA236" s="20"/>
      <c r="HB236" s="20"/>
      <c r="HC236" s="20"/>
      <c r="HD236" s="20"/>
      <c r="HE236" s="20"/>
      <c r="HF236" s="20"/>
      <c r="HG236" s="20"/>
      <c r="HH236" s="20"/>
      <c r="HI236" s="20"/>
      <c r="HJ236" s="20"/>
      <c r="HK236" s="20"/>
      <c r="HL236" s="20"/>
      <c r="HM236" s="20"/>
      <c r="HN236" s="20"/>
      <c r="HO236" s="20"/>
      <c r="HP236" s="20"/>
      <c r="HQ236" s="20"/>
      <c r="HR236" s="20"/>
      <c r="HS236" s="20"/>
      <c r="HT236" s="20"/>
      <c r="HU236" s="20"/>
      <c r="HV236" s="20"/>
      <c r="HW236" s="20"/>
      <c r="HX236" s="20"/>
      <c r="HY236" s="20"/>
      <c r="HZ236" s="20"/>
      <c r="IA236" s="20"/>
      <c r="IB236" s="20"/>
      <c r="IC236" s="20"/>
      <c r="ID236" s="20"/>
      <c r="IE236" s="20"/>
      <c r="IF236" s="20"/>
      <c r="IG236" s="20"/>
      <c r="IH236" s="20"/>
      <c r="II236" s="20"/>
      <c r="IJ236" s="20"/>
      <c r="IK236" s="20"/>
      <c r="IL236" s="20"/>
      <c r="IM236" s="20"/>
      <c r="IN236" s="20"/>
      <c r="IO236" s="20"/>
      <c r="IP236" s="20"/>
      <c r="IQ236" s="20"/>
      <c r="IR236" s="20"/>
      <c r="IS236" s="20"/>
      <c r="IT236" s="20"/>
      <c r="IU236" s="20"/>
      <c r="IV236" s="20"/>
      <c r="IW236" s="20"/>
      <c r="IX236" s="20"/>
      <c r="IY236" s="20"/>
    </row>
    <row r="237" spans="1:259" s="20" customFormat="1" x14ac:dyDescent="0.2">
      <c r="A237" s="122">
        <v>40350</v>
      </c>
      <c r="B237" s="101" t="s">
        <v>2235</v>
      </c>
      <c r="C237" s="101" t="s">
        <v>2236</v>
      </c>
      <c r="D237" s="101" t="s">
        <v>141</v>
      </c>
      <c r="E237" s="101" t="s">
        <v>144</v>
      </c>
      <c r="F237" s="82">
        <v>40743</v>
      </c>
      <c r="G237" s="83">
        <v>2011</v>
      </c>
      <c r="H237" s="123" t="s">
        <v>0</v>
      </c>
      <c r="I237" s="123" t="str">
        <f t="shared" si="12"/>
        <v>LA</v>
      </c>
      <c r="J237" s="123" t="str">
        <f t="shared" si="11"/>
        <v>LA</v>
      </c>
      <c r="K237" s="123" t="str">
        <f t="shared" si="13"/>
        <v>South Central</v>
      </c>
      <c r="L237" s="123" t="str">
        <f>INDEX('State '!$A$1:$C$62,MATCH($I237,'State '!$B:$B,0),3)</f>
        <v>South Central</v>
      </c>
      <c r="M237" s="123" t="str">
        <f>INDEX('State '!$A$1:$C$62,MATCH($J237,'State '!$B:$B,0),3)</f>
        <v>South Central</v>
      </c>
      <c r="N237" s="123"/>
      <c r="O237" s="85">
        <v>193</v>
      </c>
      <c r="P237" s="85">
        <v>20.5</v>
      </c>
      <c r="Q237" s="85">
        <v>400</v>
      </c>
      <c r="R237" s="124">
        <v>42</v>
      </c>
      <c r="S237" s="123" t="s">
        <v>135</v>
      </c>
      <c r="T237" s="123" t="s">
        <v>390</v>
      </c>
      <c r="U237" s="123" t="s">
        <v>547</v>
      </c>
      <c r="V237" s="123"/>
      <c r="W237" s="125"/>
    </row>
    <row r="238" spans="1:259" s="20" customFormat="1" x14ac:dyDescent="0.2">
      <c r="A238" s="122">
        <v>40814</v>
      </c>
      <c r="B238" s="102" t="s">
        <v>559</v>
      </c>
      <c r="C238" s="102" t="s">
        <v>237</v>
      </c>
      <c r="D238" s="102" t="s">
        <v>134</v>
      </c>
      <c r="E238" s="144" t="s">
        <v>144</v>
      </c>
      <c r="F238" s="84">
        <v>40808</v>
      </c>
      <c r="G238" s="145">
        <v>2011</v>
      </c>
      <c r="H238" s="123" t="s">
        <v>17</v>
      </c>
      <c r="I238" s="123" t="str">
        <f t="shared" si="12"/>
        <v>AL</v>
      </c>
      <c r="J238" s="123" t="str">
        <f t="shared" si="11"/>
        <v>AL</v>
      </c>
      <c r="K238" s="123" t="str">
        <f t="shared" si="13"/>
        <v>South Central</v>
      </c>
      <c r="L238" s="123" t="str">
        <f>INDEX('State '!$A$1:$C$62,MATCH($I238,'State '!$B:$B,0),3)</f>
        <v>South Central</v>
      </c>
      <c r="M238" s="123" t="str">
        <f>INDEX('State '!$A$1:$C$62,MATCH($J238,'State '!$B:$B,0),3)</f>
        <v>South Central</v>
      </c>
      <c r="N238" s="123"/>
      <c r="O238" s="146">
        <v>34</v>
      </c>
      <c r="P238" s="146">
        <v>8.9</v>
      </c>
      <c r="Q238" s="146">
        <v>343</v>
      </c>
      <c r="R238" s="85">
        <v>24</v>
      </c>
      <c r="S238" s="147" t="s">
        <v>135</v>
      </c>
      <c r="T238" s="148" t="s">
        <v>390</v>
      </c>
      <c r="U238" s="149" t="s">
        <v>560</v>
      </c>
      <c r="V238" s="123"/>
      <c r="W238" s="125"/>
      <c r="X238" s="126"/>
      <c r="Y238" s="113"/>
      <c r="Z238" s="113"/>
      <c r="AA238" s="113"/>
      <c r="AB238" s="113"/>
      <c r="AC238" s="113"/>
      <c r="AD238" s="113"/>
      <c r="AE238" s="113"/>
      <c r="AF238" s="113"/>
      <c r="AG238" s="113"/>
      <c r="AH238" s="113"/>
      <c r="AI238" s="113"/>
      <c r="AJ238" s="113"/>
      <c r="AK238" s="113"/>
      <c r="AL238" s="113"/>
      <c r="AM238" s="113"/>
      <c r="AN238" s="113"/>
      <c r="AO238" s="113"/>
      <c r="AP238" s="113"/>
      <c r="AQ238" s="113"/>
      <c r="AR238" s="113"/>
      <c r="AS238" s="113"/>
      <c r="AT238" s="113"/>
      <c r="AU238" s="113"/>
      <c r="AV238" s="113"/>
      <c r="AW238" s="113"/>
      <c r="AX238" s="113"/>
      <c r="AY238" s="113"/>
      <c r="AZ238" s="113"/>
      <c r="BA238" s="113"/>
      <c r="BB238" s="113"/>
      <c r="BC238" s="113"/>
      <c r="BD238" s="113"/>
      <c r="BE238" s="113"/>
      <c r="BF238" s="113"/>
      <c r="BG238" s="113"/>
      <c r="BH238" s="113"/>
      <c r="BI238" s="113"/>
      <c r="BJ238" s="113"/>
      <c r="BK238" s="113"/>
      <c r="BL238" s="113"/>
      <c r="BM238" s="113"/>
      <c r="BN238" s="113"/>
      <c r="BO238" s="113"/>
      <c r="BP238" s="113"/>
      <c r="BQ238" s="113"/>
      <c r="BR238" s="113"/>
      <c r="BS238" s="113"/>
      <c r="BT238" s="113"/>
      <c r="BU238" s="113"/>
      <c r="BV238" s="113"/>
      <c r="BW238" s="113"/>
      <c r="BX238" s="113"/>
      <c r="BY238" s="113"/>
      <c r="BZ238" s="113"/>
      <c r="CA238" s="113"/>
      <c r="CB238" s="113"/>
      <c r="CC238" s="113"/>
      <c r="CD238" s="113"/>
      <c r="CE238" s="113"/>
      <c r="CF238" s="113"/>
      <c r="CG238" s="113"/>
      <c r="CH238" s="113"/>
      <c r="CI238" s="113"/>
      <c r="CJ238" s="113"/>
      <c r="CK238" s="113"/>
      <c r="CL238" s="113"/>
      <c r="CM238" s="113"/>
      <c r="CN238" s="113"/>
      <c r="CO238" s="113"/>
      <c r="CP238" s="113"/>
      <c r="CQ238" s="113"/>
      <c r="CR238" s="113"/>
      <c r="CS238" s="113"/>
      <c r="CT238" s="113"/>
      <c r="CU238" s="113"/>
      <c r="CV238" s="113"/>
      <c r="CW238" s="113"/>
      <c r="CX238" s="113"/>
      <c r="CY238" s="113"/>
      <c r="CZ238" s="113"/>
      <c r="DA238" s="113"/>
      <c r="DB238" s="113"/>
      <c r="DC238" s="113"/>
      <c r="DD238" s="113"/>
      <c r="DE238" s="113"/>
      <c r="DF238" s="113"/>
      <c r="DG238" s="113"/>
      <c r="DH238" s="113"/>
      <c r="DI238" s="113"/>
      <c r="DJ238" s="113"/>
      <c r="DK238" s="113"/>
      <c r="DL238" s="113"/>
      <c r="DM238" s="113"/>
      <c r="DN238" s="113"/>
      <c r="DO238" s="113"/>
      <c r="DP238" s="113"/>
      <c r="DQ238" s="113"/>
      <c r="DR238" s="113"/>
      <c r="DS238" s="113"/>
      <c r="DT238" s="113"/>
      <c r="DU238" s="113"/>
      <c r="DV238" s="113"/>
      <c r="DW238" s="113"/>
      <c r="DX238" s="113"/>
      <c r="DY238" s="113"/>
      <c r="DZ238" s="113"/>
      <c r="EA238" s="113"/>
      <c r="EB238" s="113"/>
      <c r="EC238" s="113"/>
      <c r="ED238" s="113"/>
      <c r="EE238" s="113"/>
      <c r="EF238" s="113"/>
      <c r="EG238" s="113"/>
      <c r="EH238" s="113"/>
      <c r="EI238" s="113"/>
      <c r="EJ238" s="113"/>
      <c r="EK238" s="113"/>
      <c r="EL238" s="113"/>
      <c r="EM238" s="113"/>
      <c r="EN238" s="113"/>
      <c r="EO238" s="113"/>
      <c r="EP238" s="113"/>
      <c r="EQ238" s="113"/>
      <c r="ER238" s="113"/>
      <c r="ES238" s="113"/>
      <c r="ET238" s="113"/>
      <c r="EU238" s="113"/>
      <c r="EV238" s="113"/>
      <c r="EW238" s="113"/>
      <c r="EX238" s="113"/>
      <c r="EY238" s="113"/>
      <c r="EZ238" s="113"/>
      <c r="FA238" s="113"/>
      <c r="FB238" s="113"/>
      <c r="FC238" s="113"/>
      <c r="FD238" s="113"/>
      <c r="FE238" s="113"/>
      <c r="FF238" s="113"/>
      <c r="FG238" s="113"/>
      <c r="FH238" s="113"/>
      <c r="FI238" s="113"/>
      <c r="FJ238" s="113"/>
      <c r="FK238" s="113"/>
      <c r="FL238" s="113"/>
      <c r="FM238" s="113"/>
      <c r="FN238" s="113"/>
      <c r="FO238" s="113"/>
      <c r="FP238" s="113"/>
      <c r="FQ238" s="113"/>
      <c r="FR238" s="113"/>
      <c r="FS238" s="113"/>
      <c r="FT238" s="113"/>
      <c r="FU238" s="113"/>
      <c r="FV238" s="113"/>
      <c r="FW238" s="113"/>
      <c r="FX238" s="113"/>
      <c r="FY238" s="113"/>
      <c r="FZ238" s="113"/>
      <c r="GA238" s="113"/>
      <c r="GB238" s="113"/>
      <c r="GC238" s="113"/>
      <c r="GD238" s="113"/>
      <c r="GE238" s="113"/>
      <c r="GF238" s="113"/>
      <c r="GG238" s="113"/>
      <c r="GH238" s="113"/>
      <c r="GI238" s="113"/>
      <c r="GJ238" s="113"/>
      <c r="GK238" s="113"/>
      <c r="GL238" s="113"/>
      <c r="GM238" s="113"/>
      <c r="GN238" s="113"/>
      <c r="GO238" s="113"/>
      <c r="GP238" s="113"/>
      <c r="GQ238" s="113"/>
      <c r="GR238" s="113"/>
      <c r="GS238" s="113"/>
      <c r="GT238" s="113"/>
      <c r="GU238" s="113"/>
      <c r="GV238" s="113"/>
      <c r="GW238" s="113"/>
      <c r="GX238" s="113"/>
      <c r="GY238" s="113"/>
      <c r="GZ238" s="113"/>
      <c r="HA238" s="113"/>
      <c r="HB238" s="113"/>
      <c r="HC238" s="113"/>
      <c r="HD238" s="113"/>
      <c r="HE238" s="113"/>
      <c r="HF238" s="113"/>
      <c r="HG238" s="113"/>
      <c r="HH238" s="113"/>
      <c r="HI238" s="113"/>
      <c r="HJ238" s="113"/>
      <c r="HK238" s="113"/>
      <c r="HL238" s="113"/>
      <c r="HM238" s="113"/>
      <c r="HN238" s="113"/>
      <c r="HO238" s="113"/>
      <c r="HP238" s="113"/>
      <c r="HQ238" s="113"/>
      <c r="HR238" s="113"/>
      <c r="HS238" s="113"/>
      <c r="HT238" s="113"/>
      <c r="HU238" s="113"/>
      <c r="HV238" s="113"/>
      <c r="HW238" s="113"/>
      <c r="HX238" s="113"/>
      <c r="HY238" s="113"/>
      <c r="HZ238" s="113"/>
      <c r="IA238" s="113"/>
      <c r="IB238" s="113"/>
      <c r="IC238" s="113"/>
      <c r="ID238" s="113"/>
      <c r="IE238" s="113"/>
      <c r="IF238" s="113"/>
      <c r="IG238" s="113"/>
      <c r="IH238" s="113"/>
      <c r="II238" s="113"/>
      <c r="IJ238" s="113"/>
      <c r="IK238" s="113"/>
      <c r="IL238" s="113"/>
      <c r="IM238" s="113"/>
      <c r="IN238" s="113"/>
      <c r="IO238" s="113"/>
      <c r="IP238" s="113"/>
      <c r="IQ238" s="113"/>
      <c r="IR238" s="113"/>
      <c r="IS238" s="113"/>
      <c r="IT238" s="113"/>
      <c r="IU238" s="113"/>
      <c r="IV238" s="113"/>
      <c r="IW238" s="113"/>
      <c r="IX238" s="113"/>
      <c r="IY238" s="113"/>
    </row>
    <row r="239" spans="1:259" s="20" customFormat="1" x14ac:dyDescent="0.2">
      <c r="A239" s="122">
        <v>40585</v>
      </c>
      <c r="B239" s="102" t="s">
        <v>531</v>
      </c>
      <c r="C239" s="102" t="s">
        <v>237</v>
      </c>
      <c r="D239" s="102" t="s">
        <v>141</v>
      </c>
      <c r="E239" s="144" t="s">
        <v>144</v>
      </c>
      <c r="F239" s="84">
        <v>40588</v>
      </c>
      <c r="G239" s="145">
        <v>2011</v>
      </c>
      <c r="H239" s="123" t="s">
        <v>532</v>
      </c>
      <c r="I239" s="123" t="str">
        <f t="shared" si="12"/>
        <v>AL</v>
      </c>
      <c r="J239" s="123" t="str">
        <f t="shared" si="11"/>
        <v>FL</v>
      </c>
      <c r="K239" s="123" t="str">
        <f t="shared" si="13"/>
        <v>South Central, Southeast</v>
      </c>
      <c r="L239" s="123" t="str">
        <f>INDEX('State '!$A$1:$C$62,MATCH($I239,'State '!$B:$B,0),3)</f>
        <v>South Central</v>
      </c>
      <c r="M239" s="123" t="str">
        <f>INDEX('State '!$A$1:$C$62,MATCH($J239,'State '!$B:$B,0),3)</f>
        <v>Southeast</v>
      </c>
      <c r="N239" s="123"/>
      <c r="O239" s="146">
        <v>2455</v>
      </c>
      <c r="P239" s="146">
        <v>483</v>
      </c>
      <c r="Q239" s="146">
        <v>820</v>
      </c>
      <c r="R239" s="85" t="s">
        <v>533</v>
      </c>
      <c r="S239" s="147" t="s">
        <v>135</v>
      </c>
      <c r="T239" s="148" t="s">
        <v>390</v>
      </c>
      <c r="U239" s="149" t="s">
        <v>534</v>
      </c>
      <c r="V239" s="123"/>
      <c r="W239" s="125"/>
      <c r="X239" s="126"/>
      <c r="Y239" s="113"/>
      <c r="Z239" s="113"/>
      <c r="AA239" s="113"/>
      <c r="AB239" s="113"/>
      <c r="AC239" s="113"/>
      <c r="AD239" s="113"/>
      <c r="AE239" s="113"/>
      <c r="AF239" s="113"/>
      <c r="AG239" s="113"/>
      <c r="AH239" s="113"/>
      <c r="AI239" s="113"/>
      <c r="AJ239" s="113"/>
      <c r="AK239" s="113"/>
      <c r="AL239" s="113"/>
      <c r="AM239" s="113"/>
      <c r="AN239" s="113"/>
      <c r="AO239" s="113"/>
      <c r="AP239" s="113"/>
      <c r="AQ239" s="113"/>
      <c r="AR239" s="113"/>
      <c r="AS239" s="113"/>
      <c r="AT239" s="113"/>
      <c r="AU239" s="113"/>
      <c r="AV239" s="113"/>
      <c r="AW239" s="113"/>
      <c r="AX239" s="113"/>
      <c r="AY239" s="113"/>
      <c r="AZ239" s="113"/>
      <c r="BA239" s="113"/>
      <c r="BB239" s="113"/>
      <c r="BC239" s="113"/>
      <c r="BD239" s="113"/>
      <c r="BE239" s="113"/>
      <c r="BF239" s="113"/>
      <c r="BG239" s="113"/>
      <c r="BH239" s="113"/>
      <c r="BI239" s="113"/>
      <c r="BJ239" s="113"/>
      <c r="BK239" s="113"/>
      <c r="BL239" s="113"/>
      <c r="BM239" s="113"/>
      <c r="BN239" s="113"/>
      <c r="BO239" s="113"/>
      <c r="BP239" s="113"/>
      <c r="BQ239" s="113"/>
      <c r="BR239" s="113"/>
      <c r="BS239" s="113"/>
      <c r="BT239" s="113"/>
      <c r="BU239" s="113"/>
      <c r="BV239" s="113"/>
      <c r="BW239" s="113"/>
      <c r="BX239" s="113"/>
      <c r="BY239" s="113"/>
      <c r="BZ239" s="113"/>
      <c r="CA239" s="113"/>
      <c r="CB239" s="113"/>
      <c r="CC239" s="113"/>
      <c r="CD239" s="113"/>
      <c r="CE239" s="113"/>
      <c r="CF239" s="113"/>
      <c r="CG239" s="113"/>
      <c r="CH239" s="113"/>
      <c r="CI239" s="113"/>
      <c r="CJ239" s="113"/>
      <c r="CK239" s="113"/>
      <c r="CL239" s="113"/>
      <c r="CM239" s="113"/>
      <c r="CN239" s="113"/>
      <c r="CO239" s="113"/>
      <c r="CP239" s="113"/>
      <c r="CQ239" s="113"/>
      <c r="CR239" s="113"/>
      <c r="CS239" s="113"/>
      <c r="CT239" s="113"/>
      <c r="CU239" s="113"/>
      <c r="CV239" s="113"/>
      <c r="CW239" s="113"/>
      <c r="CX239" s="113"/>
      <c r="CY239" s="113"/>
      <c r="CZ239" s="113"/>
      <c r="DA239" s="113"/>
      <c r="DB239" s="113"/>
      <c r="DC239" s="113"/>
      <c r="DD239" s="113"/>
      <c r="DE239" s="113"/>
      <c r="DF239" s="113"/>
      <c r="DG239" s="113"/>
      <c r="DH239" s="113"/>
      <c r="DI239" s="113"/>
      <c r="DJ239" s="113"/>
      <c r="DK239" s="113"/>
      <c r="DL239" s="113"/>
      <c r="DM239" s="113"/>
      <c r="DN239" s="113"/>
      <c r="DO239" s="113"/>
      <c r="DP239" s="113"/>
      <c r="DQ239" s="113"/>
      <c r="DR239" s="113"/>
      <c r="DS239" s="113"/>
      <c r="DT239" s="113"/>
      <c r="DU239" s="113"/>
      <c r="DV239" s="113"/>
      <c r="DW239" s="113"/>
      <c r="DX239" s="113"/>
      <c r="DY239" s="113"/>
      <c r="DZ239" s="113"/>
      <c r="EA239" s="113"/>
      <c r="EB239" s="113"/>
      <c r="EC239" s="113"/>
      <c r="ED239" s="113"/>
      <c r="EE239" s="113"/>
      <c r="EF239" s="113"/>
      <c r="EG239" s="113"/>
      <c r="EH239" s="113"/>
      <c r="EI239" s="113"/>
      <c r="EJ239" s="113"/>
      <c r="EK239" s="113"/>
      <c r="EL239" s="113"/>
      <c r="EM239" s="113"/>
      <c r="EN239" s="113"/>
      <c r="EO239" s="113"/>
      <c r="EP239" s="113"/>
      <c r="EQ239" s="113"/>
      <c r="ER239" s="113"/>
      <c r="ES239" s="113"/>
      <c r="ET239" s="113"/>
      <c r="EU239" s="113"/>
      <c r="EV239" s="113"/>
      <c r="EW239" s="113"/>
      <c r="EX239" s="113"/>
      <c r="EY239" s="113"/>
      <c r="EZ239" s="113"/>
      <c r="FA239" s="113"/>
      <c r="FB239" s="113"/>
      <c r="FC239" s="113"/>
      <c r="FD239" s="113"/>
      <c r="FE239" s="113"/>
      <c r="FF239" s="113"/>
      <c r="FG239" s="113"/>
      <c r="FH239" s="113"/>
      <c r="FI239" s="113"/>
      <c r="FJ239" s="113"/>
      <c r="FK239" s="113"/>
      <c r="FL239" s="113"/>
      <c r="FM239" s="113"/>
      <c r="FN239" s="113"/>
      <c r="FO239" s="113"/>
      <c r="FP239" s="113"/>
      <c r="FQ239" s="113"/>
      <c r="FR239" s="113"/>
      <c r="FS239" s="113"/>
      <c r="FT239" s="113"/>
      <c r="FU239" s="113"/>
      <c r="FV239" s="113"/>
      <c r="FW239" s="113"/>
      <c r="FX239" s="113"/>
      <c r="FY239" s="113"/>
      <c r="FZ239" s="113"/>
      <c r="GA239" s="113"/>
      <c r="GB239" s="113"/>
      <c r="GC239" s="113"/>
      <c r="GD239" s="113"/>
      <c r="GE239" s="113"/>
      <c r="GF239" s="113"/>
      <c r="GG239" s="113"/>
      <c r="GH239" s="113"/>
      <c r="GI239" s="113"/>
      <c r="GJ239" s="113"/>
      <c r="GK239" s="113"/>
      <c r="GL239" s="113"/>
      <c r="GM239" s="113"/>
      <c r="GN239" s="113"/>
      <c r="GO239" s="113"/>
      <c r="GP239" s="113"/>
      <c r="GQ239" s="113"/>
      <c r="GR239" s="113"/>
      <c r="GS239" s="113"/>
      <c r="GT239" s="113"/>
      <c r="GU239" s="113"/>
      <c r="GV239" s="113"/>
      <c r="GW239" s="113"/>
      <c r="GX239" s="113"/>
      <c r="GY239" s="113"/>
      <c r="GZ239" s="113"/>
      <c r="HA239" s="113"/>
      <c r="HB239" s="113"/>
      <c r="HC239" s="113"/>
      <c r="HD239" s="113"/>
      <c r="HE239" s="113"/>
      <c r="HF239" s="113"/>
      <c r="HG239" s="113"/>
      <c r="HH239" s="113"/>
      <c r="HI239" s="113"/>
      <c r="HJ239" s="113"/>
      <c r="HK239" s="113"/>
      <c r="HL239" s="113"/>
      <c r="HM239" s="113"/>
      <c r="HN239" s="113"/>
      <c r="HO239" s="113"/>
      <c r="HP239" s="113"/>
      <c r="HQ239" s="113"/>
      <c r="HR239" s="113"/>
      <c r="HS239" s="113"/>
      <c r="HT239" s="113"/>
      <c r="HU239" s="113"/>
      <c r="HV239" s="113"/>
      <c r="HW239" s="113"/>
      <c r="HX239" s="113"/>
      <c r="HY239" s="113"/>
      <c r="HZ239" s="113"/>
      <c r="IA239" s="113"/>
      <c r="IB239" s="113"/>
      <c r="IC239" s="113"/>
      <c r="ID239" s="113"/>
      <c r="IE239" s="113"/>
      <c r="IF239" s="113"/>
      <c r="IG239" s="113"/>
      <c r="IH239" s="113"/>
      <c r="II239" s="113"/>
      <c r="IJ239" s="113"/>
      <c r="IK239" s="113"/>
      <c r="IL239" s="113"/>
      <c r="IM239" s="113"/>
      <c r="IN239" s="113"/>
      <c r="IO239" s="113"/>
      <c r="IP239" s="113"/>
      <c r="IQ239" s="113"/>
      <c r="IR239" s="113"/>
      <c r="IS239" s="113"/>
      <c r="IT239" s="113"/>
      <c r="IU239" s="113"/>
      <c r="IV239" s="113"/>
      <c r="IW239" s="113"/>
      <c r="IX239" s="113"/>
      <c r="IY239" s="113"/>
    </row>
    <row r="240" spans="1:259" s="20" customFormat="1" ht="25.5" x14ac:dyDescent="0.2">
      <c r="A240" s="122">
        <v>41106</v>
      </c>
      <c r="B240" s="101" t="s">
        <v>489</v>
      </c>
      <c r="C240" s="101" t="s">
        <v>223</v>
      </c>
      <c r="D240" s="101" t="s">
        <v>141</v>
      </c>
      <c r="E240" s="101" t="s">
        <v>144</v>
      </c>
      <c r="F240" s="82">
        <v>40634</v>
      </c>
      <c r="G240" s="83">
        <v>2011</v>
      </c>
      <c r="H240" s="123" t="s">
        <v>24</v>
      </c>
      <c r="I240" s="123" t="str">
        <f t="shared" si="12"/>
        <v>NE</v>
      </c>
      <c r="J240" s="123" t="str">
        <f t="shared" si="11"/>
        <v>NE</v>
      </c>
      <c r="K240" s="123" t="str">
        <f t="shared" si="13"/>
        <v>Mountain</v>
      </c>
      <c r="L240" s="123" t="str">
        <f>INDEX('State '!$A$1:$C$62,MATCH($I240,'State '!$B:$B,0),3)</f>
        <v>Mountain</v>
      </c>
      <c r="M240" s="123" t="str">
        <f>INDEX('State '!$A$1:$C$62,MATCH($J240,'State '!$B:$B,0),3)</f>
        <v>Mountain</v>
      </c>
      <c r="N240" s="123"/>
      <c r="O240" s="85"/>
      <c r="P240" s="85">
        <v>11</v>
      </c>
      <c r="Q240" s="85"/>
      <c r="R240" s="124">
        <v>20</v>
      </c>
      <c r="S240" s="123" t="s">
        <v>135</v>
      </c>
      <c r="T240" s="123" t="s">
        <v>390</v>
      </c>
      <c r="U240" s="123" t="s">
        <v>490</v>
      </c>
      <c r="V240" s="123"/>
      <c r="W240" s="125"/>
    </row>
    <row r="241" spans="1:259" x14ac:dyDescent="0.2">
      <c r="A241" s="122">
        <v>40683</v>
      </c>
      <c r="B241" s="102" t="s">
        <v>234</v>
      </c>
      <c r="C241" s="102" t="s">
        <v>234</v>
      </c>
      <c r="D241" s="102" t="s">
        <v>134</v>
      </c>
      <c r="E241" s="144" t="s">
        <v>144</v>
      </c>
      <c r="F241" s="84">
        <v>40612</v>
      </c>
      <c r="G241" s="145">
        <v>2011</v>
      </c>
      <c r="H241" s="123" t="s">
        <v>442</v>
      </c>
      <c r="I241" s="123" t="str">
        <f t="shared" si="12"/>
        <v>TX</v>
      </c>
      <c r="J241" s="123" t="str">
        <f t="shared" si="11"/>
        <v>LA</v>
      </c>
      <c r="K241" s="123" t="str">
        <f t="shared" si="13"/>
        <v>South Central</v>
      </c>
      <c r="L241" s="123" t="str">
        <f>INDEX('State '!$A$1:$C$62,MATCH($I241,'State '!$B:$B,0),3)</f>
        <v>South Central</v>
      </c>
      <c r="M241" s="123" t="str">
        <f>INDEX('State '!$A$1:$C$62,MATCH($J241,'State '!$B:$B,0),3)</f>
        <v>South Central</v>
      </c>
      <c r="N241" s="123"/>
      <c r="O241" s="146"/>
      <c r="P241" s="146">
        <v>69</v>
      </c>
      <c r="Q241" s="146">
        <v>2500</v>
      </c>
      <c r="R241" s="85">
        <v>42</v>
      </c>
      <c r="S241" s="147" t="s">
        <v>135</v>
      </c>
      <c r="T241" s="148" t="s">
        <v>390</v>
      </c>
      <c r="U241" s="149" t="s">
        <v>449</v>
      </c>
      <c r="V241" s="123" t="s">
        <v>2250</v>
      </c>
      <c r="W241" s="125"/>
    </row>
    <row r="242" spans="1:259" x14ac:dyDescent="0.2">
      <c r="A242" s="122">
        <v>40380</v>
      </c>
      <c r="B242" s="102" t="s">
        <v>1821</v>
      </c>
      <c r="C242" s="102" t="s">
        <v>214</v>
      </c>
      <c r="D242" s="102" t="s">
        <v>137</v>
      </c>
      <c r="E242" s="144" t="s">
        <v>144</v>
      </c>
      <c r="F242" s="84">
        <v>40808</v>
      </c>
      <c r="G242" s="145">
        <v>2011</v>
      </c>
      <c r="H242" s="123" t="s">
        <v>14</v>
      </c>
      <c r="I242" s="123" t="str">
        <f t="shared" si="12"/>
        <v>MS</v>
      </c>
      <c r="J242" s="123" t="str">
        <f t="shared" si="11"/>
        <v>MS</v>
      </c>
      <c r="K242" s="123" t="str">
        <f t="shared" si="13"/>
        <v>South Central</v>
      </c>
      <c r="L242" s="123" t="str">
        <f>INDEX('State '!$A$1:$C$62,MATCH($I242,'State '!$B:$B,0),3)</f>
        <v>South Central</v>
      </c>
      <c r="M242" s="123" t="str">
        <f>INDEX('State '!$A$1:$C$62,MATCH($J242,'State '!$B:$B,0),3)</f>
        <v>South Central</v>
      </c>
      <c r="N242" s="123"/>
      <c r="O242" s="146">
        <v>10</v>
      </c>
      <c r="P242" s="146">
        <v>5.0199999999999996</v>
      </c>
      <c r="Q242" s="146">
        <v>1500</v>
      </c>
      <c r="R242" s="85">
        <v>36</v>
      </c>
      <c r="S242" s="147" t="s">
        <v>135</v>
      </c>
      <c r="T242" s="148" t="s">
        <v>390</v>
      </c>
      <c r="U242" s="149" t="s">
        <v>443</v>
      </c>
      <c r="V242" s="123"/>
      <c r="W242" s="125"/>
    </row>
    <row r="243" spans="1:259" s="20" customFormat="1" x14ac:dyDescent="0.2">
      <c r="A243" s="122">
        <v>40828</v>
      </c>
      <c r="B243" s="102" t="s">
        <v>557</v>
      </c>
      <c r="C243" s="102" t="s">
        <v>244</v>
      </c>
      <c r="D243" s="102" t="s">
        <v>134</v>
      </c>
      <c r="E243" s="144" t="s">
        <v>144</v>
      </c>
      <c r="F243" s="84">
        <v>40634</v>
      </c>
      <c r="G243" s="145">
        <v>2011</v>
      </c>
      <c r="H243" s="123" t="s">
        <v>18</v>
      </c>
      <c r="I243" s="123" t="str">
        <f t="shared" si="12"/>
        <v>FL</v>
      </c>
      <c r="J243" s="123" t="str">
        <f t="shared" si="11"/>
        <v>FL</v>
      </c>
      <c r="K243" s="123" t="str">
        <f t="shared" si="13"/>
        <v>Southeast</v>
      </c>
      <c r="L243" s="123" t="str">
        <f>INDEX('State '!$A$1:$C$62,MATCH($I243,'State '!$B:$B,0),3)</f>
        <v>Southeast</v>
      </c>
      <c r="M243" s="123" t="str">
        <f>INDEX('State '!$A$1:$C$62,MATCH($J243,'State '!$B:$B,0),3)</f>
        <v>Southeast</v>
      </c>
      <c r="N243" s="123"/>
      <c r="O243" s="146">
        <v>50.8</v>
      </c>
      <c r="P243" s="146"/>
      <c r="Q243" s="146">
        <v>35</v>
      </c>
      <c r="R243" s="85"/>
      <c r="S243" s="147" t="s">
        <v>135</v>
      </c>
      <c r="T243" s="148" t="s">
        <v>390</v>
      </c>
      <c r="U243" s="149" t="s">
        <v>558</v>
      </c>
      <c r="V243" s="123"/>
      <c r="W243" s="125"/>
      <c r="X243" s="126"/>
      <c r="Y243" s="113"/>
      <c r="Z243" s="113"/>
      <c r="AA243" s="113"/>
      <c r="AB243" s="113"/>
      <c r="AC243" s="113"/>
      <c r="AD243" s="113"/>
      <c r="AE243" s="113"/>
      <c r="AF243" s="113"/>
      <c r="AG243" s="113"/>
      <c r="AH243" s="113"/>
      <c r="AI243" s="113"/>
      <c r="AJ243" s="113"/>
      <c r="AK243" s="113"/>
      <c r="AL243" s="113"/>
      <c r="AM243" s="113"/>
      <c r="AN243" s="113"/>
      <c r="AO243" s="113"/>
      <c r="AP243" s="113"/>
      <c r="AQ243" s="113"/>
      <c r="AR243" s="113"/>
      <c r="AS243" s="113"/>
      <c r="AT243" s="113"/>
      <c r="AU243" s="113"/>
      <c r="AV243" s="113"/>
      <c r="AW243" s="113"/>
      <c r="AX243" s="113"/>
      <c r="AY243" s="113"/>
      <c r="AZ243" s="113"/>
      <c r="BA243" s="113"/>
      <c r="BB243" s="113"/>
      <c r="BC243" s="113"/>
      <c r="BD243" s="113"/>
      <c r="BE243" s="113"/>
      <c r="BF243" s="113"/>
      <c r="BG243" s="113"/>
      <c r="BH243" s="113"/>
      <c r="BI243" s="113"/>
      <c r="BJ243" s="113"/>
      <c r="BK243" s="113"/>
      <c r="BL243" s="113"/>
      <c r="BM243" s="113"/>
      <c r="BN243" s="113"/>
      <c r="BO243" s="113"/>
      <c r="BP243" s="113"/>
      <c r="BQ243" s="113"/>
      <c r="BR243" s="113"/>
      <c r="BS243" s="113"/>
      <c r="BT243" s="113"/>
      <c r="BU243" s="113"/>
      <c r="BV243" s="113"/>
      <c r="BW243" s="113"/>
      <c r="BX243" s="113"/>
      <c r="BY243" s="113"/>
      <c r="BZ243" s="113"/>
      <c r="CA243" s="113"/>
      <c r="CB243" s="113"/>
      <c r="CC243" s="113"/>
      <c r="CD243" s="113"/>
      <c r="CE243" s="113"/>
      <c r="CF243" s="113"/>
      <c r="CG243" s="113"/>
      <c r="CH243" s="113"/>
      <c r="CI243" s="113"/>
      <c r="CJ243" s="113"/>
      <c r="CK243" s="113"/>
      <c r="CL243" s="113"/>
      <c r="CM243" s="113"/>
      <c r="CN243" s="113"/>
      <c r="CO243" s="113"/>
      <c r="CP243" s="113"/>
      <c r="CQ243" s="113"/>
      <c r="CR243" s="113"/>
      <c r="CS243" s="113"/>
      <c r="CT243" s="113"/>
      <c r="CU243" s="113"/>
      <c r="CV243" s="113"/>
      <c r="CW243" s="113"/>
      <c r="CX243" s="113"/>
      <c r="CY243" s="113"/>
      <c r="CZ243" s="113"/>
      <c r="DA243" s="113"/>
      <c r="DB243" s="113"/>
      <c r="DC243" s="113"/>
      <c r="DD243" s="113"/>
      <c r="DE243" s="113"/>
      <c r="DF243" s="113"/>
      <c r="DG243" s="113"/>
      <c r="DH243" s="113"/>
      <c r="DI243" s="113"/>
      <c r="DJ243" s="113"/>
      <c r="DK243" s="113"/>
      <c r="DL243" s="113"/>
      <c r="DM243" s="113"/>
      <c r="DN243" s="113"/>
      <c r="DO243" s="113"/>
      <c r="DP243" s="113"/>
      <c r="DQ243" s="113"/>
      <c r="DR243" s="113"/>
      <c r="DS243" s="113"/>
      <c r="DT243" s="113"/>
      <c r="DU243" s="113"/>
      <c r="DV243" s="113"/>
      <c r="DW243" s="113"/>
      <c r="DX243" s="113"/>
      <c r="DY243" s="113"/>
      <c r="DZ243" s="113"/>
      <c r="EA243" s="113"/>
      <c r="EB243" s="113"/>
      <c r="EC243" s="113"/>
      <c r="ED243" s="113"/>
      <c r="EE243" s="113"/>
      <c r="EF243" s="113"/>
      <c r="EG243" s="113"/>
      <c r="EH243" s="113"/>
      <c r="EI243" s="113"/>
      <c r="EJ243" s="113"/>
      <c r="EK243" s="113"/>
      <c r="EL243" s="113"/>
      <c r="EM243" s="113"/>
      <c r="EN243" s="113"/>
      <c r="EO243" s="113"/>
      <c r="EP243" s="113"/>
      <c r="EQ243" s="113"/>
      <c r="ER243" s="113"/>
      <c r="ES243" s="113"/>
      <c r="ET243" s="113"/>
      <c r="EU243" s="113"/>
      <c r="EV243" s="113"/>
      <c r="EW243" s="113"/>
      <c r="EX243" s="113"/>
      <c r="EY243" s="113"/>
      <c r="EZ243" s="113"/>
      <c r="FA243" s="113"/>
      <c r="FB243" s="113"/>
      <c r="FC243" s="113"/>
      <c r="FD243" s="113"/>
      <c r="FE243" s="113"/>
      <c r="FF243" s="113"/>
      <c r="FG243" s="113"/>
      <c r="FH243" s="113"/>
      <c r="FI243" s="113"/>
      <c r="FJ243" s="113"/>
      <c r="FK243" s="113"/>
      <c r="FL243" s="113"/>
      <c r="FM243" s="113"/>
      <c r="FN243" s="113"/>
      <c r="FO243" s="113"/>
      <c r="FP243" s="113"/>
      <c r="FQ243" s="113"/>
      <c r="FR243" s="113"/>
      <c r="FS243" s="113"/>
      <c r="FT243" s="113"/>
      <c r="FU243" s="113"/>
      <c r="FV243" s="113"/>
      <c r="FW243" s="113"/>
      <c r="FX243" s="113"/>
      <c r="FY243" s="113"/>
      <c r="FZ243" s="113"/>
      <c r="GA243" s="113"/>
      <c r="GB243" s="113"/>
      <c r="GC243" s="113"/>
      <c r="GD243" s="113"/>
      <c r="GE243" s="113"/>
      <c r="GF243" s="113"/>
      <c r="GG243" s="113"/>
      <c r="GH243" s="113"/>
      <c r="GI243" s="113"/>
      <c r="GJ243" s="113"/>
      <c r="GK243" s="113"/>
      <c r="GL243" s="113"/>
      <c r="GM243" s="113"/>
      <c r="GN243" s="113"/>
      <c r="GO243" s="113"/>
      <c r="GP243" s="113"/>
      <c r="GQ243" s="113"/>
      <c r="GR243" s="113"/>
      <c r="GS243" s="113"/>
      <c r="GT243" s="113"/>
      <c r="GU243" s="113"/>
      <c r="GV243" s="113"/>
      <c r="GW243" s="113"/>
      <c r="GX243" s="113"/>
      <c r="GY243" s="113"/>
      <c r="GZ243" s="113"/>
      <c r="HA243" s="113"/>
      <c r="HB243" s="113"/>
      <c r="HC243" s="113"/>
      <c r="HD243" s="113"/>
      <c r="HE243" s="113"/>
      <c r="HF243" s="113"/>
      <c r="HG243" s="113"/>
      <c r="HH243" s="113"/>
      <c r="HI243" s="113"/>
      <c r="HJ243" s="113"/>
      <c r="HK243" s="113"/>
      <c r="HL243" s="113"/>
      <c r="HM243" s="113"/>
      <c r="HN243" s="113"/>
      <c r="HO243" s="113"/>
      <c r="HP243" s="113"/>
      <c r="HQ243" s="113"/>
      <c r="HR243" s="113"/>
      <c r="HS243" s="113"/>
      <c r="HT243" s="113"/>
      <c r="HU243" s="113"/>
      <c r="HV243" s="113"/>
      <c r="HW243" s="113"/>
      <c r="HX243" s="113"/>
      <c r="HY243" s="113"/>
      <c r="HZ243" s="113"/>
      <c r="IA243" s="113"/>
      <c r="IB243" s="113"/>
      <c r="IC243" s="113"/>
      <c r="ID243" s="113"/>
      <c r="IE243" s="113"/>
      <c r="IF243" s="113"/>
      <c r="IG243" s="113"/>
      <c r="IH243" s="113"/>
      <c r="II243" s="113"/>
      <c r="IJ243" s="113"/>
      <c r="IK243" s="113"/>
      <c r="IL243" s="113"/>
      <c r="IM243" s="113"/>
      <c r="IN243" s="113"/>
      <c r="IO243" s="113"/>
      <c r="IP243" s="113"/>
      <c r="IQ243" s="113"/>
      <c r="IR243" s="113"/>
      <c r="IS243" s="113"/>
      <c r="IT243" s="113"/>
      <c r="IU243" s="113"/>
      <c r="IV243" s="113"/>
      <c r="IW243" s="113"/>
      <c r="IX243" s="113"/>
      <c r="IY243" s="113"/>
    </row>
    <row r="244" spans="1:259" x14ac:dyDescent="0.2">
      <c r="A244" s="122">
        <v>40588</v>
      </c>
      <c r="B244" s="102" t="s">
        <v>517</v>
      </c>
      <c r="C244" s="102" t="s">
        <v>200</v>
      </c>
      <c r="D244" s="102" t="s">
        <v>134</v>
      </c>
      <c r="E244" s="144" t="s">
        <v>144</v>
      </c>
      <c r="F244" s="84">
        <v>40709</v>
      </c>
      <c r="G244" s="145">
        <v>2011</v>
      </c>
      <c r="H244" s="123" t="s">
        <v>2284</v>
      </c>
      <c r="I244" s="123" t="str">
        <f t="shared" si="12"/>
        <v>TX</v>
      </c>
      <c r="J244" s="123" t="str">
        <f t="shared" si="11"/>
        <v>AR</v>
      </c>
      <c r="K244" s="123" t="str">
        <f t="shared" si="13"/>
        <v>South Central</v>
      </c>
      <c r="L244" s="123" t="str">
        <f>INDEX('State '!$A$1:$C$62,MATCH($I244,'State '!$B:$B,0),3)</f>
        <v>South Central</v>
      </c>
      <c r="M244" s="123" t="str">
        <f>INDEX('State '!$A$1:$C$62,MATCH($J244,'State '!$B:$B,0),3)</f>
        <v>South Central</v>
      </c>
      <c r="N244" s="123"/>
      <c r="O244" s="146">
        <v>38.124000000000002</v>
      </c>
      <c r="P244" s="146">
        <v>8.4</v>
      </c>
      <c r="Q244" s="146">
        <v>112</v>
      </c>
      <c r="R244" s="85">
        <v>16</v>
      </c>
      <c r="S244" s="147" t="s">
        <v>135</v>
      </c>
      <c r="T244" s="148" t="s">
        <v>390</v>
      </c>
      <c r="U244" s="149" t="s">
        <v>518</v>
      </c>
      <c r="V244" s="123"/>
      <c r="W244" s="125"/>
    </row>
    <row r="245" spans="1:259" s="20" customFormat="1" x14ac:dyDescent="0.2">
      <c r="A245" s="122">
        <v>40388</v>
      </c>
      <c r="B245" s="102" t="s">
        <v>524</v>
      </c>
      <c r="C245" s="102" t="s">
        <v>236</v>
      </c>
      <c r="D245" s="102" t="s">
        <v>141</v>
      </c>
      <c r="E245" s="144" t="s">
        <v>144</v>
      </c>
      <c r="F245" s="84">
        <v>40695</v>
      </c>
      <c r="G245" s="145">
        <v>2011</v>
      </c>
      <c r="H245" s="123" t="s">
        <v>809</v>
      </c>
      <c r="I245" s="123" t="str">
        <f t="shared" si="12"/>
        <v>LA</v>
      </c>
      <c r="J245" s="123" t="str">
        <f t="shared" si="11"/>
        <v>MS</v>
      </c>
      <c r="K245" s="123" t="str">
        <f t="shared" si="13"/>
        <v>South Central</v>
      </c>
      <c r="L245" s="123" t="str">
        <f>INDEX('State '!$A$1:$C$62,MATCH($I245,'State '!$B:$B,0),3)</f>
        <v>South Central</v>
      </c>
      <c r="M245" s="123" t="str">
        <f>INDEX('State '!$A$1:$C$62,MATCH($J245,'State '!$B:$B,0),3)</f>
        <v>South Central</v>
      </c>
      <c r="N245" s="123"/>
      <c r="O245" s="146">
        <v>69</v>
      </c>
      <c r="P245" s="146"/>
      <c r="Q245" s="146">
        <v>360</v>
      </c>
      <c r="R245" s="85" t="s">
        <v>479</v>
      </c>
      <c r="S245" s="147" t="s">
        <v>135</v>
      </c>
      <c r="T245" s="148" t="s">
        <v>390</v>
      </c>
      <c r="U245" s="149" t="s">
        <v>525</v>
      </c>
      <c r="V245" s="123"/>
      <c r="W245" s="125"/>
      <c r="X245" s="126"/>
      <c r="Y245" s="113"/>
      <c r="Z245" s="113"/>
      <c r="AA245" s="113"/>
      <c r="AB245" s="113"/>
      <c r="AC245" s="113"/>
      <c r="AD245" s="113"/>
      <c r="AE245" s="113"/>
      <c r="AF245" s="113"/>
      <c r="AG245" s="113"/>
      <c r="AH245" s="113"/>
      <c r="AI245" s="113"/>
      <c r="AJ245" s="113"/>
      <c r="AK245" s="113"/>
      <c r="AL245" s="113"/>
      <c r="AM245" s="113"/>
      <c r="AN245" s="113"/>
      <c r="AO245" s="113"/>
      <c r="AP245" s="113"/>
      <c r="AQ245" s="113"/>
      <c r="AR245" s="113"/>
      <c r="AS245" s="113"/>
      <c r="AT245" s="113"/>
      <c r="AU245" s="113"/>
      <c r="AV245" s="113"/>
      <c r="AW245" s="113"/>
      <c r="AX245" s="113"/>
      <c r="AY245" s="113"/>
      <c r="AZ245" s="113"/>
      <c r="BA245" s="113"/>
      <c r="BB245" s="113"/>
      <c r="BC245" s="113"/>
      <c r="BD245" s="113"/>
      <c r="BE245" s="113"/>
      <c r="BF245" s="113"/>
      <c r="BG245" s="113"/>
      <c r="BH245" s="113"/>
      <c r="BI245" s="113"/>
      <c r="BJ245" s="113"/>
      <c r="BK245" s="113"/>
      <c r="BL245" s="113"/>
      <c r="BM245" s="113"/>
      <c r="BN245" s="113"/>
      <c r="BO245" s="113"/>
      <c r="BP245" s="113"/>
      <c r="BQ245" s="113"/>
      <c r="BR245" s="113"/>
      <c r="BS245" s="113"/>
      <c r="BT245" s="113"/>
      <c r="BU245" s="113"/>
      <c r="BV245" s="113"/>
      <c r="BW245" s="113"/>
      <c r="BX245" s="113"/>
      <c r="BY245" s="113"/>
      <c r="BZ245" s="113"/>
      <c r="CA245" s="113"/>
      <c r="CB245" s="113"/>
      <c r="CC245" s="113"/>
      <c r="CD245" s="113"/>
      <c r="CE245" s="113"/>
      <c r="CF245" s="113"/>
      <c r="CG245" s="113"/>
      <c r="CH245" s="113"/>
      <c r="CI245" s="113"/>
      <c r="CJ245" s="113"/>
      <c r="CK245" s="113"/>
      <c r="CL245" s="113"/>
      <c r="CM245" s="113"/>
      <c r="CN245" s="113"/>
      <c r="CO245" s="113"/>
      <c r="CP245" s="113"/>
      <c r="CQ245" s="113"/>
      <c r="CR245" s="113"/>
      <c r="CS245" s="113"/>
      <c r="CT245" s="113"/>
      <c r="CU245" s="113"/>
      <c r="CV245" s="113"/>
      <c r="CW245" s="113"/>
      <c r="CX245" s="113"/>
      <c r="CY245" s="113"/>
      <c r="CZ245" s="113"/>
      <c r="DA245" s="113"/>
      <c r="DB245" s="113"/>
      <c r="DC245" s="113"/>
      <c r="DD245" s="113"/>
      <c r="DE245" s="113"/>
      <c r="DF245" s="113"/>
      <c r="DG245" s="113"/>
      <c r="DH245" s="113"/>
      <c r="DI245" s="113"/>
      <c r="DJ245" s="113"/>
      <c r="DK245" s="113"/>
      <c r="DL245" s="113"/>
      <c r="DM245" s="113"/>
      <c r="DN245" s="113"/>
      <c r="DO245" s="113"/>
      <c r="DP245" s="113"/>
      <c r="DQ245" s="113"/>
      <c r="DR245" s="113"/>
      <c r="DS245" s="113"/>
      <c r="DT245" s="113"/>
      <c r="DU245" s="113"/>
      <c r="DV245" s="113"/>
      <c r="DW245" s="113"/>
      <c r="DX245" s="113"/>
      <c r="DY245" s="113"/>
      <c r="DZ245" s="113"/>
      <c r="EA245" s="113"/>
      <c r="EB245" s="113"/>
      <c r="EC245" s="113"/>
      <c r="ED245" s="113"/>
      <c r="EE245" s="113"/>
      <c r="EF245" s="113"/>
      <c r="EG245" s="113"/>
      <c r="EH245" s="113"/>
      <c r="EI245" s="113"/>
      <c r="EJ245" s="113"/>
      <c r="EK245" s="113"/>
      <c r="EL245" s="113"/>
      <c r="EM245" s="113"/>
      <c r="EN245" s="113"/>
      <c r="EO245" s="113"/>
      <c r="EP245" s="113"/>
      <c r="EQ245" s="113"/>
      <c r="ER245" s="113"/>
      <c r="ES245" s="113"/>
      <c r="ET245" s="113"/>
      <c r="EU245" s="113"/>
      <c r="EV245" s="113"/>
      <c r="EW245" s="113"/>
      <c r="EX245" s="113"/>
      <c r="EY245" s="113"/>
      <c r="EZ245" s="113"/>
      <c r="FA245" s="113"/>
      <c r="FB245" s="113"/>
      <c r="FC245" s="113"/>
      <c r="FD245" s="113"/>
      <c r="FE245" s="113"/>
      <c r="FF245" s="113"/>
      <c r="FG245" s="113"/>
      <c r="FH245" s="113"/>
      <c r="FI245" s="113"/>
      <c r="FJ245" s="113"/>
      <c r="FK245" s="113"/>
      <c r="FL245" s="113"/>
      <c r="FM245" s="113"/>
      <c r="FN245" s="113"/>
      <c r="FO245" s="113"/>
      <c r="FP245" s="113"/>
      <c r="FQ245" s="113"/>
      <c r="FR245" s="113"/>
      <c r="FS245" s="113"/>
      <c r="FT245" s="113"/>
      <c r="FU245" s="113"/>
      <c r="FV245" s="113"/>
      <c r="FW245" s="113"/>
      <c r="FX245" s="113"/>
      <c r="FY245" s="113"/>
      <c r="FZ245" s="113"/>
      <c r="GA245" s="113"/>
      <c r="GB245" s="113"/>
      <c r="GC245" s="113"/>
      <c r="GD245" s="113"/>
      <c r="GE245" s="113"/>
      <c r="GF245" s="113"/>
      <c r="GG245" s="113"/>
      <c r="GH245" s="113"/>
      <c r="GI245" s="113"/>
      <c r="GJ245" s="113"/>
      <c r="GK245" s="113"/>
      <c r="GL245" s="113"/>
      <c r="GM245" s="113"/>
      <c r="GN245" s="113"/>
      <c r="GO245" s="113"/>
      <c r="GP245" s="113"/>
      <c r="GQ245" s="113"/>
      <c r="GR245" s="113"/>
      <c r="GS245" s="113"/>
      <c r="GT245" s="113"/>
      <c r="GU245" s="113"/>
      <c r="GV245" s="113"/>
      <c r="GW245" s="113"/>
      <c r="GX245" s="113"/>
      <c r="GY245" s="113"/>
      <c r="GZ245" s="113"/>
      <c r="HA245" s="113"/>
      <c r="HB245" s="113"/>
      <c r="HC245" s="113"/>
      <c r="HD245" s="113"/>
      <c r="HE245" s="113"/>
      <c r="HF245" s="113"/>
      <c r="HG245" s="113"/>
      <c r="HH245" s="113"/>
      <c r="HI245" s="113"/>
      <c r="HJ245" s="113"/>
      <c r="HK245" s="113"/>
      <c r="HL245" s="113"/>
      <c r="HM245" s="113"/>
      <c r="HN245" s="113"/>
      <c r="HO245" s="113"/>
      <c r="HP245" s="113"/>
      <c r="HQ245" s="113"/>
      <c r="HR245" s="113"/>
      <c r="HS245" s="113"/>
      <c r="HT245" s="113"/>
      <c r="HU245" s="113"/>
      <c r="HV245" s="113"/>
      <c r="HW245" s="113"/>
      <c r="HX245" s="113"/>
      <c r="HY245" s="113"/>
      <c r="HZ245" s="113"/>
      <c r="IA245" s="113"/>
      <c r="IB245" s="113"/>
      <c r="IC245" s="113"/>
      <c r="ID245" s="113"/>
      <c r="IE245" s="113"/>
      <c r="IF245" s="113"/>
      <c r="IG245" s="113"/>
      <c r="IH245" s="113"/>
      <c r="II245" s="113"/>
      <c r="IJ245" s="113"/>
      <c r="IK245" s="113"/>
      <c r="IL245" s="113"/>
      <c r="IM245" s="113"/>
      <c r="IN245" s="113"/>
      <c r="IO245" s="113"/>
      <c r="IP245" s="113"/>
      <c r="IQ245" s="113"/>
      <c r="IR245" s="113"/>
      <c r="IS245" s="113"/>
      <c r="IT245" s="113"/>
      <c r="IU245" s="113"/>
      <c r="IV245" s="113"/>
      <c r="IW245" s="113"/>
      <c r="IX245" s="113"/>
      <c r="IY245" s="113"/>
    </row>
    <row r="246" spans="1:259" s="20" customFormat="1" x14ac:dyDescent="0.2">
      <c r="A246" s="122">
        <v>40619</v>
      </c>
      <c r="B246" s="102" t="s">
        <v>539</v>
      </c>
      <c r="C246" s="102" t="s">
        <v>239</v>
      </c>
      <c r="D246" s="102" t="s">
        <v>141</v>
      </c>
      <c r="E246" s="144" t="s">
        <v>144</v>
      </c>
      <c r="F246" s="84">
        <v>40576</v>
      </c>
      <c r="G246" s="145">
        <v>2011</v>
      </c>
      <c r="H246" s="123" t="s">
        <v>29</v>
      </c>
      <c r="I246" s="123" t="str">
        <f t="shared" si="12"/>
        <v>WY</v>
      </c>
      <c r="J246" s="123" t="str">
        <f t="shared" si="11"/>
        <v>WY</v>
      </c>
      <c r="K246" s="123" t="str">
        <f t="shared" si="13"/>
        <v>Mountain</v>
      </c>
      <c r="L246" s="123" t="str">
        <f>INDEX('State '!$A$1:$C$62,MATCH($I246,'State '!$B:$B,0),3)</f>
        <v>Mountain</v>
      </c>
      <c r="M246" s="123" t="str">
        <f>INDEX('State '!$A$1:$C$62,MATCH($J246,'State '!$B:$B,0),3)</f>
        <v>Mountain</v>
      </c>
      <c r="N246" s="123"/>
      <c r="O246" s="146">
        <v>94</v>
      </c>
      <c r="P246" s="146">
        <v>43.3</v>
      </c>
      <c r="Q246" s="146">
        <v>800</v>
      </c>
      <c r="R246" s="85">
        <v>36</v>
      </c>
      <c r="S246" s="147" t="s">
        <v>135</v>
      </c>
      <c r="T246" s="148" t="s">
        <v>390</v>
      </c>
      <c r="U246" s="149" t="s">
        <v>540</v>
      </c>
      <c r="V246" s="123"/>
      <c r="W246" s="125"/>
      <c r="X246" s="126"/>
      <c r="Y246" s="113"/>
      <c r="Z246" s="113"/>
      <c r="AA246" s="113"/>
      <c r="AB246" s="113"/>
      <c r="AC246" s="113"/>
      <c r="AD246" s="113"/>
      <c r="AE246" s="113"/>
      <c r="AF246" s="113"/>
      <c r="AG246" s="113"/>
      <c r="AH246" s="113"/>
      <c r="AI246" s="113"/>
      <c r="AJ246" s="113"/>
      <c r="AK246" s="113"/>
      <c r="AL246" s="113"/>
      <c r="AM246" s="113"/>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3"/>
      <c r="BQ246" s="113"/>
      <c r="BR246" s="113"/>
      <c r="BS246" s="113"/>
      <c r="BT246" s="113"/>
      <c r="BU246" s="113"/>
      <c r="BV246" s="113"/>
      <c r="BW246" s="113"/>
      <c r="BX246" s="113"/>
      <c r="BY246" s="113"/>
      <c r="BZ246" s="113"/>
      <c r="CA246" s="113"/>
      <c r="CB246" s="113"/>
      <c r="CC246" s="113"/>
      <c r="CD246" s="113"/>
      <c r="CE246" s="113"/>
      <c r="CF246" s="113"/>
      <c r="CG246" s="113"/>
      <c r="CH246" s="113"/>
      <c r="CI246" s="113"/>
      <c r="CJ246" s="113"/>
      <c r="CK246" s="113"/>
      <c r="CL246" s="113"/>
      <c r="CM246" s="113"/>
      <c r="CN246" s="113"/>
      <c r="CO246" s="113"/>
      <c r="CP246" s="113"/>
      <c r="CQ246" s="113"/>
      <c r="CR246" s="113"/>
      <c r="CS246" s="113"/>
      <c r="CT246" s="113"/>
      <c r="CU246" s="113"/>
      <c r="CV246" s="113"/>
      <c r="CW246" s="113"/>
      <c r="CX246" s="113"/>
      <c r="CY246" s="113"/>
      <c r="CZ246" s="113"/>
      <c r="DA246" s="113"/>
      <c r="DB246" s="113"/>
      <c r="DC246" s="113"/>
      <c r="DD246" s="113"/>
      <c r="DE246" s="113"/>
      <c r="DF246" s="113"/>
      <c r="DG246" s="113"/>
      <c r="DH246" s="113"/>
      <c r="DI246" s="113"/>
      <c r="DJ246" s="113"/>
      <c r="DK246" s="113"/>
      <c r="DL246" s="113"/>
      <c r="DM246" s="113"/>
      <c r="DN246" s="113"/>
      <c r="DO246" s="113"/>
      <c r="DP246" s="113"/>
      <c r="DQ246" s="113"/>
      <c r="DR246" s="113"/>
      <c r="DS246" s="113"/>
      <c r="DT246" s="113"/>
      <c r="DU246" s="113"/>
      <c r="DV246" s="113"/>
      <c r="DW246" s="113"/>
      <c r="DX246" s="113"/>
      <c r="DY246" s="113"/>
      <c r="DZ246" s="113"/>
      <c r="EA246" s="113"/>
      <c r="EB246" s="113"/>
      <c r="EC246" s="113"/>
      <c r="ED246" s="113"/>
      <c r="EE246" s="113"/>
      <c r="EF246" s="113"/>
      <c r="EG246" s="113"/>
      <c r="EH246" s="113"/>
      <c r="EI246" s="113"/>
      <c r="EJ246" s="113"/>
      <c r="EK246" s="113"/>
      <c r="EL246" s="113"/>
      <c r="EM246" s="113"/>
      <c r="EN246" s="113"/>
      <c r="EO246" s="113"/>
      <c r="EP246" s="113"/>
      <c r="EQ246" s="113"/>
      <c r="ER246" s="113"/>
      <c r="ES246" s="113"/>
      <c r="ET246" s="113"/>
      <c r="EU246" s="113"/>
      <c r="EV246" s="113"/>
      <c r="EW246" s="113"/>
      <c r="EX246" s="113"/>
      <c r="EY246" s="113"/>
      <c r="EZ246" s="113"/>
      <c r="FA246" s="113"/>
      <c r="FB246" s="113"/>
      <c r="FC246" s="113"/>
      <c r="FD246" s="113"/>
      <c r="FE246" s="113"/>
      <c r="FF246" s="113"/>
      <c r="FG246" s="113"/>
      <c r="FH246" s="113"/>
      <c r="FI246" s="113"/>
      <c r="FJ246" s="113"/>
      <c r="FK246" s="113"/>
      <c r="FL246" s="113"/>
      <c r="FM246" s="113"/>
      <c r="FN246" s="113"/>
      <c r="FO246" s="113"/>
      <c r="FP246" s="113"/>
      <c r="FQ246" s="113"/>
      <c r="FR246" s="113"/>
      <c r="FS246" s="113"/>
      <c r="FT246" s="113"/>
      <c r="FU246" s="113"/>
      <c r="FV246" s="113"/>
      <c r="FW246" s="113"/>
      <c r="FX246" s="113"/>
      <c r="FY246" s="113"/>
      <c r="FZ246" s="113"/>
      <c r="GA246" s="113"/>
      <c r="GB246" s="113"/>
      <c r="GC246" s="113"/>
      <c r="GD246" s="113"/>
      <c r="GE246" s="113"/>
      <c r="GF246" s="113"/>
      <c r="GG246" s="113"/>
      <c r="GH246" s="113"/>
      <c r="GI246" s="113"/>
      <c r="GJ246" s="113"/>
      <c r="GK246" s="113"/>
      <c r="GL246" s="113"/>
      <c r="GM246" s="113"/>
      <c r="GN246" s="113"/>
      <c r="GO246" s="113"/>
      <c r="GP246" s="113"/>
      <c r="GQ246" s="113"/>
      <c r="GR246" s="113"/>
      <c r="GS246" s="113"/>
      <c r="GT246" s="113"/>
      <c r="GU246" s="113"/>
      <c r="GV246" s="113"/>
      <c r="GW246" s="113"/>
      <c r="GX246" s="113"/>
      <c r="GY246" s="113"/>
      <c r="GZ246" s="113"/>
      <c r="HA246" s="113"/>
      <c r="HB246" s="113"/>
      <c r="HC246" s="113"/>
      <c r="HD246" s="113"/>
      <c r="HE246" s="113"/>
      <c r="HF246" s="113"/>
      <c r="HG246" s="113"/>
      <c r="HH246" s="113"/>
      <c r="HI246" s="113"/>
      <c r="HJ246" s="113"/>
      <c r="HK246" s="113"/>
      <c r="HL246" s="113"/>
      <c r="HM246" s="113"/>
      <c r="HN246" s="113"/>
      <c r="HO246" s="113"/>
      <c r="HP246" s="113"/>
      <c r="HQ246" s="113"/>
      <c r="HR246" s="113"/>
      <c r="HS246" s="113"/>
      <c r="HT246" s="113"/>
      <c r="HU246" s="113"/>
      <c r="HV246" s="113"/>
      <c r="HW246" s="113"/>
      <c r="HX246" s="113"/>
      <c r="HY246" s="113"/>
      <c r="HZ246" s="113"/>
      <c r="IA246" s="113"/>
      <c r="IB246" s="113"/>
      <c r="IC246" s="113"/>
      <c r="ID246" s="113"/>
      <c r="IE246" s="113"/>
      <c r="IF246" s="113"/>
      <c r="IG246" s="113"/>
      <c r="IH246" s="113"/>
      <c r="II246" s="113"/>
      <c r="IJ246" s="113"/>
      <c r="IK246" s="113"/>
      <c r="IL246" s="113"/>
      <c r="IM246" s="113"/>
      <c r="IN246" s="113"/>
      <c r="IO246" s="113"/>
      <c r="IP246" s="113"/>
      <c r="IQ246" s="113"/>
      <c r="IR246" s="113"/>
      <c r="IS246" s="113"/>
      <c r="IT246" s="113"/>
      <c r="IU246" s="113"/>
      <c r="IV246" s="113"/>
      <c r="IW246" s="113"/>
      <c r="IX246" s="113"/>
      <c r="IY246" s="113"/>
    </row>
    <row r="247" spans="1:259" x14ac:dyDescent="0.2">
      <c r="A247" s="122">
        <v>40388</v>
      </c>
      <c r="B247" s="101" t="s">
        <v>522</v>
      </c>
      <c r="C247" s="101" t="s">
        <v>1941</v>
      </c>
      <c r="D247" s="101" t="s">
        <v>141</v>
      </c>
      <c r="E247" s="101" t="s">
        <v>144</v>
      </c>
      <c r="F247" s="82">
        <v>40664</v>
      </c>
      <c r="G247" s="83">
        <v>2011</v>
      </c>
      <c r="H247" s="123" t="s">
        <v>17</v>
      </c>
      <c r="I247" s="123" t="str">
        <f t="shared" si="12"/>
        <v>AL</v>
      </c>
      <c r="J247" s="123" t="str">
        <f t="shared" ref="J247:J310" si="14">RIGHT($H247,2)</f>
        <v>AL</v>
      </c>
      <c r="K247" s="123" t="str">
        <f t="shared" si="13"/>
        <v>South Central</v>
      </c>
      <c r="L247" s="123" t="str">
        <f>INDEX('State '!$A$1:$C$62,MATCH($I247,'State '!$B:$B,0),3)</f>
        <v>South Central</v>
      </c>
      <c r="M247" s="123" t="str">
        <f>INDEX('State '!$A$1:$C$62,MATCH($J247,'State '!$B:$B,0),3)</f>
        <v>South Central</v>
      </c>
      <c r="N247" s="123"/>
      <c r="O247" s="85">
        <v>36</v>
      </c>
      <c r="P247" s="85"/>
      <c r="Q247" s="85">
        <v>380</v>
      </c>
      <c r="R247" s="124"/>
      <c r="S247" s="123" t="s">
        <v>135</v>
      </c>
      <c r="T247" s="123" t="s">
        <v>390</v>
      </c>
      <c r="U247" s="123" t="s">
        <v>523</v>
      </c>
      <c r="V247" s="123"/>
      <c r="W247" s="125"/>
    </row>
    <row r="248" spans="1:259" s="20" customFormat="1" x14ac:dyDescent="0.2">
      <c r="A248" s="122">
        <v>40588</v>
      </c>
      <c r="B248" s="101" t="s">
        <v>526</v>
      </c>
      <c r="C248" s="101" t="s">
        <v>202</v>
      </c>
      <c r="D248" s="101" t="s">
        <v>141</v>
      </c>
      <c r="E248" s="101" t="s">
        <v>144</v>
      </c>
      <c r="F248" s="82">
        <v>40835</v>
      </c>
      <c r="G248" s="83">
        <v>2011</v>
      </c>
      <c r="H248" s="123" t="s">
        <v>7</v>
      </c>
      <c r="I248" s="123" t="str">
        <f t="shared" si="12"/>
        <v>PA</v>
      </c>
      <c r="J248" s="123" t="str">
        <f t="shared" si="14"/>
        <v>PA</v>
      </c>
      <c r="K248" s="123" t="str">
        <f t="shared" si="13"/>
        <v>Northeast</v>
      </c>
      <c r="L248" s="123" t="str">
        <f>INDEX('State '!$A$1:$C$62,MATCH($I248,'State '!$B:$B,0),3)</f>
        <v>Northeast</v>
      </c>
      <c r="M248" s="123" t="str">
        <f>INDEX('State '!$A$1:$C$62,MATCH($J248,'State '!$B:$B,0),3)</f>
        <v>Northeast</v>
      </c>
      <c r="N248" s="123"/>
      <c r="O248" s="85">
        <v>55.6</v>
      </c>
      <c r="P248" s="85">
        <v>18.2</v>
      </c>
      <c r="Q248" s="85">
        <v>150</v>
      </c>
      <c r="R248" s="124">
        <v>20</v>
      </c>
      <c r="S248" s="123" t="s">
        <v>135</v>
      </c>
      <c r="T248" s="123" t="s">
        <v>390</v>
      </c>
      <c r="U248" s="123" t="s">
        <v>527</v>
      </c>
      <c r="V248" s="123"/>
      <c r="W248" s="125"/>
      <c r="X248" s="126"/>
      <c r="Y248" s="113"/>
      <c r="Z248" s="113"/>
      <c r="AA248" s="113"/>
      <c r="AB248" s="113"/>
      <c r="AC248" s="113"/>
      <c r="AD248" s="113"/>
      <c r="AE248" s="113"/>
      <c r="AF248" s="113"/>
      <c r="AG248" s="113"/>
      <c r="AH248" s="113"/>
      <c r="AI248" s="113"/>
      <c r="AJ248" s="113"/>
      <c r="AK248" s="113"/>
      <c r="AL248" s="113"/>
      <c r="AM248" s="113"/>
      <c r="AN248" s="113"/>
      <c r="AO248" s="113"/>
      <c r="AP248" s="113"/>
      <c r="AQ248" s="113"/>
      <c r="AR248" s="113"/>
      <c r="AS248" s="113"/>
      <c r="AT248" s="113"/>
      <c r="AU248" s="113"/>
      <c r="AV248" s="113"/>
      <c r="AW248" s="113"/>
      <c r="AX248" s="113"/>
      <c r="AY248" s="113"/>
      <c r="AZ248" s="113"/>
      <c r="BA248" s="113"/>
      <c r="BB248" s="113"/>
      <c r="BC248" s="113"/>
      <c r="BD248" s="113"/>
      <c r="BE248" s="113"/>
      <c r="BF248" s="113"/>
      <c r="BG248" s="113"/>
      <c r="BH248" s="113"/>
      <c r="BI248" s="113"/>
      <c r="BJ248" s="113"/>
      <c r="BK248" s="113"/>
      <c r="BL248" s="113"/>
      <c r="BM248" s="113"/>
      <c r="BN248" s="113"/>
      <c r="BO248" s="113"/>
      <c r="BP248" s="113"/>
      <c r="BQ248" s="113"/>
      <c r="BR248" s="113"/>
      <c r="BS248" s="113"/>
      <c r="BT248" s="113"/>
      <c r="BU248" s="113"/>
      <c r="BV248" s="113"/>
      <c r="BW248" s="113"/>
      <c r="BX248" s="113"/>
      <c r="BY248" s="113"/>
      <c r="BZ248" s="113"/>
      <c r="CA248" s="113"/>
      <c r="CB248" s="113"/>
      <c r="CC248" s="113"/>
      <c r="CD248" s="113"/>
      <c r="CE248" s="113"/>
      <c r="CF248" s="113"/>
      <c r="CG248" s="113"/>
      <c r="CH248" s="113"/>
      <c r="CI248" s="113"/>
      <c r="CJ248" s="113"/>
      <c r="CK248" s="113"/>
      <c r="CL248" s="113"/>
      <c r="CM248" s="113"/>
      <c r="CN248" s="113"/>
      <c r="CO248" s="113"/>
      <c r="CP248" s="113"/>
      <c r="CQ248" s="113"/>
      <c r="CR248" s="113"/>
      <c r="CS248" s="113"/>
      <c r="CT248" s="113"/>
      <c r="CU248" s="113"/>
      <c r="CV248" s="113"/>
      <c r="CW248" s="113"/>
      <c r="CX248" s="113"/>
      <c r="CY248" s="113"/>
      <c r="CZ248" s="113"/>
      <c r="DA248" s="113"/>
      <c r="DB248" s="113"/>
      <c r="DC248" s="113"/>
      <c r="DD248" s="113"/>
      <c r="DE248" s="113"/>
      <c r="DF248" s="113"/>
      <c r="DG248" s="113"/>
      <c r="DH248" s="113"/>
      <c r="DI248" s="113"/>
      <c r="DJ248" s="113"/>
      <c r="DK248" s="113"/>
      <c r="DL248" s="113"/>
      <c r="DM248" s="113"/>
      <c r="DN248" s="113"/>
      <c r="DO248" s="113"/>
      <c r="DP248" s="113"/>
      <c r="DQ248" s="113"/>
      <c r="DR248" s="113"/>
      <c r="DS248" s="113"/>
      <c r="DT248" s="113"/>
      <c r="DU248" s="113"/>
      <c r="DV248" s="113"/>
      <c r="DW248" s="113"/>
      <c r="DX248" s="113"/>
      <c r="DY248" s="113"/>
      <c r="DZ248" s="113"/>
      <c r="EA248" s="113"/>
      <c r="EB248" s="113"/>
      <c r="EC248" s="113"/>
      <c r="ED248" s="113"/>
      <c r="EE248" s="113"/>
      <c r="EF248" s="113"/>
      <c r="EG248" s="113"/>
      <c r="EH248" s="113"/>
      <c r="EI248" s="113"/>
      <c r="EJ248" s="113"/>
      <c r="EK248" s="113"/>
      <c r="EL248" s="113"/>
      <c r="EM248" s="113"/>
      <c r="EN248" s="113"/>
      <c r="EO248" s="113"/>
      <c r="EP248" s="113"/>
      <c r="EQ248" s="113"/>
      <c r="ER248" s="113"/>
      <c r="ES248" s="113"/>
      <c r="ET248" s="113"/>
      <c r="EU248" s="113"/>
      <c r="EV248" s="113"/>
      <c r="EW248" s="113"/>
      <c r="EX248" s="113"/>
      <c r="EY248" s="113"/>
      <c r="EZ248" s="113"/>
      <c r="FA248" s="113"/>
      <c r="FB248" s="113"/>
      <c r="FC248" s="113"/>
      <c r="FD248" s="113"/>
      <c r="FE248" s="113"/>
      <c r="FF248" s="113"/>
      <c r="FG248" s="113"/>
      <c r="FH248" s="113"/>
      <c r="FI248" s="113"/>
      <c r="FJ248" s="113"/>
      <c r="FK248" s="113"/>
      <c r="FL248" s="113"/>
      <c r="FM248" s="113"/>
      <c r="FN248" s="113"/>
      <c r="FO248" s="113"/>
      <c r="FP248" s="113"/>
      <c r="FQ248" s="113"/>
      <c r="FR248" s="113"/>
      <c r="FS248" s="113"/>
      <c r="FT248" s="113"/>
      <c r="FU248" s="113"/>
      <c r="FV248" s="113"/>
      <c r="FW248" s="113"/>
      <c r="FX248" s="113"/>
      <c r="FY248" s="113"/>
      <c r="FZ248" s="113"/>
      <c r="GA248" s="113"/>
      <c r="GB248" s="113"/>
      <c r="GC248" s="113"/>
      <c r="GD248" s="113"/>
      <c r="GE248" s="113"/>
      <c r="GF248" s="113"/>
      <c r="GG248" s="113"/>
      <c r="GH248" s="113"/>
      <c r="GI248" s="113"/>
      <c r="GJ248" s="113"/>
      <c r="GK248" s="113"/>
      <c r="GL248" s="113"/>
      <c r="GM248" s="113"/>
      <c r="GN248" s="113"/>
      <c r="GO248" s="113"/>
      <c r="GP248" s="113"/>
      <c r="GQ248" s="113"/>
      <c r="GR248" s="113"/>
      <c r="GS248" s="113"/>
      <c r="GT248" s="113"/>
      <c r="GU248" s="113"/>
      <c r="GV248" s="113"/>
      <c r="GW248" s="113"/>
      <c r="GX248" s="113"/>
      <c r="GY248" s="113"/>
      <c r="GZ248" s="113"/>
      <c r="HA248" s="113"/>
      <c r="HB248" s="113"/>
      <c r="HC248" s="113"/>
      <c r="HD248" s="113"/>
      <c r="HE248" s="113"/>
      <c r="HF248" s="113"/>
      <c r="HG248" s="113"/>
      <c r="HH248" s="113"/>
      <c r="HI248" s="113"/>
      <c r="HJ248" s="113"/>
      <c r="HK248" s="113"/>
      <c r="HL248" s="113"/>
      <c r="HM248" s="113"/>
      <c r="HN248" s="113"/>
      <c r="HO248" s="113"/>
      <c r="HP248" s="113"/>
      <c r="HQ248" s="113"/>
      <c r="HR248" s="113"/>
      <c r="HS248" s="113"/>
      <c r="HT248" s="113"/>
      <c r="HU248" s="113"/>
      <c r="HV248" s="113"/>
      <c r="HW248" s="113"/>
      <c r="HX248" s="113"/>
      <c r="HY248" s="113"/>
      <c r="HZ248" s="113"/>
      <c r="IA248" s="113"/>
      <c r="IB248" s="113"/>
      <c r="IC248" s="113"/>
      <c r="ID248" s="113"/>
      <c r="IE248" s="113"/>
      <c r="IF248" s="113"/>
      <c r="IG248" s="113"/>
      <c r="IH248" s="113"/>
      <c r="II248" s="113"/>
      <c r="IJ248" s="113"/>
      <c r="IK248" s="113"/>
      <c r="IL248" s="113"/>
      <c r="IM248" s="113"/>
      <c r="IN248" s="113"/>
      <c r="IO248" s="113"/>
      <c r="IP248" s="113"/>
      <c r="IQ248" s="113"/>
      <c r="IR248" s="113"/>
      <c r="IS248" s="113"/>
      <c r="IT248" s="113"/>
      <c r="IU248" s="113"/>
      <c r="IV248" s="113"/>
      <c r="IW248" s="113"/>
      <c r="IX248" s="113"/>
      <c r="IY248" s="113"/>
    </row>
    <row r="249" spans="1:259" s="20" customFormat="1" x14ac:dyDescent="0.2">
      <c r="A249" s="122">
        <v>40617</v>
      </c>
      <c r="B249" s="102" t="s">
        <v>512</v>
      </c>
      <c r="C249" s="102" t="s">
        <v>231</v>
      </c>
      <c r="D249" s="102" t="s">
        <v>141</v>
      </c>
      <c r="E249" s="144" t="s">
        <v>144</v>
      </c>
      <c r="F249" s="84">
        <v>40848</v>
      </c>
      <c r="G249" s="145">
        <v>2011</v>
      </c>
      <c r="H249" s="123" t="s">
        <v>397</v>
      </c>
      <c r="I249" s="123" t="str">
        <f t="shared" si="12"/>
        <v>PA</v>
      </c>
      <c r="J249" s="123" t="str">
        <f t="shared" si="14"/>
        <v>NY</v>
      </c>
      <c r="K249" s="123" t="str">
        <f t="shared" si="13"/>
        <v>Northeast</v>
      </c>
      <c r="L249" s="123" t="str">
        <f>INDEX('State '!$A$1:$C$62,MATCH($I249,'State '!$B:$B,0),3)</f>
        <v>Northeast</v>
      </c>
      <c r="M249" s="123" t="str">
        <f>INDEX('State '!$A$1:$C$62,MATCH($J249,'State '!$B:$B,0),3)</f>
        <v>Northeast</v>
      </c>
      <c r="N249" s="123"/>
      <c r="O249" s="146">
        <v>0</v>
      </c>
      <c r="P249" s="146">
        <v>0</v>
      </c>
      <c r="Q249" s="146">
        <v>325</v>
      </c>
      <c r="R249" s="85"/>
      <c r="S249" s="147" t="s">
        <v>135</v>
      </c>
      <c r="T249" s="148" t="s">
        <v>390</v>
      </c>
      <c r="U249" s="149" t="s">
        <v>513</v>
      </c>
      <c r="V249" s="123"/>
      <c r="W249" s="125"/>
      <c r="X249" s="126"/>
      <c r="Y249" s="113"/>
      <c r="Z249" s="113"/>
      <c r="AA249" s="113"/>
      <c r="AB249" s="113"/>
      <c r="AC249" s="113"/>
      <c r="AD249" s="113"/>
      <c r="AE249" s="113"/>
      <c r="AF249" s="113"/>
      <c r="AG249" s="113"/>
      <c r="AH249" s="113"/>
      <c r="AI249" s="113"/>
      <c r="AJ249" s="113"/>
      <c r="AK249" s="113"/>
      <c r="AL249" s="113"/>
      <c r="AM249" s="113"/>
      <c r="AN249" s="113"/>
      <c r="AO249" s="113"/>
      <c r="AP249" s="113"/>
      <c r="AQ249" s="113"/>
      <c r="AR249" s="113"/>
      <c r="AS249" s="113"/>
      <c r="AT249" s="113"/>
      <c r="AU249" s="113"/>
      <c r="AV249" s="113"/>
      <c r="AW249" s="113"/>
      <c r="AX249" s="113"/>
      <c r="AY249" s="113"/>
      <c r="AZ249" s="113"/>
      <c r="BA249" s="113"/>
      <c r="BB249" s="113"/>
      <c r="BC249" s="113"/>
      <c r="BD249" s="113"/>
      <c r="BE249" s="113"/>
      <c r="BF249" s="113"/>
      <c r="BG249" s="113"/>
      <c r="BH249" s="113"/>
      <c r="BI249" s="113"/>
      <c r="BJ249" s="113"/>
      <c r="BK249" s="113"/>
      <c r="BL249" s="113"/>
      <c r="BM249" s="113"/>
      <c r="BN249" s="113"/>
      <c r="BO249" s="113"/>
      <c r="BP249" s="113"/>
      <c r="BQ249" s="113"/>
      <c r="BR249" s="113"/>
      <c r="BS249" s="113"/>
      <c r="BT249" s="113"/>
      <c r="BU249" s="113"/>
      <c r="BV249" s="113"/>
      <c r="BW249" s="113"/>
      <c r="BX249" s="113"/>
      <c r="BY249" s="113"/>
      <c r="BZ249" s="113"/>
      <c r="CA249" s="113"/>
      <c r="CB249" s="113"/>
      <c r="CC249" s="113"/>
      <c r="CD249" s="113"/>
      <c r="CE249" s="113"/>
      <c r="CF249" s="113"/>
      <c r="CG249" s="113"/>
      <c r="CH249" s="113"/>
      <c r="CI249" s="113"/>
      <c r="CJ249" s="113"/>
      <c r="CK249" s="113"/>
      <c r="CL249" s="113"/>
      <c r="CM249" s="113"/>
      <c r="CN249" s="113"/>
      <c r="CO249" s="113"/>
      <c r="CP249" s="113"/>
      <c r="CQ249" s="113"/>
      <c r="CR249" s="113"/>
      <c r="CS249" s="113"/>
      <c r="CT249" s="113"/>
      <c r="CU249" s="113"/>
      <c r="CV249" s="113"/>
      <c r="CW249" s="113"/>
      <c r="CX249" s="113"/>
      <c r="CY249" s="113"/>
      <c r="CZ249" s="113"/>
      <c r="DA249" s="113"/>
      <c r="DB249" s="113"/>
      <c r="DC249" s="113"/>
      <c r="DD249" s="113"/>
      <c r="DE249" s="113"/>
      <c r="DF249" s="113"/>
      <c r="DG249" s="113"/>
      <c r="DH249" s="113"/>
      <c r="DI249" s="113"/>
      <c r="DJ249" s="113"/>
      <c r="DK249" s="113"/>
      <c r="DL249" s="113"/>
      <c r="DM249" s="113"/>
      <c r="DN249" s="113"/>
      <c r="DO249" s="113"/>
      <c r="DP249" s="113"/>
      <c r="DQ249" s="113"/>
      <c r="DR249" s="113"/>
      <c r="DS249" s="113"/>
      <c r="DT249" s="113"/>
      <c r="DU249" s="113"/>
      <c r="DV249" s="113"/>
      <c r="DW249" s="113"/>
      <c r="DX249" s="113"/>
      <c r="DY249" s="113"/>
      <c r="DZ249" s="113"/>
      <c r="EA249" s="113"/>
      <c r="EB249" s="113"/>
      <c r="EC249" s="113"/>
      <c r="ED249" s="113"/>
      <c r="EE249" s="113"/>
      <c r="EF249" s="113"/>
      <c r="EG249" s="113"/>
      <c r="EH249" s="113"/>
      <c r="EI249" s="113"/>
      <c r="EJ249" s="113"/>
      <c r="EK249" s="113"/>
      <c r="EL249" s="113"/>
      <c r="EM249" s="113"/>
      <c r="EN249" s="113"/>
      <c r="EO249" s="113"/>
      <c r="EP249" s="113"/>
      <c r="EQ249" s="113"/>
      <c r="ER249" s="113"/>
      <c r="ES249" s="113"/>
      <c r="ET249" s="113"/>
      <c r="EU249" s="113"/>
      <c r="EV249" s="113"/>
      <c r="EW249" s="113"/>
      <c r="EX249" s="113"/>
      <c r="EY249" s="113"/>
      <c r="EZ249" s="113"/>
      <c r="FA249" s="113"/>
      <c r="FB249" s="113"/>
      <c r="FC249" s="113"/>
      <c r="FD249" s="113"/>
      <c r="FE249" s="113"/>
      <c r="FF249" s="113"/>
      <c r="FG249" s="113"/>
      <c r="FH249" s="113"/>
      <c r="FI249" s="113"/>
      <c r="FJ249" s="113"/>
      <c r="FK249" s="113"/>
      <c r="FL249" s="113"/>
      <c r="FM249" s="113"/>
      <c r="FN249" s="113"/>
      <c r="FO249" s="113"/>
      <c r="FP249" s="113"/>
      <c r="FQ249" s="113"/>
      <c r="FR249" s="113"/>
      <c r="FS249" s="113"/>
      <c r="FT249" s="113"/>
      <c r="FU249" s="113"/>
      <c r="FV249" s="113"/>
      <c r="FW249" s="113"/>
      <c r="FX249" s="113"/>
      <c r="FY249" s="113"/>
      <c r="FZ249" s="113"/>
      <c r="GA249" s="113"/>
      <c r="GB249" s="113"/>
      <c r="GC249" s="113"/>
      <c r="GD249" s="113"/>
      <c r="GE249" s="113"/>
      <c r="GF249" s="113"/>
      <c r="GG249" s="113"/>
      <c r="GH249" s="113"/>
      <c r="GI249" s="113"/>
      <c r="GJ249" s="113"/>
      <c r="GK249" s="113"/>
      <c r="GL249" s="113"/>
      <c r="GM249" s="113"/>
      <c r="GN249" s="113"/>
      <c r="GO249" s="113"/>
      <c r="GP249" s="113"/>
      <c r="GQ249" s="113"/>
      <c r="GR249" s="113"/>
      <c r="GS249" s="113"/>
      <c r="GT249" s="113"/>
      <c r="GU249" s="113"/>
      <c r="GV249" s="113"/>
      <c r="GW249" s="113"/>
      <c r="GX249" s="113"/>
      <c r="GY249" s="113"/>
      <c r="GZ249" s="113"/>
      <c r="HA249" s="113"/>
      <c r="HB249" s="113"/>
      <c r="HC249" s="113"/>
      <c r="HD249" s="113"/>
      <c r="HE249" s="113"/>
      <c r="HF249" s="113"/>
      <c r="HG249" s="113"/>
      <c r="HH249" s="113"/>
      <c r="HI249" s="113"/>
      <c r="HJ249" s="113"/>
      <c r="HK249" s="113"/>
      <c r="HL249" s="113"/>
      <c r="HM249" s="113"/>
      <c r="HN249" s="113"/>
      <c r="HO249" s="113"/>
      <c r="HP249" s="113"/>
      <c r="HQ249" s="113"/>
      <c r="HR249" s="113"/>
      <c r="HS249" s="113"/>
      <c r="HT249" s="113"/>
      <c r="HU249" s="113"/>
      <c r="HV249" s="113"/>
      <c r="HW249" s="113"/>
      <c r="HX249" s="113"/>
      <c r="HY249" s="113"/>
      <c r="HZ249" s="113"/>
      <c r="IA249" s="113"/>
      <c r="IB249" s="113"/>
      <c r="IC249" s="113"/>
      <c r="ID249" s="113"/>
      <c r="IE249" s="113"/>
      <c r="IF249" s="113"/>
      <c r="IG249" s="113"/>
      <c r="IH249" s="113"/>
      <c r="II249" s="113"/>
      <c r="IJ249" s="113"/>
      <c r="IK249" s="113"/>
      <c r="IL249" s="113"/>
      <c r="IM249" s="113"/>
      <c r="IN249" s="113"/>
      <c r="IO249" s="113"/>
      <c r="IP249" s="113"/>
      <c r="IQ249" s="113"/>
      <c r="IR249" s="113"/>
      <c r="IS249" s="113"/>
      <c r="IT249" s="113"/>
      <c r="IU249" s="113"/>
      <c r="IV249" s="113"/>
      <c r="IW249" s="113"/>
      <c r="IX249" s="113"/>
      <c r="IY249" s="113"/>
    </row>
    <row r="250" spans="1:259" s="20" customFormat="1" x14ac:dyDescent="0.2">
      <c r="A250" s="122">
        <v>40609</v>
      </c>
      <c r="B250" s="102" t="s">
        <v>551</v>
      </c>
      <c r="C250" s="102" t="s">
        <v>243</v>
      </c>
      <c r="D250" s="102" t="s">
        <v>137</v>
      </c>
      <c r="E250" s="144" t="s">
        <v>144</v>
      </c>
      <c r="F250" s="84">
        <v>40640</v>
      </c>
      <c r="G250" s="145">
        <v>2011</v>
      </c>
      <c r="H250" s="123" t="s">
        <v>552</v>
      </c>
      <c r="I250" s="123" t="str">
        <f t="shared" si="12"/>
        <v>AK</v>
      </c>
      <c r="J250" s="123" t="str">
        <f t="shared" si="14"/>
        <v>AK</v>
      </c>
      <c r="K250" s="123" t="str">
        <f t="shared" si="13"/>
        <v>Pacific</v>
      </c>
      <c r="L250" s="123" t="str">
        <f>INDEX('State '!$A$1:$C$62,MATCH($I250,'State '!$B:$B,0),3)</f>
        <v>Pacific</v>
      </c>
      <c r="M250" s="123" t="str">
        <f>INDEX('State '!$A$1:$C$62,MATCH($J250,'State '!$B:$B,0),3)</f>
        <v>Pacific</v>
      </c>
      <c r="N250" s="123"/>
      <c r="O250" s="146"/>
      <c r="P250" s="146">
        <v>7.4</v>
      </c>
      <c r="Q250" s="146">
        <v>48.685000000000002</v>
      </c>
      <c r="R250" s="85"/>
      <c r="S250" s="147" t="s">
        <v>139</v>
      </c>
      <c r="T250" s="148" t="s">
        <v>188</v>
      </c>
      <c r="U250" s="149" t="s">
        <v>391</v>
      </c>
      <c r="V250" s="123"/>
      <c r="W250" s="125"/>
    </row>
    <row r="251" spans="1:259" s="20" customFormat="1" x14ac:dyDescent="0.2">
      <c r="A251" s="122">
        <v>40647</v>
      </c>
      <c r="B251" s="102" t="s">
        <v>2137</v>
      </c>
      <c r="C251" s="102" t="s">
        <v>233</v>
      </c>
      <c r="D251" s="102" t="s">
        <v>134</v>
      </c>
      <c r="E251" s="144" t="s">
        <v>144</v>
      </c>
      <c r="F251" s="84">
        <v>40786</v>
      </c>
      <c r="G251" s="150">
        <v>2011</v>
      </c>
      <c r="H251" s="123" t="s">
        <v>1812</v>
      </c>
      <c r="I251" s="123" t="str">
        <f t="shared" si="12"/>
        <v>VA</v>
      </c>
      <c r="J251" s="123" t="str">
        <f t="shared" si="14"/>
        <v>TN</v>
      </c>
      <c r="K251" s="123" t="str">
        <f t="shared" si="13"/>
        <v>Northeast, Midwest</v>
      </c>
      <c r="L251" s="123" t="str">
        <f>INDEX('State '!$A$1:$C$62,MATCH($I251,'State '!$B:$B,0),3)</f>
        <v>Northeast</v>
      </c>
      <c r="M251" s="123" t="str">
        <f>INDEX('State '!$A$1:$C$62,MATCH($J251,'State '!$B:$B,0),3)</f>
        <v>Midwest</v>
      </c>
      <c r="N251" s="123"/>
      <c r="O251" s="146">
        <v>135</v>
      </c>
      <c r="P251" s="146">
        <v>28</v>
      </c>
      <c r="Q251" s="146">
        <v>150</v>
      </c>
      <c r="R251" s="85">
        <v>24</v>
      </c>
      <c r="S251" s="147" t="s">
        <v>135</v>
      </c>
      <c r="T251" s="148" t="s">
        <v>390</v>
      </c>
      <c r="U251" s="149" t="s">
        <v>519</v>
      </c>
      <c r="V251" s="123"/>
      <c r="W251" s="125"/>
    </row>
    <row r="252" spans="1:259" s="20" customFormat="1" x14ac:dyDescent="0.2">
      <c r="A252" s="122">
        <v>40388</v>
      </c>
      <c r="B252" s="101" t="s">
        <v>510</v>
      </c>
      <c r="C252" s="101" t="s">
        <v>230</v>
      </c>
      <c r="D252" s="101" t="s">
        <v>141</v>
      </c>
      <c r="E252" s="101" t="s">
        <v>144</v>
      </c>
      <c r="F252" s="82">
        <v>40805</v>
      </c>
      <c r="G252" s="124">
        <v>2011</v>
      </c>
      <c r="H252" s="123" t="s">
        <v>31</v>
      </c>
      <c r="I252" s="123" t="str">
        <f t="shared" si="12"/>
        <v>NV</v>
      </c>
      <c r="J252" s="123" t="str">
        <f t="shared" si="14"/>
        <v>NV</v>
      </c>
      <c r="K252" s="123" t="str">
        <f t="shared" si="13"/>
        <v>Mountain</v>
      </c>
      <c r="L252" s="123" t="str">
        <f>INDEX('State '!$A$1:$C$62,MATCH($I252,'State '!$B:$B,0),3)</f>
        <v>Mountain</v>
      </c>
      <c r="M252" s="123" t="str">
        <f>INDEX('State '!$A$1:$C$62,MATCH($J252,'State '!$B:$B,0),3)</f>
        <v>Mountain</v>
      </c>
      <c r="N252" s="123"/>
      <c r="O252" s="85">
        <v>2.387</v>
      </c>
      <c r="P252" s="85">
        <v>0.9</v>
      </c>
      <c r="Q252" s="85"/>
      <c r="R252" s="124"/>
      <c r="S252" s="123" t="s">
        <v>135</v>
      </c>
      <c r="T252" s="123" t="s">
        <v>390</v>
      </c>
      <c r="U252" s="123" t="s">
        <v>511</v>
      </c>
      <c r="V252" s="123"/>
      <c r="W252" s="125"/>
      <c r="X252" s="126"/>
      <c r="Y252" s="113"/>
      <c r="Z252" s="113"/>
      <c r="AA252" s="113"/>
      <c r="AB252" s="113"/>
      <c r="AC252" s="113"/>
      <c r="AD252" s="113"/>
      <c r="AE252" s="113"/>
      <c r="AF252" s="113"/>
      <c r="AG252" s="113"/>
      <c r="AH252" s="113"/>
      <c r="AI252" s="113"/>
      <c r="AJ252" s="113"/>
      <c r="AK252" s="113"/>
      <c r="AL252" s="113"/>
      <c r="AM252" s="113"/>
      <c r="AN252" s="113"/>
      <c r="AO252" s="113"/>
      <c r="AP252" s="113"/>
      <c r="AQ252" s="113"/>
      <c r="AR252" s="113"/>
      <c r="AS252" s="113"/>
      <c r="AT252" s="113"/>
      <c r="AU252" s="113"/>
      <c r="AV252" s="113"/>
      <c r="AW252" s="113"/>
      <c r="AX252" s="113"/>
      <c r="AY252" s="113"/>
      <c r="AZ252" s="113"/>
      <c r="BA252" s="113"/>
      <c r="BB252" s="113"/>
      <c r="BC252" s="113"/>
      <c r="BD252" s="113"/>
      <c r="BE252" s="113"/>
      <c r="BF252" s="113"/>
      <c r="BG252" s="113"/>
      <c r="BH252" s="113"/>
      <c r="BI252" s="113"/>
      <c r="BJ252" s="113"/>
      <c r="BK252" s="113"/>
      <c r="BL252" s="113"/>
      <c r="BM252" s="113"/>
      <c r="BN252" s="113"/>
      <c r="BO252" s="113"/>
      <c r="BP252" s="113"/>
      <c r="BQ252" s="113"/>
      <c r="BR252" s="113"/>
      <c r="BS252" s="113"/>
      <c r="BT252" s="113"/>
      <c r="BU252" s="113"/>
      <c r="BV252" s="113"/>
      <c r="BW252" s="113"/>
      <c r="BX252" s="113"/>
      <c r="BY252" s="113"/>
      <c r="BZ252" s="113"/>
      <c r="CA252" s="113"/>
      <c r="CB252" s="113"/>
      <c r="CC252" s="113"/>
      <c r="CD252" s="113"/>
      <c r="CE252" s="113"/>
      <c r="CF252" s="113"/>
      <c r="CG252" s="113"/>
      <c r="CH252" s="113"/>
      <c r="CI252" s="113"/>
      <c r="CJ252" s="113"/>
      <c r="CK252" s="113"/>
      <c r="CL252" s="113"/>
      <c r="CM252" s="113"/>
      <c r="CN252" s="113"/>
      <c r="CO252" s="113"/>
      <c r="CP252" s="113"/>
      <c r="CQ252" s="113"/>
      <c r="CR252" s="113"/>
      <c r="CS252" s="113"/>
      <c r="CT252" s="113"/>
      <c r="CU252" s="113"/>
      <c r="CV252" s="113"/>
      <c r="CW252" s="113"/>
      <c r="CX252" s="113"/>
      <c r="CY252" s="113"/>
      <c r="CZ252" s="113"/>
      <c r="DA252" s="113"/>
      <c r="DB252" s="113"/>
      <c r="DC252" s="113"/>
      <c r="DD252" s="113"/>
      <c r="DE252" s="113"/>
      <c r="DF252" s="113"/>
      <c r="DG252" s="113"/>
      <c r="DH252" s="113"/>
      <c r="DI252" s="113"/>
      <c r="DJ252" s="113"/>
      <c r="DK252" s="113"/>
      <c r="DL252" s="113"/>
      <c r="DM252" s="113"/>
      <c r="DN252" s="113"/>
      <c r="DO252" s="113"/>
      <c r="DP252" s="113"/>
      <c r="DQ252" s="113"/>
      <c r="DR252" s="113"/>
      <c r="DS252" s="113"/>
      <c r="DT252" s="113"/>
      <c r="DU252" s="113"/>
      <c r="DV252" s="113"/>
      <c r="DW252" s="113"/>
      <c r="DX252" s="113"/>
      <c r="DY252" s="113"/>
      <c r="DZ252" s="113"/>
      <c r="EA252" s="113"/>
      <c r="EB252" s="113"/>
      <c r="EC252" s="113"/>
      <c r="ED252" s="113"/>
      <c r="EE252" s="113"/>
      <c r="EF252" s="113"/>
      <c r="EG252" s="113"/>
      <c r="EH252" s="113"/>
      <c r="EI252" s="113"/>
      <c r="EJ252" s="113"/>
      <c r="EK252" s="113"/>
      <c r="EL252" s="113"/>
      <c r="EM252" s="113"/>
      <c r="EN252" s="113"/>
      <c r="EO252" s="113"/>
      <c r="EP252" s="113"/>
      <c r="EQ252" s="113"/>
      <c r="ER252" s="113"/>
      <c r="ES252" s="113"/>
      <c r="ET252" s="113"/>
      <c r="EU252" s="113"/>
      <c r="EV252" s="113"/>
      <c r="EW252" s="113"/>
      <c r="EX252" s="113"/>
      <c r="EY252" s="113"/>
      <c r="EZ252" s="113"/>
      <c r="FA252" s="113"/>
      <c r="FB252" s="113"/>
      <c r="FC252" s="113"/>
      <c r="FD252" s="113"/>
      <c r="FE252" s="113"/>
      <c r="FF252" s="113"/>
      <c r="FG252" s="113"/>
      <c r="FH252" s="113"/>
      <c r="FI252" s="113"/>
      <c r="FJ252" s="113"/>
      <c r="FK252" s="113"/>
      <c r="FL252" s="113"/>
      <c r="FM252" s="113"/>
      <c r="FN252" s="113"/>
      <c r="FO252" s="113"/>
      <c r="FP252" s="113"/>
      <c r="FQ252" s="113"/>
      <c r="FR252" s="113"/>
      <c r="FS252" s="113"/>
      <c r="FT252" s="113"/>
      <c r="FU252" s="113"/>
      <c r="FV252" s="113"/>
      <c r="FW252" s="113"/>
      <c r="FX252" s="113"/>
      <c r="FY252" s="113"/>
      <c r="FZ252" s="113"/>
      <c r="GA252" s="113"/>
      <c r="GB252" s="113"/>
      <c r="GC252" s="113"/>
      <c r="GD252" s="113"/>
      <c r="GE252" s="113"/>
      <c r="GF252" s="113"/>
      <c r="GG252" s="113"/>
      <c r="GH252" s="113"/>
      <c r="GI252" s="113"/>
      <c r="GJ252" s="113"/>
      <c r="GK252" s="113"/>
      <c r="GL252" s="113"/>
      <c r="GM252" s="113"/>
      <c r="GN252" s="113"/>
      <c r="GO252" s="113"/>
      <c r="GP252" s="113"/>
      <c r="GQ252" s="113"/>
      <c r="GR252" s="113"/>
      <c r="GS252" s="113"/>
      <c r="GT252" s="113"/>
      <c r="GU252" s="113"/>
      <c r="GV252" s="113"/>
      <c r="GW252" s="113"/>
      <c r="GX252" s="113"/>
      <c r="GY252" s="113"/>
      <c r="GZ252" s="113"/>
      <c r="HA252" s="113"/>
      <c r="HB252" s="113"/>
      <c r="HC252" s="113"/>
      <c r="HD252" s="113"/>
      <c r="HE252" s="113"/>
      <c r="HF252" s="113"/>
      <c r="HG252" s="113"/>
      <c r="HH252" s="113"/>
      <c r="HI252" s="113"/>
      <c r="HJ252" s="113"/>
      <c r="HK252" s="113"/>
      <c r="HL252" s="113"/>
      <c r="HM252" s="113"/>
      <c r="HN252" s="113"/>
      <c r="HO252" s="113"/>
      <c r="HP252" s="113"/>
      <c r="HQ252" s="113"/>
      <c r="HR252" s="113"/>
      <c r="HS252" s="113"/>
      <c r="HT252" s="113"/>
      <c r="HU252" s="113"/>
      <c r="HV252" s="113"/>
      <c r="HW252" s="113"/>
      <c r="HX252" s="113"/>
      <c r="HY252" s="113"/>
      <c r="HZ252" s="113"/>
      <c r="IA252" s="113"/>
      <c r="IB252" s="113"/>
      <c r="IC252" s="113"/>
      <c r="ID252" s="113"/>
      <c r="IE252" s="113"/>
      <c r="IF252" s="113"/>
      <c r="IG252" s="113"/>
      <c r="IH252" s="113"/>
      <c r="II252" s="113"/>
      <c r="IJ252" s="113"/>
      <c r="IK252" s="113"/>
      <c r="IL252" s="113"/>
      <c r="IM252" s="113"/>
      <c r="IN252" s="113"/>
      <c r="IO252" s="113"/>
      <c r="IP252" s="113"/>
      <c r="IQ252" s="113"/>
      <c r="IR252" s="113"/>
      <c r="IS252" s="113"/>
      <c r="IT252" s="113"/>
      <c r="IU252" s="113"/>
      <c r="IV252" s="113"/>
      <c r="IW252" s="113"/>
      <c r="IX252" s="113"/>
      <c r="IY252" s="113"/>
    </row>
    <row r="253" spans="1:259" s="20" customFormat="1" x14ac:dyDescent="0.2">
      <c r="A253" s="122">
        <v>40814</v>
      </c>
      <c r="B253" s="102" t="s">
        <v>500</v>
      </c>
      <c r="C253" s="102" t="s">
        <v>227</v>
      </c>
      <c r="D253" s="102" t="s">
        <v>141</v>
      </c>
      <c r="E253" s="144" t="s">
        <v>144</v>
      </c>
      <c r="F253" s="84">
        <v>40808</v>
      </c>
      <c r="G253" s="150">
        <v>2011</v>
      </c>
      <c r="H253" s="123" t="s">
        <v>501</v>
      </c>
      <c r="I253" s="123" t="str">
        <f t="shared" si="12"/>
        <v>MS</v>
      </c>
      <c r="J253" s="123" t="str">
        <f t="shared" si="14"/>
        <v>AL</v>
      </c>
      <c r="K253" s="123" t="str">
        <f t="shared" si="13"/>
        <v>South Central</v>
      </c>
      <c r="L253" s="123" t="str">
        <f>INDEX('State '!$A$1:$C$62,MATCH($I253,'State '!$B:$B,0),3)</f>
        <v>South Central</v>
      </c>
      <c r="M253" s="123" t="str">
        <f>INDEX('State '!$A$1:$C$62,MATCH($J253,'State '!$B:$B,0),3)</f>
        <v>South Central</v>
      </c>
      <c r="N253" s="123"/>
      <c r="O253" s="146">
        <v>59</v>
      </c>
      <c r="P253" s="146">
        <v>15.5</v>
      </c>
      <c r="Q253" s="146">
        <v>810</v>
      </c>
      <c r="R253" s="85">
        <v>26</v>
      </c>
      <c r="S253" s="147" t="s">
        <v>135</v>
      </c>
      <c r="T253" s="148" t="s">
        <v>390</v>
      </c>
      <c r="U253" s="149" t="s">
        <v>502</v>
      </c>
      <c r="V253" s="123"/>
      <c r="W253" s="125"/>
      <c r="X253" s="126"/>
      <c r="Y253" s="113"/>
      <c r="Z253" s="113"/>
      <c r="AA253" s="113"/>
      <c r="AB253" s="113"/>
      <c r="AC253" s="113"/>
      <c r="AD253" s="113"/>
      <c r="AE253" s="113"/>
      <c r="AF253" s="113"/>
      <c r="AG253" s="113"/>
      <c r="AH253" s="113"/>
      <c r="AI253" s="113"/>
      <c r="AJ253" s="113"/>
      <c r="AK253" s="113"/>
      <c r="AL253" s="113"/>
      <c r="AM253" s="113"/>
      <c r="AN253" s="113"/>
      <c r="AO253" s="113"/>
      <c r="AP253" s="113"/>
      <c r="AQ253" s="113"/>
      <c r="AR253" s="113"/>
      <c r="AS253" s="113"/>
      <c r="AT253" s="113"/>
      <c r="AU253" s="113"/>
      <c r="AV253" s="113"/>
      <c r="AW253" s="113"/>
      <c r="AX253" s="113"/>
      <c r="AY253" s="113"/>
      <c r="AZ253" s="113"/>
      <c r="BA253" s="113"/>
      <c r="BB253" s="113"/>
      <c r="BC253" s="113"/>
      <c r="BD253" s="113"/>
      <c r="BE253" s="113"/>
      <c r="BF253" s="113"/>
      <c r="BG253" s="113"/>
      <c r="BH253" s="113"/>
      <c r="BI253" s="113"/>
      <c r="BJ253" s="113"/>
      <c r="BK253" s="113"/>
      <c r="BL253" s="113"/>
      <c r="BM253" s="113"/>
      <c r="BN253" s="113"/>
      <c r="BO253" s="113"/>
      <c r="BP253" s="113"/>
      <c r="BQ253" s="113"/>
      <c r="BR253" s="113"/>
      <c r="BS253" s="113"/>
      <c r="BT253" s="113"/>
      <c r="BU253" s="113"/>
      <c r="BV253" s="113"/>
      <c r="BW253" s="113"/>
      <c r="BX253" s="113"/>
      <c r="BY253" s="113"/>
      <c r="BZ253" s="113"/>
      <c r="CA253" s="113"/>
      <c r="CB253" s="113"/>
      <c r="CC253" s="113"/>
      <c r="CD253" s="113"/>
      <c r="CE253" s="113"/>
      <c r="CF253" s="113"/>
      <c r="CG253" s="113"/>
      <c r="CH253" s="113"/>
      <c r="CI253" s="113"/>
      <c r="CJ253" s="113"/>
      <c r="CK253" s="113"/>
      <c r="CL253" s="113"/>
      <c r="CM253" s="113"/>
      <c r="CN253" s="113"/>
      <c r="CO253" s="113"/>
      <c r="CP253" s="113"/>
      <c r="CQ253" s="113"/>
      <c r="CR253" s="113"/>
      <c r="CS253" s="113"/>
      <c r="CT253" s="113"/>
      <c r="CU253" s="113"/>
      <c r="CV253" s="113"/>
      <c r="CW253" s="113"/>
      <c r="CX253" s="113"/>
      <c r="CY253" s="113"/>
      <c r="CZ253" s="113"/>
      <c r="DA253" s="113"/>
      <c r="DB253" s="113"/>
      <c r="DC253" s="113"/>
      <c r="DD253" s="113"/>
      <c r="DE253" s="113"/>
      <c r="DF253" s="113"/>
      <c r="DG253" s="113"/>
      <c r="DH253" s="113"/>
      <c r="DI253" s="113"/>
      <c r="DJ253" s="113"/>
      <c r="DK253" s="113"/>
      <c r="DL253" s="113"/>
      <c r="DM253" s="113"/>
      <c r="DN253" s="113"/>
      <c r="DO253" s="113"/>
      <c r="DP253" s="113"/>
      <c r="DQ253" s="113"/>
      <c r="DR253" s="113"/>
      <c r="DS253" s="113"/>
      <c r="DT253" s="113"/>
      <c r="DU253" s="113"/>
      <c r="DV253" s="113"/>
      <c r="DW253" s="113"/>
      <c r="DX253" s="113"/>
      <c r="DY253" s="113"/>
      <c r="DZ253" s="113"/>
      <c r="EA253" s="113"/>
      <c r="EB253" s="113"/>
      <c r="EC253" s="113"/>
      <c r="ED253" s="113"/>
      <c r="EE253" s="113"/>
      <c r="EF253" s="113"/>
      <c r="EG253" s="113"/>
      <c r="EH253" s="113"/>
      <c r="EI253" s="113"/>
      <c r="EJ253" s="113"/>
      <c r="EK253" s="113"/>
      <c r="EL253" s="113"/>
      <c r="EM253" s="113"/>
      <c r="EN253" s="113"/>
      <c r="EO253" s="113"/>
      <c r="EP253" s="113"/>
      <c r="EQ253" s="113"/>
      <c r="ER253" s="113"/>
      <c r="ES253" s="113"/>
      <c r="ET253" s="113"/>
      <c r="EU253" s="113"/>
      <c r="EV253" s="113"/>
      <c r="EW253" s="113"/>
      <c r="EX253" s="113"/>
      <c r="EY253" s="113"/>
      <c r="EZ253" s="113"/>
      <c r="FA253" s="113"/>
      <c r="FB253" s="113"/>
      <c r="FC253" s="113"/>
      <c r="FD253" s="113"/>
      <c r="FE253" s="113"/>
      <c r="FF253" s="113"/>
      <c r="FG253" s="113"/>
      <c r="FH253" s="113"/>
      <c r="FI253" s="113"/>
      <c r="FJ253" s="113"/>
      <c r="FK253" s="113"/>
      <c r="FL253" s="113"/>
      <c r="FM253" s="113"/>
      <c r="FN253" s="113"/>
      <c r="FO253" s="113"/>
      <c r="FP253" s="113"/>
      <c r="FQ253" s="113"/>
      <c r="FR253" s="113"/>
      <c r="FS253" s="113"/>
      <c r="FT253" s="113"/>
      <c r="FU253" s="113"/>
      <c r="FV253" s="113"/>
      <c r="FW253" s="113"/>
      <c r="FX253" s="113"/>
      <c r="FY253" s="113"/>
      <c r="FZ253" s="113"/>
      <c r="GA253" s="113"/>
      <c r="GB253" s="113"/>
      <c r="GC253" s="113"/>
      <c r="GD253" s="113"/>
      <c r="GE253" s="113"/>
      <c r="GF253" s="113"/>
      <c r="GG253" s="113"/>
      <c r="GH253" s="113"/>
      <c r="GI253" s="113"/>
      <c r="GJ253" s="113"/>
      <c r="GK253" s="113"/>
      <c r="GL253" s="113"/>
      <c r="GM253" s="113"/>
      <c r="GN253" s="113"/>
      <c r="GO253" s="113"/>
      <c r="GP253" s="113"/>
      <c r="GQ253" s="113"/>
      <c r="GR253" s="113"/>
      <c r="GS253" s="113"/>
      <c r="GT253" s="113"/>
      <c r="GU253" s="113"/>
      <c r="GV253" s="113"/>
      <c r="GW253" s="113"/>
      <c r="GX253" s="113"/>
      <c r="GY253" s="113"/>
      <c r="GZ253" s="113"/>
      <c r="HA253" s="113"/>
      <c r="HB253" s="113"/>
      <c r="HC253" s="113"/>
      <c r="HD253" s="113"/>
      <c r="HE253" s="113"/>
      <c r="HF253" s="113"/>
      <c r="HG253" s="113"/>
      <c r="HH253" s="113"/>
      <c r="HI253" s="113"/>
      <c r="HJ253" s="113"/>
      <c r="HK253" s="113"/>
      <c r="HL253" s="113"/>
      <c r="HM253" s="113"/>
      <c r="HN253" s="113"/>
      <c r="HO253" s="113"/>
      <c r="HP253" s="113"/>
      <c r="HQ253" s="113"/>
      <c r="HR253" s="113"/>
      <c r="HS253" s="113"/>
      <c r="HT253" s="113"/>
      <c r="HU253" s="113"/>
      <c r="HV253" s="113"/>
      <c r="HW253" s="113"/>
      <c r="HX253" s="113"/>
      <c r="HY253" s="113"/>
      <c r="HZ253" s="113"/>
      <c r="IA253" s="113"/>
      <c r="IB253" s="113"/>
      <c r="IC253" s="113"/>
      <c r="ID253" s="113"/>
      <c r="IE253" s="113"/>
      <c r="IF253" s="113"/>
      <c r="IG253" s="113"/>
      <c r="IH253" s="113"/>
      <c r="II253" s="113"/>
      <c r="IJ253" s="113"/>
      <c r="IK253" s="113"/>
      <c r="IL253" s="113"/>
      <c r="IM253" s="113"/>
      <c r="IN253" s="113"/>
      <c r="IO253" s="113"/>
      <c r="IP253" s="113"/>
      <c r="IQ253" s="113"/>
      <c r="IR253" s="113"/>
      <c r="IS253" s="113"/>
      <c r="IT253" s="113"/>
      <c r="IU253" s="113"/>
      <c r="IV253" s="113"/>
      <c r="IW253" s="113"/>
      <c r="IX253" s="113"/>
      <c r="IY253" s="113"/>
    </row>
    <row r="254" spans="1:259" s="20" customFormat="1" x14ac:dyDescent="0.2">
      <c r="A254" s="122">
        <v>40380</v>
      </c>
      <c r="B254" s="102" t="s">
        <v>462</v>
      </c>
      <c r="C254" s="102" t="s">
        <v>218</v>
      </c>
      <c r="D254" s="102" t="s">
        <v>134</v>
      </c>
      <c r="E254" s="144" t="s">
        <v>144</v>
      </c>
      <c r="F254" s="84"/>
      <c r="G254" s="150">
        <v>2011</v>
      </c>
      <c r="H254" s="123" t="s">
        <v>0</v>
      </c>
      <c r="I254" s="123" t="str">
        <f t="shared" si="12"/>
        <v>LA</v>
      </c>
      <c r="J254" s="123" t="str">
        <f t="shared" si="14"/>
        <v>LA</v>
      </c>
      <c r="K254" s="123" t="str">
        <f t="shared" si="13"/>
        <v>South Central</v>
      </c>
      <c r="L254" s="123" t="str">
        <f>INDEX('State '!$A$1:$C$62,MATCH($I254,'State '!$B:$B,0),3)</f>
        <v>South Central</v>
      </c>
      <c r="M254" s="123" t="str">
        <f>INDEX('State '!$A$1:$C$62,MATCH($J254,'State '!$B:$B,0),3)</f>
        <v>South Central</v>
      </c>
      <c r="N254" s="123"/>
      <c r="O254" s="146">
        <v>15</v>
      </c>
      <c r="P254" s="146">
        <v>5.3</v>
      </c>
      <c r="Q254" s="146">
        <v>900</v>
      </c>
      <c r="R254" s="85">
        <v>24</v>
      </c>
      <c r="S254" s="147" t="s">
        <v>135</v>
      </c>
      <c r="T254" s="148" t="s">
        <v>390</v>
      </c>
      <c r="U254" s="149" t="s">
        <v>463</v>
      </c>
      <c r="V254" s="123"/>
      <c r="W254" s="125"/>
      <c r="X254" s="126"/>
      <c r="Y254" s="113"/>
      <c r="Z254" s="113"/>
      <c r="AA254" s="113"/>
      <c r="AB254" s="113"/>
      <c r="AC254" s="113"/>
      <c r="AD254" s="113"/>
      <c r="AE254" s="113"/>
      <c r="AF254" s="113"/>
      <c r="AG254" s="113"/>
      <c r="AH254" s="113"/>
      <c r="AI254" s="113"/>
      <c r="AJ254" s="113"/>
      <c r="AK254" s="113"/>
      <c r="AL254" s="113"/>
      <c r="AM254" s="113"/>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3"/>
      <c r="BR254" s="113"/>
      <c r="BS254" s="113"/>
      <c r="BT254" s="113"/>
      <c r="BU254" s="113"/>
      <c r="BV254" s="113"/>
      <c r="BW254" s="113"/>
      <c r="BX254" s="113"/>
      <c r="BY254" s="113"/>
      <c r="BZ254" s="113"/>
      <c r="CA254" s="113"/>
      <c r="CB254" s="113"/>
      <c r="CC254" s="113"/>
      <c r="CD254" s="113"/>
      <c r="CE254" s="113"/>
      <c r="CF254" s="113"/>
      <c r="CG254" s="113"/>
      <c r="CH254" s="113"/>
      <c r="CI254" s="113"/>
      <c r="CJ254" s="113"/>
      <c r="CK254" s="113"/>
      <c r="CL254" s="113"/>
      <c r="CM254" s="113"/>
      <c r="CN254" s="113"/>
      <c r="CO254" s="113"/>
      <c r="CP254" s="113"/>
      <c r="CQ254" s="113"/>
      <c r="CR254" s="113"/>
      <c r="CS254" s="113"/>
      <c r="CT254" s="113"/>
      <c r="CU254" s="113"/>
      <c r="CV254" s="113"/>
      <c r="CW254" s="113"/>
      <c r="CX254" s="113"/>
      <c r="CY254" s="113"/>
      <c r="CZ254" s="113"/>
      <c r="DA254" s="113"/>
      <c r="DB254" s="113"/>
      <c r="DC254" s="113"/>
      <c r="DD254" s="113"/>
      <c r="DE254" s="113"/>
      <c r="DF254" s="113"/>
      <c r="DG254" s="113"/>
      <c r="DH254" s="113"/>
      <c r="DI254" s="113"/>
      <c r="DJ254" s="113"/>
      <c r="DK254" s="113"/>
      <c r="DL254" s="113"/>
      <c r="DM254" s="113"/>
      <c r="DN254" s="113"/>
      <c r="DO254" s="113"/>
      <c r="DP254" s="113"/>
      <c r="DQ254" s="113"/>
      <c r="DR254" s="113"/>
      <c r="DS254" s="113"/>
      <c r="DT254" s="113"/>
      <c r="DU254" s="113"/>
      <c r="DV254" s="113"/>
      <c r="DW254" s="113"/>
      <c r="DX254" s="113"/>
      <c r="DY254" s="113"/>
      <c r="DZ254" s="113"/>
      <c r="EA254" s="113"/>
      <c r="EB254" s="113"/>
      <c r="EC254" s="113"/>
      <c r="ED254" s="113"/>
      <c r="EE254" s="113"/>
      <c r="EF254" s="113"/>
      <c r="EG254" s="113"/>
      <c r="EH254" s="113"/>
      <c r="EI254" s="113"/>
      <c r="EJ254" s="113"/>
      <c r="EK254" s="113"/>
      <c r="EL254" s="113"/>
      <c r="EM254" s="113"/>
      <c r="EN254" s="113"/>
      <c r="EO254" s="113"/>
      <c r="EP254" s="113"/>
      <c r="EQ254" s="113"/>
      <c r="ER254" s="113"/>
      <c r="ES254" s="113"/>
      <c r="ET254" s="113"/>
      <c r="EU254" s="113"/>
      <c r="EV254" s="113"/>
      <c r="EW254" s="113"/>
      <c r="EX254" s="113"/>
      <c r="EY254" s="113"/>
      <c r="EZ254" s="113"/>
      <c r="FA254" s="113"/>
      <c r="FB254" s="113"/>
      <c r="FC254" s="113"/>
      <c r="FD254" s="113"/>
      <c r="FE254" s="113"/>
      <c r="FF254" s="113"/>
      <c r="FG254" s="113"/>
      <c r="FH254" s="113"/>
      <c r="FI254" s="113"/>
      <c r="FJ254" s="113"/>
      <c r="FK254" s="113"/>
      <c r="FL254" s="113"/>
      <c r="FM254" s="113"/>
      <c r="FN254" s="113"/>
      <c r="FO254" s="113"/>
      <c r="FP254" s="113"/>
      <c r="FQ254" s="113"/>
      <c r="FR254" s="113"/>
      <c r="FS254" s="113"/>
      <c r="FT254" s="113"/>
      <c r="FU254" s="113"/>
      <c r="FV254" s="113"/>
      <c r="FW254" s="113"/>
      <c r="FX254" s="113"/>
      <c r="FY254" s="113"/>
      <c r="FZ254" s="113"/>
      <c r="GA254" s="113"/>
      <c r="GB254" s="113"/>
      <c r="GC254" s="113"/>
      <c r="GD254" s="113"/>
      <c r="GE254" s="113"/>
      <c r="GF254" s="113"/>
      <c r="GG254" s="113"/>
      <c r="GH254" s="113"/>
      <c r="GI254" s="113"/>
      <c r="GJ254" s="113"/>
      <c r="GK254" s="113"/>
      <c r="GL254" s="113"/>
      <c r="GM254" s="113"/>
      <c r="GN254" s="113"/>
      <c r="GO254" s="113"/>
      <c r="GP254" s="113"/>
      <c r="GQ254" s="113"/>
      <c r="GR254" s="113"/>
      <c r="GS254" s="113"/>
      <c r="GT254" s="113"/>
      <c r="GU254" s="113"/>
      <c r="GV254" s="113"/>
      <c r="GW254" s="113"/>
      <c r="GX254" s="113"/>
      <c r="GY254" s="113"/>
      <c r="GZ254" s="113"/>
      <c r="HA254" s="113"/>
      <c r="HB254" s="113"/>
      <c r="HC254" s="113"/>
      <c r="HD254" s="113"/>
      <c r="HE254" s="113"/>
      <c r="HF254" s="113"/>
      <c r="HG254" s="113"/>
      <c r="HH254" s="113"/>
      <c r="HI254" s="113"/>
      <c r="HJ254" s="113"/>
      <c r="HK254" s="113"/>
      <c r="HL254" s="113"/>
      <c r="HM254" s="113"/>
      <c r="HN254" s="113"/>
      <c r="HO254" s="113"/>
      <c r="HP254" s="113"/>
      <c r="HQ254" s="113"/>
      <c r="HR254" s="113"/>
      <c r="HS254" s="113"/>
      <c r="HT254" s="113"/>
      <c r="HU254" s="113"/>
      <c r="HV254" s="113"/>
      <c r="HW254" s="113"/>
      <c r="HX254" s="113"/>
      <c r="HY254" s="113"/>
      <c r="HZ254" s="113"/>
      <c r="IA254" s="113"/>
      <c r="IB254" s="113"/>
      <c r="IC254" s="113"/>
      <c r="ID254" s="113"/>
      <c r="IE254" s="113"/>
      <c r="IF254" s="113"/>
      <c r="IG254" s="113"/>
      <c r="IH254" s="113"/>
      <c r="II254" s="113"/>
      <c r="IJ254" s="113"/>
      <c r="IK254" s="113"/>
      <c r="IL254" s="113"/>
      <c r="IM254" s="113"/>
      <c r="IN254" s="113"/>
      <c r="IO254" s="113"/>
      <c r="IP254" s="113"/>
      <c r="IQ254" s="113"/>
      <c r="IR254" s="113"/>
      <c r="IS254" s="113"/>
      <c r="IT254" s="113"/>
      <c r="IU254" s="113"/>
      <c r="IV254" s="113"/>
      <c r="IW254" s="113"/>
      <c r="IX254" s="113"/>
      <c r="IY254" s="113"/>
    </row>
    <row r="255" spans="1:259" s="20" customFormat="1" x14ac:dyDescent="0.2">
      <c r="A255" s="122">
        <v>40842</v>
      </c>
      <c r="B255" s="102" t="s">
        <v>508</v>
      </c>
      <c r="C255" s="102" t="s">
        <v>229</v>
      </c>
      <c r="D255" s="102" t="s">
        <v>141</v>
      </c>
      <c r="E255" s="144" t="s">
        <v>144</v>
      </c>
      <c r="F255" s="84">
        <v>40842</v>
      </c>
      <c r="G255" s="150">
        <v>2011</v>
      </c>
      <c r="H255" s="123" t="s">
        <v>28</v>
      </c>
      <c r="I255" s="123" t="str">
        <f t="shared" si="12"/>
        <v>IL</v>
      </c>
      <c r="J255" s="123" t="str">
        <f t="shared" si="14"/>
        <v>IL</v>
      </c>
      <c r="K255" s="123" t="str">
        <f t="shared" si="13"/>
        <v>Midwest</v>
      </c>
      <c r="L255" s="123" t="str">
        <f>INDEX('State '!$A$1:$C$62,MATCH($I255,'State '!$B:$B,0),3)</f>
        <v>Midwest</v>
      </c>
      <c r="M255" s="123" t="str">
        <f>INDEX('State '!$A$1:$C$62,MATCH($J255,'State '!$B:$B,0),3)</f>
        <v>Midwest</v>
      </c>
      <c r="N255" s="123"/>
      <c r="O255" s="146">
        <v>18.399999999999999</v>
      </c>
      <c r="P255" s="146">
        <v>8.65</v>
      </c>
      <c r="Q255" s="146">
        <v>120</v>
      </c>
      <c r="R255" s="85">
        <v>16</v>
      </c>
      <c r="S255" s="147" t="s">
        <v>135</v>
      </c>
      <c r="T255" s="148" t="s">
        <v>390</v>
      </c>
      <c r="U255" s="149" t="s">
        <v>509</v>
      </c>
      <c r="V255" s="123"/>
      <c r="W255" s="125"/>
      <c r="X255" s="126"/>
      <c r="Y255" s="113"/>
      <c r="Z255" s="113"/>
      <c r="AA255" s="113"/>
      <c r="AB255" s="113"/>
      <c r="AC255" s="113"/>
      <c r="AD255" s="113"/>
      <c r="AE255" s="113"/>
      <c r="AF255" s="113"/>
      <c r="AG255" s="113"/>
      <c r="AH255" s="113"/>
      <c r="AI255" s="113"/>
      <c r="AJ255" s="113"/>
      <c r="AK255" s="113"/>
      <c r="AL255" s="113"/>
      <c r="AM255" s="113"/>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3"/>
      <c r="BR255" s="113"/>
      <c r="BS255" s="113"/>
      <c r="BT255" s="113"/>
      <c r="BU255" s="113"/>
      <c r="BV255" s="113"/>
      <c r="BW255" s="113"/>
      <c r="BX255" s="113"/>
      <c r="BY255" s="113"/>
      <c r="BZ255" s="113"/>
      <c r="CA255" s="113"/>
      <c r="CB255" s="113"/>
      <c r="CC255" s="113"/>
      <c r="CD255" s="113"/>
      <c r="CE255" s="113"/>
      <c r="CF255" s="113"/>
      <c r="CG255" s="113"/>
      <c r="CH255" s="113"/>
      <c r="CI255" s="113"/>
      <c r="CJ255" s="113"/>
      <c r="CK255" s="113"/>
      <c r="CL255" s="113"/>
      <c r="CM255" s="113"/>
      <c r="CN255" s="113"/>
      <c r="CO255" s="113"/>
      <c r="CP255" s="113"/>
      <c r="CQ255" s="113"/>
      <c r="CR255" s="113"/>
      <c r="CS255" s="113"/>
      <c r="CT255" s="113"/>
      <c r="CU255" s="113"/>
      <c r="CV255" s="113"/>
      <c r="CW255" s="113"/>
      <c r="CX255" s="113"/>
      <c r="CY255" s="113"/>
      <c r="CZ255" s="113"/>
      <c r="DA255" s="113"/>
      <c r="DB255" s="113"/>
      <c r="DC255" s="113"/>
      <c r="DD255" s="113"/>
      <c r="DE255" s="113"/>
      <c r="DF255" s="113"/>
      <c r="DG255" s="113"/>
      <c r="DH255" s="113"/>
      <c r="DI255" s="113"/>
      <c r="DJ255" s="113"/>
      <c r="DK255" s="113"/>
      <c r="DL255" s="113"/>
      <c r="DM255" s="113"/>
      <c r="DN255" s="113"/>
      <c r="DO255" s="113"/>
      <c r="DP255" s="113"/>
      <c r="DQ255" s="113"/>
      <c r="DR255" s="113"/>
      <c r="DS255" s="113"/>
      <c r="DT255" s="113"/>
      <c r="DU255" s="113"/>
      <c r="DV255" s="113"/>
      <c r="DW255" s="113"/>
      <c r="DX255" s="113"/>
      <c r="DY255" s="113"/>
      <c r="DZ255" s="113"/>
      <c r="EA255" s="113"/>
      <c r="EB255" s="113"/>
      <c r="EC255" s="113"/>
      <c r="ED255" s="113"/>
      <c r="EE255" s="113"/>
      <c r="EF255" s="113"/>
      <c r="EG255" s="113"/>
      <c r="EH255" s="113"/>
      <c r="EI255" s="113"/>
      <c r="EJ255" s="113"/>
      <c r="EK255" s="113"/>
      <c r="EL255" s="113"/>
      <c r="EM255" s="113"/>
      <c r="EN255" s="113"/>
      <c r="EO255" s="113"/>
      <c r="EP255" s="113"/>
      <c r="EQ255" s="113"/>
      <c r="ER255" s="113"/>
      <c r="ES255" s="113"/>
      <c r="ET255" s="113"/>
      <c r="EU255" s="113"/>
      <c r="EV255" s="113"/>
      <c r="EW255" s="113"/>
      <c r="EX255" s="113"/>
      <c r="EY255" s="113"/>
      <c r="EZ255" s="113"/>
      <c r="FA255" s="113"/>
      <c r="FB255" s="113"/>
      <c r="FC255" s="113"/>
      <c r="FD255" s="113"/>
      <c r="FE255" s="113"/>
      <c r="FF255" s="113"/>
      <c r="FG255" s="113"/>
      <c r="FH255" s="113"/>
      <c r="FI255" s="113"/>
      <c r="FJ255" s="113"/>
      <c r="FK255" s="113"/>
      <c r="FL255" s="113"/>
      <c r="FM255" s="113"/>
      <c r="FN255" s="113"/>
      <c r="FO255" s="113"/>
      <c r="FP255" s="113"/>
      <c r="FQ255" s="113"/>
      <c r="FR255" s="113"/>
      <c r="FS255" s="113"/>
      <c r="FT255" s="113"/>
      <c r="FU255" s="113"/>
      <c r="FV255" s="113"/>
      <c r="FW255" s="113"/>
      <c r="FX255" s="113"/>
      <c r="FY255" s="113"/>
      <c r="FZ255" s="113"/>
      <c r="GA255" s="113"/>
      <c r="GB255" s="113"/>
      <c r="GC255" s="113"/>
      <c r="GD255" s="113"/>
      <c r="GE255" s="113"/>
      <c r="GF255" s="113"/>
      <c r="GG255" s="113"/>
      <c r="GH255" s="113"/>
      <c r="GI255" s="113"/>
      <c r="GJ255" s="113"/>
      <c r="GK255" s="113"/>
      <c r="GL255" s="113"/>
      <c r="GM255" s="113"/>
      <c r="GN255" s="113"/>
      <c r="GO255" s="113"/>
      <c r="GP255" s="113"/>
      <c r="GQ255" s="113"/>
      <c r="GR255" s="113"/>
      <c r="GS255" s="113"/>
      <c r="GT255" s="113"/>
      <c r="GU255" s="113"/>
      <c r="GV255" s="113"/>
      <c r="GW255" s="113"/>
      <c r="GX255" s="113"/>
      <c r="GY255" s="113"/>
      <c r="GZ255" s="113"/>
      <c r="HA255" s="113"/>
      <c r="HB255" s="113"/>
      <c r="HC255" s="113"/>
      <c r="HD255" s="113"/>
      <c r="HE255" s="113"/>
      <c r="HF255" s="113"/>
      <c r="HG255" s="113"/>
      <c r="HH255" s="113"/>
      <c r="HI255" s="113"/>
      <c r="HJ255" s="113"/>
      <c r="HK255" s="113"/>
      <c r="HL255" s="113"/>
      <c r="HM255" s="113"/>
      <c r="HN255" s="113"/>
      <c r="HO255" s="113"/>
      <c r="HP255" s="113"/>
      <c r="HQ255" s="113"/>
      <c r="HR255" s="113"/>
      <c r="HS255" s="113"/>
      <c r="HT255" s="113"/>
      <c r="HU255" s="113"/>
      <c r="HV255" s="113"/>
      <c r="HW255" s="113"/>
      <c r="HX255" s="113"/>
      <c r="HY255" s="113"/>
      <c r="HZ255" s="113"/>
      <c r="IA255" s="113"/>
      <c r="IB255" s="113"/>
      <c r="IC255" s="113"/>
      <c r="ID255" s="113"/>
      <c r="IE255" s="113"/>
      <c r="IF255" s="113"/>
      <c r="IG255" s="113"/>
      <c r="IH255" s="113"/>
      <c r="II255" s="113"/>
      <c r="IJ255" s="113"/>
      <c r="IK255" s="113"/>
      <c r="IL255" s="113"/>
      <c r="IM255" s="113"/>
      <c r="IN255" s="113"/>
      <c r="IO255" s="113"/>
      <c r="IP255" s="113"/>
      <c r="IQ255" s="113"/>
      <c r="IR255" s="113"/>
      <c r="IS255" s="113"/>
      <c r="IT255" s="113"/>
      <c r="IU255" s="113"/>
      <c r="IV255" s="113"/>
      <c r="IW255" s="113"/>
      <c r="IX255" s="113"/>
      <c r="IY255" s="113"/>
    </row>
    <row r="256" spans="1:259" s="20" customFormat="1" x14ac:dyDescent="0.2">
      <c r="A256" s="122">
        <v>41335</v>
      </c>
      <c r="B256" s="102" t="s">
        <v>1792</v>
      </c>
      <c r="C256" s="102" t="s">
        <v>238</v>
      </c>
      <c r="D256" s="102" t="s">
        <v>141</v>
      </c>
      <c r="E256" s="144" t="s">
        <v>144</v>
      </c>
      <c r="F256" s="84">
        <v>40817</v>
      </c>
      <c r="G256" s="150">
        <v>2011</v>
      </c>
      <c r="H256" s="123" t="s">
        <v>6</v>
      </c>
      <c r="I256" s="123" t="str">
        <f t="shared" si="12"/>
        <v>TX</v>
      </c>
      <c r="J256" s="123" t="str">
        <f t="shared" si="14"/>
        <v>TX</v>
      </c>
      <c r="K256" s="123" t="str">
        <f t="shared" si="13"/>
        <v>South Central</v>
      </c>
      <c r="L256" s="123" t="str">
        <f>INDEX('State '!$A$1:$C$62,MATCH($I256,'State '!$B:$B,0),3)</f>
        <v>South Central</v>
      </c>
      <c r="M256" s="123" t="str">
        <f>INDEX('State '!$A$1:$C$62,MATCH($J256,'State '!$B:$B,0),3)</f>
        <v>South Central</v>
      </c>
      <c r="N256" s="123"/>
      <c r="O256" s="146">
        <v>0</v>
      </c>
      <c r="P256" s="146">
        <v>160</v>
      </c>
      <c r="Q256" s="146">
        <v>400</v>
      </c>
      <c r="R256" s="85">
        <v>30</v>
      </c>
      <c r="S256" s="147" t="s">
        <v>139</v>
      </c>
      <c r="T256" s="148" t="s">
        <v>188</v>
      </c>
      <c r="U256" s="149" t="s">
        <v>391</v>
      </c>
      <c r="V256" s="123"/>
      <c r="W256" s="125"/>
      <c r="X256" s="126"/>
      <c r="Y256" s="113"/>
      <c r="Z256" s="113"/>
      <c r="AA256" s="113"/>
      <c r="AB256" s="113"/>
      <c r="AC256" s="113"/>
      <c r="AD256" s="113"/>
      <c r="AE256" s="113"/>
      <c r="AF256" s="113"/>
      <c r="AG256" s="113"/>
      <c r="AH256" s="113"/>
      <c r="AI256" s="113"/>
      <c r="AJ256" s="113"/>
      <c r="AK256" s="113"/>
      <c r="AL256" s="113"/>
      <c r="AM256" s="113"/>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3"/>
      <c r="BR256" s="113"/>
      <c r="BS256" s="113"/>
      <c r="BT256" s="113"/>
      <c r="BU256" s="113"/>
      <c r="BV256" s="113"/>
      <c r="BW256" s="113"/>
      <c r="BX256" s="113"/>
      <c r="BY256" s="113"/>
      <c r="BZ256" s="113"/>
      <c r="CA256" s="113"/>
      <c r="CB256" s="113"/>
      <c r="CC256" s="113"/>
      <c r="CD256" s="113"/>
      <c r="CE256" s="113"/>
      <c r="CF256" s="113"/>
      <c r="CG256" s="113"/>
      <c r="CH256" s="113"/>
      <c r="CI256" s="113"/>
      <c r="CJ256" s="113"/>
      <c r="CK256" s="113"/>
      <c r="CL256" s="113"/>
      <c r="CM256" s="113"/>
      <c r="CN256" s="113"/>
      <c r="CO256" s="113"/>
      <c r="CP256" s="113"/>
      <c r="CQ256" s="113"/>
      <c r="CR256" s="113"/>
      <c r="CS256" s="113"/>
      <c r="CT256" s="113"/>
      <c r="CU256" s="113"/>
      <c r="CV256" s="113"/>
      <c r="CW256" s="113"/>
      <c r="CX256" s="113"/>
      <c r="CY256" s="113"/>
      <c r="CZ256" s="113"/>
      <c r="DA256" s="113"/>
      <c r="DB256" s="113"/>
      <c r="DC256" s="113"/>
      <c r="DD256" s="113"/>
      <c r="DE256" s="113"/>
      <c r="DF256" s="113"/>
      <c r="DG256" s="113"/>
      <c r="DH256" s="113"/>
      <c r="DI256" s="113"/>
      <c r="DJ256" s="113"/>
      <c r="DK256" s="113"/>
      <c r="DL256" s="113"/>
      <c r="DM256" s="113"/>
      <c r="DN256" s="113"/>
      <c r="DO256" s="113"/>
      <c r="DP256" s="113"/>
      <c r="DQ256" s="113"/>
      <c r="DR256" s="113"/>
      <c r="DS256" s="113"/>
      <c r="DT256" s="113"/>
      <c r="DU256" s="113"/>
      <c r="DV256" s="113"/>
      <c r="DW256" s="113"/>
      <c r="DX256" s="113"/>
      <c r="DY256" s="113"/>
      <c r="DZ256" s="113"/>
      <c r="EA256" s="113"/>
      <c r="EB256" s="113"/>
      <c r="EC256" s="113"/>
      <c r="ED256" s="113"/>
      <c r="EE256" s="113"/>
      <c r="EF256" s="113"/>
      <c r="EG256" s="113"/>
      <c r="EH256" s="113"/>
      <c r="EI256" s="113"/>
      <c r="EJ256" s="113"/>
      <c r="EK256" s="113"/>
      <c r="EL256" s="113"/>
      <c r="EM256" s="113"/>
      <c r="EN256" s="113"/>
      <c r="EO256" s="113"/>
      <c r="EP256" s="113"/>
      <c r="EQ256" s="113"/>
      <c r="ER256" s="113"/>
      <c r="ES256" s="113"/>
      <c r="ET256" s="113"/>
      <c r="EU256" s="113"/>
      <c r="EV256" s="113"/>
      <c r="EW256" s="113"/>
      <c r="EX256" s="113"/>
      <c r="EY256" s="113"/>
      <c r="EZ256" s="113"/>
      <c r="FA256" s="113"/>
      <c r="FB256" s="113"/>
      <c r="FC256" s="113"/>
      <c r="FD256" s="113"/>
      <c r="FE256" s="113"/>
      <c r="FF256" s="113"/>
      <c r="FG256" s="113"/>
      <c r="FH256" s="113"/>
      <c r="FI256" s="113"/>
      <c r="FJ256" s="113"/>
      <c r="FK256" s="113"/>
      <c r="FL256" s="113"/>
      <c r="FM256" s="113"/>
      <c r="FN256" s="113"/>
      <c r="FO256" s="113"/>
      <c r="FP256" s="113"/>
      <c r="FQ256" s="113"/>
      <c r="FR256" s="113"/>
      <c r="FS256" s="113"/>
      <c r="FT256" s="113"/>
      <c r="FU256" s="113"/>
      <c r="FV256" s="113"/>
      <c r="FW256" s="113"/>
      <c r="FX256" s="113"/>
      <c r="FY256" s="113"/>
      <c r="FZ256" s="113"/>
      <c r="GA256" s="113"/>
      <c r="GB256" s="113"/>
      <c r="GC256" s="113"/>
      <c r="GD256" s="113"/>
      <c r="GE256" s="113"/>
      <c r="GF256" s="113"/>
      <c r="GG256" s="113"/>
      <c r="GH256" s="113"/>
      <c r="GI256" s="113"/>
      <c r="GJ256" s="113"/>
      <c r="GK256" s="113"/>
      <c r="GL256" s="113"/>
      <c r="GM256" s="113"/>
      <c r="GN256" s="113"/>
      <c r="GO256" s="113"/>
      <c r="GP256" s="113"/>
      <c r="GQ256" s="113"/>
      <c r="GR256" s="113"/>
      <c r="GS256" s="113"/>
      <c r="GT256" s="113"/>
      <c r="GU256" s="113"/>
      <c r="GV256" s="113"/>
      <c r="GW256" s="113"/>
      <c r="GX256" s="113"/>
      <c r="GY256" s="113"/>
      <c r="GZ256" s="113"/>
      <c r="HA256" s="113"/>
      <c r="HB256" s="113"/>
      <c r="HC256" s="113"/>
      <c r="HD256" s="113"/>
      <c r="HE256" s="113"/>
      <c r="HF256" s="113"/>
      <c r="HG256" s="113"/>
      <c r="HH256" s="113"/>
      <c r="HI256" s="113"/>
      <c r="HJ256" s="113"/>
      <c r="HK256" s="113"/>
      <c r="HL256" s="113"/>
      <c r="HM256" s="113"/>
      <c r="HN256" s="113"/>
      <c r="HO256" s="113"/>
      <c r="HP256" s="113"/>
      <c r="HQ256" s="113"/>
      <c r="HR256" s="113"/>
      <c r="HS256" s="113"/>
      <c r="HT256" s="113"/>
      <c r="HU256" s="113"/>
      <c r="HV256" s="113"/>
      <c r="HW256" s="113"/>
      <c r="HX256" s="113"/>
      <c r="HY256" s="113"/>
      <c r="HZ256" s="113"/>
      <c r="IA256" s="113"/>
      <c r="IB256" s="113"/>
      <c r="IC256" s="113"/>
      <c r="ID256" s="113"/>
      <c r="IE256" s="113"/>
      <c r="IF256" s="113"/>
      <c r="IG256" s="113"/>
      <c r="IH256" s="113"/>
      <c r="II256" s="113"/>
      <c r="IJ256" s="113"/>
      <c r="IK256" s="113"/>
      <c r="IL256" s="113"/>
      <c r="IM256" s="113"/>
      <c r="IN256" s="113"/>
      <c r="IO256" s="113"/>
      <c r="IP256" s="113"/>
      <c r="IQ256" s="113"/>
      <c r="IR256" s="113"/>
      <c r="IS256" s="113"/>
      <c r="IT256" s="113"/>
      <c r="IU256" s="113"/>
      <c r="IV256" s="113"/>
      <c r="IW256" s="113"/>
      <c r="IX256" s="113"/>
      <c r="IY256" s="113"/>
    </row>
    <row r="257" spans="1:259" s="70" customFormat="1" x14ac:dyDescent="0.2">
      <c r="A257" s="122">
        <v>40585</v>
      </c>
      <c r="B257" s="102" t="s">
        <v>542</v>
      </c>
      <c r="C257" s="102" t="s">
        <v>240</v>
      </c>
      <c r="D257" s="102" t="s">
        <v>137</v>
      </c>
      <c r="E257" s="144" t="s">
        <v>144</v>
      </c>
      <c r="F257" s="84">
        <v>40752</v>
      </c>
      <c r="G257" s="150">
        <v>2011</v>
      </c>
      <c r="H257" s="123" t="s">
        <v>543</v>
      </c>
      <c r="I257" s="123" t="str">
        <f t="shared" si="12"/>
        <v>WY</v>
      </c>
      <c r="J257" s="123" t="str">
        <f t="shared" si="14"/>
        <v>OR</v>
      </c>
      <c r="K257" s="123" t="str">
        <f t="shared" si="13"/>
        <v>Mountain, Pacific</v>
      </c>
      <c r="L257" s="123" t="str">
        <f>INDEX('State '!$A$1:$C$62,MATCH($I257,'State '!$B:$B,0),3)</f>
        <v>Mountain</v>
      </c>
      <c r="M257" s="123" t="str">
        <f>INDEX('State '!$A$1:$C$62,MATCH($J257,'State '!$B:$B,0),3)</f>
        <v>Pacific</v>
      </c>
      <c r="N257" s="123"/>
      <c r="O257" s="146">
        <v>2960</v>
      </c>
      <c r="P257" s="146">
        <v>672.5</v>
      </c>
      <c r="Q257" s="146">
        <v>1500</v>
      </c>
      <c r="R257" s="85">
        <v>42</v>
      </c>
      <c r="S257" s="147" t="s">
        <v>135</v>
      </c>
      <c r="T257" s="148" t="s">
        <v>390</v>
      </c>
      <c r="U257" s="149" t="s">
        <v>544</v>
      </c>
      <c r="V257" s="123"/>
      <c r="W257" s="125"/>
      <c r="X257" s="130"/>
      <c r="Y257" s="131"/>
      <c r="Z257" s="131"/>
      <c r="AA257" s="131"/>
      <c r="AB257" s="131"/>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131"/>
      <c r="BC257" s="131"/>
      <c r="BD257" s="131"/>
      <c r="BE257" s="131"/>
      <c r="BF257" s="131"/>
      <c r="BG257" s="131"/>
      <c r="BH257" s="131"/>
      <c r="BI257" s="131"/>
      <c r="BJ257" s="131"/>
      <c r="BK257" s="131"/>
      <c r="BL257" s="131"/>
      <c r="BM257" s="131"/>
      <c r="BN257" s="131"/>
      <c r="BO257" s="131"/>
      <c r="BP257" s="131"/>
      <c r="BQ257" s="131"/>
      <c r="BR257" s="131"/>
      <c r="BS257" s="131"/>
      <c r="BT257" s="131"/>
      <c r="BU257" s="131"/>
      <c r="BV257" s="131"/>
      <c r="BW257" s="131"/>
      <c r="BX257" s="131"/>
      <c r="BY257" s="131"/>
      <c r="BZ257" s="131"/>
      <c r="CA257" s="131"/>
      <c r="CB257" s="131"/>
      <c r="CC257" s="131"/>
      <c r="CD257" s="131"/>
      <c r="CE257" s="131"/>
      <c r="CF257" s="131"/>
      <c r="CG257" s="131"/>
      <c r="CH257" s="131"/>
      <c r="CI257" s="131"/>
      <c r="CJ257" s="131"/>
      <c r="CK257" s="131"/>
      <c r="CL257" s="131"/>
      <c r="CM257" s="131"/>
      <c r="CN257" s="131"/>
      <c r="CO257" s="131"/>
      <c r="CP257" s="131"/>
      <c r="CQ257" s="131"/>
      <c r="CR257" s="131"/>
      <c r="CS257" s="131"/>
      <c r="CT257" s="131"/>
      <c r="CU257" s="131"/>
      <c r="CV257" s="131"/>
      <c r="CW257" s="131"/>
      <c r="CX257" s="131"/>
      <c r="CY257" s="131"/>
      <c r="CZ257" s="131"/>
      <c r="DA257" s="131"/>
      <c r="DB257" s="131"/>
      <c r="DC257" s="131"/>
      <c r="DD257" s="131"/>
      <c r="DE257" s="131"/>
      <c r="DF257" s="131"/>
      <c r="DG257" s="131"/>
      <c r="DH257" s="131"/>
      <c r="DI257" s="131"/>
      <c r="DJ257" s="131"/>
      <c r="DK257" s="131"/>
      <c r="DL257" s="131"/>
      <c r="DM257" s="131"/>
      <c r="DN257" s="131"/>
      <c r="DO257" s="131"/>
      <c r="DP257" s="131"/>
      <c r="DQ257" s="131"/>
      <c r="DR257" s="131"/>
      <c r="DS257" s="131"/>
      <c r="DT257" s="131"/>
      <c r="DU257" s="131"/>
      <c r="DV257" s="131"/>
      <c r="DW257" s="131"/>
      <c r="DX257" s="131"/>
      <c r="DY257" s="131"/>
      <c r="DZ257" s="131"/>
      <c r="EA257" s="131"/>
      <c r="EB257" s="131"/>
      <c r="EC257" s="131"/>
      <c r="ED257" s="131"/>
      <c r="EE257" s="131"/>
      <c r="EF257" s="131"/>
      <c r="EG257" s="131"/>
      <c r="EH257" s="131"/>
      <c r="EI257" s="131"/>
      <c r="EJ257" s="131"/>
      <c r="EK257" s="131"/>
      <c r="EL257" s="131"/>
      <c r="EM257" s="131"/>
      <c r="EN257" s="131"/>
      <c r="EO257" s="131"/>
      <c r="EP257" s="131"/>
      <c r="EQ257" s="131"/>
      <c r="ER257" s="131"/>
      <c r="ES257" s="131"/>
      <c r="ET257" s="131"/>
      <c r="EU257" s="131"/>
      <c r="EV257" s="131"/>
      <c r="EW257" s="131"/>
      <c r="EX257" s="131"/>
      <c r="EY257" s="131"/>
      <c r="EZ257" s="131"/>
      <c r="FA257" s="131"/>
      <c r="FB257" s="131"/>
      <c r="FC257" s="131"/>
      <c r="FD257" s="131"/>
      <c r="FE257" s="131"/>
      <c r="FF257" s="131"/>
      <c r="FG257" s="131"/>
      <c r="FH257" s="131"/>
      <c r="FI257" s="131"/>
      <c r="FJ257" s="131"/>
      <c r="FK257" s="131"/>
      <c r="FL257" s="131"/>
      <c r="FM257" s="131"/>
      <c r="FN257" s="131"/>
      <c r="FO257" s="131"/>
      <c r="FP257" s="131"/>
      <c r="FQ257" s="131"/>
      <c r="FR257" s="131"/>
      <c r="FS257" s="131"/>
      <c r="FT257" s="131"/>
      <c r="FU257" s="131"/>
      <c r="FV257" s="131"/>
      <c r="FW257" s="131"/>
      <c r="FX257" s="131"/>
      <c r="FY257" s="131"/>
      <c r="FZ257" s="131"/>
      <c r="GA257" s="131"/>
      <c r="GB257" s="131"/>
      <c r="GC257" s="131"/>
      <c r="GD257" s="131"/>
      <c r="GE257" s="131"/>
      <c r="GF257" s="131"/>
      <c r="GG257" s="131"/>
      <c r="GH257" s="131"/>
      <c r="GI257" s="131"/>
      <c r="GJ257" s="131"/>
      <c r="GK257" s="131"/>
      <c r="GL257" s="131"/>
      <c r="GM257" s="131"/>
      <c r="GN257" s="131"/>
      <c r="GO257" s="131"/>
      <c r="GP257" s="131"/>
      <c r="GQ257" s="131"/>
      <c r="GR257" s="131"/>
      <c r="GS257" s="131"/>
      <c r="GT257" s="131"/>
      <c r="GU257" s="131"/>
      <c r="GV257" s="131"/>
      <c r="GW257" s="131"/>
      <c r="GX257" s="131"/>
      <c r="GY257" s="131"/>
      <c r="GZ257" s="131"/>
      <c r="HA257" s="131"/>
      <c r="HB257" s="131"/>
      <c r="HC257" s="131"/>
      <c r="HD257" s="131"/>
      <c r="HE257" s="131"/>
      <c r="HF257" s="131"/>
      <c r="HG257" s="131"/>
      <c r="HH257" s="131"/>
      <c r="HI257" s="131"/>
      <c r="HJ257" s="131"/>
      <c r="HK257" s="131"/>
      <c r="HL257" s="131"/>
      <c r="HM257" s="131"/>
      <c r="HN257" s="131"/>
      <c r="HO257" s="131"/>
      <c r="HP257" s="131"/>
      <c r="HQ257" s="131"/>
      <c r="HR257" s="131"/>
      <c r="HS257" s="131"/>
      <c r="HT257" s="131"/>
      <c r="HU257" s="131"/>
      <c r="HV257" s="131"/>
      <c r="HW257" s="131"/>
      <c r="HX257" s="131"/>
      <c r="HY257" s="131"/>
      <c r="HZ257" s="131"/>
      <c r="IA257" s="131"/>
      <c r="IB257" s="131"/>
      <c r="IC257" s="131"/>
      <c r="ID257" s="131"/>
      <c r="IE257" s="131"/>
      <c r="IF257" s="131"/>
      <c r="IG257" s="131"/>
      <c r="IH257" s="131"/>
      <c r="II257" s="131"/>
      <c r="IJ257" s="131"/>
      <c r="IK257" s="131"/>
      <c r="IL257" s="131"/>
      <c r="IM257" s="131"/>
      <c r="IN257" s="131"/>
      <c r="IO257" s="131"/>
      <c r="IP257" s="131"/>
      <c r="IQ257" s="131"/>
      <c r="IR257" s="131"/>
      <c r="IS257" s="131"/>
      <c r="IT257" s="131"/>
      <c r="IU257" s="131"/>
      <c r="IV257" s="131"/>
      <c r="IW257" s="131"/>
      <c r="IX257" s="131"/>
      <c r="IY257" s="131"/>
    </row>
    <row r="258" spans="1:259" x14ac:dyDescent="0.2">
      <c r="A258" s="122">
        <v>42619</v>
      </c>
      <c r="B258" s="101" t="s">
        <v>2064</v>
      </c>
      <c r="C258" s="101" t="s">
        <v>2298</v>
      </c>
      <c r="D258" s="101" t="s">
        <v>134</v>
      </c>
      <c r="E258" s="144" t="s">
        <v>144</v>
      </c>
      <c r="F258" s="82"/>
      <c r="G258" s="124">
        <v>2011</v>
      </c>
      <c r="H258" s="123" t="s">
        <v>29</v>
      </c>
      <c r="I258" s="123" t="str">
        <f t="shared" si="12"/>
        <v>WY</v>
      </c>
      <c r="J258" s="123" t="str">
        <f t="shared" si="14"/>
        <v>WY</v>
      </c>
      <c r="K258" s="123" t="str">
        <f t="shared" si="13"/>
        <v>Mountain</v>
      </c>
      <c r="L258" s="123" t="str">
        <f>INDEX('State '!$A$1:$C$62,MATCH($I258,'State '!$B:$B,0),3)</f>
        <v>Mountain</v>
      </c>
      <c r="M258" s="123" t="str">
        <f>INDEX('State '!$A$1:$C$62,MATCH($J258,'State '!$B:$B,0),3)</f>
        <v>Mountain</v>
      </c>
      <c r="N258" s="123"/>
      <c r="O258" s="85"/>
      <c r="P258" s="85"/>
      <c r="Q258" s="85"/>
      <c r="R258" s="124" t="s">
        <v>1138</v>
      </c>
      <c r="S258" s="123" t="s">
        <v>135</v>
      </c>
      <c r="T258" s="123" t="s">
        <v>390</v>
      </c>
      <c r="U258" s="123" t="s">
        <v>2299</v>
      </c>
      <c r="V258" s="123"/>
      <c r="W258" s="125"/>
      <c r="X258" s="113"/>
    </row>
    <row r="259" spans="1:259" x14ac:dyDescent="0.2">
      <c r="A259" s="122">
        <v>40589</v>
      </c>
      <c r="B259" s="102" t="s">
        <v>455</v>
      </c>
      <c r="C259" s="102" t="s">
        <v>216</v>
      </c>
      <c r="D259" s="102" t="s">
        <v>141</v>
      </c>
      <c r="E259" s="144" t="s">
        <v>144</v>
      </c>
      <c r="F259" s="84">
        <v>40695</v>
      </c>
      <c r="G259" s="150">
        <v>2011</v>
      </c>
      <c r="H259" s="123" t="s">
        <v>14</v>
      </c>
      <c r="I259" s="123" t="str">
        <f t="shared" ref="I259:I322" si="15">LEFT($H259,2)</f>
        <v>MS</v>
      </c>
      <c r="J259" s="123" t="str">
        <f t="shared" si="14"/>
        <v>MS</v>
      </c>
      <c r="K259" s="123" t="str">
        <f t="shared" ref="K259:K322" si="16">IF($L259=$M259,L259,CONCATENATE($L259,", ",IF(ISBLANK(N259),"",CONCATENATE(N259,", ")),$M259))</f>
        <v>South Central</v>
      </c>
      <c r="L259" s="123" t="str">
        <f>INDEX('State '!$A$1:$C$62,MATCH($I259,'State '!$B:$B,0),3)</f>
        <v>South Central</v>
      </c>
      <c r="M259" s="123" t="str">
        <f>INDEX('State '!$A$1:$C$62,MATCH($J259,'State '!$B:$B,0),3)</f>
        <v>South Central</v>
      </c>
      <c r="N259" s="123"/>
      <c r="O259" s="146">
        <v>108</v>
      </c>
      <c r="P259" s="146">
        <v>19.7</v>
      </c>
      <c r="Q259" s="146">
        <v>125</v>
      </c>
      <c r="R259" s="85">
        <v>36</v>
      </c>
      <c r="S259" s="147" t="s">
        <v>135</v>
      </c>
      <c r="T259" s="148" t="s">
        <v>390</v>
      </c>
      <c r="U259" s="149" t="s">
        <v>448</v>
      </c>
      <c r="V259" s="123"/>
      <c r="W259" s="125"/>
    </row>
    <row r="260" spans="1:259" x14ac:dyDescent="0.2">
      <c r="A260" s="122">
        <v>40785</v>
      </c>
      <c r="B260" s="102" t="s">
        <v>554</v>
      </c>
      <c r="C260" s="102" t="s">
        <v>200</v>
      </c>
      <c r="D260" s="102" t="s">
        <v>141</v>
      </c>
      <c r="E260" s="144" t="s">
        <v>144</v>
      </c>
      <c r="F260" s="84">
        <v>40781</v>
      </c>
      <c r="G260" s="150">
        <v>2011</v>
      </c>
      <c r="H260" s="123" t="s">
        <v>7</v>
      </c>
      <c r="I260" s="123" t="str">
        <f t="shared" si="15"/>
        <v>PA</v>
      </c>
      <c r="J260" s="123" t="str">
        <f t="shared" si="14"/>
        <v>PA</v>
      </c>
      <c r="K260" s="123" t="str">
        <f t="shared" si="16"/>
        <v>Northeast</v>
      </c>
      <c r="L260" s="123" t="str">
        <f>INDEX('State '!$A$1:$C$62,MATCH($I260,'State '!$B:$B,0),3)</f>
        <v>Northeast</v>
      </c>
      <c r="M260" s="123" t="str">
        <f>INDEX('State '!$A$1:$C$62,MATCH($J260,'State '!$B:$B,0),3)</f>
        <v>Northeast</v>
      </c>
      <c r="N260" s="123"/>
      <c r="O260" s="146">
        <v>472</v>
      </c>
      <c r="P260" s="146">
        <v>38.6</v>
      </c>
      <c r="Q260" s="146">
        <v>455</v>
      </c>
      <c r="R260" s="85" t="s">
        <v>555</v>
      </c>
      <c r="S260" s="147" t="s">
        <v>135</v>
      </c>
      <c r="T260" s="148" t="s">
        <v>390</v>
      </c>
      <c r="U260" s="149" t="s">
        <v>556</v>
      </c>
      <c r="V260" s="123"/>
      <c r="W260" s="125"/>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c r="DE260" s="20"/>
      <c r="DF260" s="20"/>
      <c r="DG260" s="20"/>
      <c r="DH260" s="20"/>
      <c r="DI260" s="20"/>
      <c r="DJ260" s="20"/>
      <c r="DK260" s="20"/>
      <c r="DL260" s="20"/>
      <c r="DM260" s="20"/>
      <c r="DN260" s="20"/>
      <c r="DO260" s="20"/>
      <c r="DP260" s="20"/>
      <c r="DQ260" s="20"/>
      <c r="DR260" s="20"/>
      <c r="DS260" s="20"/>
      <c r="DT260" s="20"/>
      <c r="DU260" s="20"/>
      <c r="DV260" s="20"/>
      <c r="DW260" s="20"/>
      <c r="DX260" s="20"/>
      <c r="DY260" s="20"/>
      <c r="DZ260" s="20"/>
      <c r="EA260" s="20"/>
      <c r="EB260" s="20"/>
      <c r="EC260" s="20"/>
      <c r="ED260" s="20"/>
      <c r="EE260" s="20"/>
      <c r="EF260" s="20"/>
      <c r="EG260" s="20"/>
      <c r="EH260" s="20"/>
      <c r="EI260" s="20"/>
      <c r="EJ260" s="20"/>
      <c r="EK260" s="20"/>
      <c r="EL260" s="20"/>
      <c r="EM260" s="20"/>
      <c r="EN260" s="20"/>
      <c r="EO260" s="20"/>
      <c r="EP260" s="20"/>
      <c r="EQ260" s="20"/>
      <c r="ER260" s="20"/>
      <c r="ES260" s="20"/>
      <c r="ET260" s="20"/>
      <c r="EU260" s="20"/>
      <c r="EV260" s="20"/>
      <c r="EW260" s="20"/>
      <c r="EX260" s="20"/>
      <c r="EY260" s="20"/>
      <c r="EZ260" s="20"/>
      <c r="FA260" s="20"/>
      <c r="FB260" s="20"/>
      <c r="FC260" s="20"/>
      <c r="FD260" s="20"/>
      <c r="FE260" s="20"/>
      <c r="FF260" s="20"/>
      <c r="FG260" s="20"/>
      <c r="FH260" s="20"/>
      <c r="FI260" s="20"/>
      <c r="FJ260" s="20"/>
      <c r="FK260" s="20"/>
      <c r="FL260" s="20"/>
      <c r="FM260" s="20"/>
      <c r="FN260" s="20"/>
      <c r="FO260" s="20"/>
      <c r="FP260" s="20"/>
      <c r="FQ260" s="20"/>
      <c r="FR260" s="20"/>
      <c r="FS260" s="20"/>
      <c r="FT260" s="20"/>
      <c r="FU260" s="20"/>
      <c r="FV260" s="20"/>
      <c r="FW260" s="20"/>
      <c r="FX260" s="20"/>
      <c r="FY260" s="20"/>
      <c r="FZ260" s="20"/>
      <c r="GA260" s="20"/>
      <c r="GB260" s="20"/>
      <c r="GC260" s="20"/>
      <c r="GD260" s="20"/>
      <c r="GE260" s="20"/>
      <c r="GF260" s="20"/>
      <c r="GG260" s="20"/>
      <c r="GH260" s="20"/>
      <c r="GI260" s="20"/>
      <c r="GJ260" s="20"/>
      <c r="GK260" s="20"/>
      <c r="GL260" s="20"/>
      <c r="GM260" s="20"/>
      <c r="GN260" s="20"/>
      <c r="GO260" s="20"/>
      <c r="GP260" s="20"/>
      <c r="GQ260" s="20"/>
      <c r="GR260" s="20"/>
      <c r="GS260" s="20"/>
      <c r="GT260" s="20"/>
      <c r="GU260" s="20"/>
      <c r="GV260" s="20"/>
      <c r="GW260" s="20"/>
      <c r="GX260" s="20"/>
      <c r="GY260" s="20"/>
      <c r="GZ260" s="20"/>
      <c r="HA260" s="20"/>
      <c r="HB260" s="20"/>
      <c r="HC260" s="20"/>
      <c r="HD260" s="20"/>
      <c r="HE260" s="20"/>
      <c r="HF260" s="20"/>
      <c r="HG260" s="20"/>
      <c r="HH260" s="20"/>
      <c r="HI260" s="20"/>
      <c r="HJ260" s="20"/>
      <c r="HK260" s="20"/>
      <c r="HL260" s="20"/>
      <c r="HM260" s="20"/>
      <c r="HN260" s="20"/>
      <c r="HO260" s="20"/>
      <c r="HP260" s="20"/>
      <c r="HQ260" s="20"/>
      <c r="HR260" s="20"/>
      <c r="HS260" s="20"/>
      <c r="HT260" s="20"/>
      <c r="HU260" s="20"/>
      <c r="HV260" s="20"/>
      <c r="HW260" s="20"/>
      <c r="HX260" s="20"/>
      <c r="HY260" s="20"/>
      <c r="HZ260" s="20"/>
      <c r="IA260" s="20"/>
      <c r="IB260" s="20"/>
      <c r="IC260" s="20"/>
      <c r="ID260" s="20"/>
      <c r="IE260" s="20"/>
      <c r="IF260" s="20"/>
      <c r="IG260" s="20"/>
      <c r="IH260" s="20"/>
      <c r="II260" s="20"/>
      <c r="IJ260" s="20"/>
      <c r="IK260" s="20"/>
      <c r="IL260" s="20"/>
      <c r="IM260" s="20"/>
      <c r="IN260" s="20"/>
      <c r="IO260" s="20"/>
      <c r="IP260" s="20"/>
      <c r="IQ260" s="20"/>
      <c r="IR260" s="20"/>
      <c r="IS260" s="20"/>
      <c r="IT260" s="20"/>
      <c r="IU260" s="20"/>
      <c r="IV260" s="20"/>
      <c r="IW260" s="20"/>
      <c r="IX260" s="20"/>
      <c r="IY260" s="20"/>
    </row>
    <row r="261" spans="1:259" x14ac:dyDescent="0.2">
      <c r="A261" s="122">
        <v>40848</v>
      </c>
      <c r="B261" s="102" t="s">
        <v>514</v>
      </c>
      <c r="C261" s="102" t="s">
        <v>232</v>
      </c>
      <c r="D261" s="102" t="s">
        <v>137</v>
      </c>
      <c r="E261" s="144" t="s">
        <v>144</v>
      </c>
      <c r="F261" s="84">
        <v>40867</v>
      </c>
      <c r="G261" s="150">
        <v>2011</v>
      </c>
      <c r="H261" s="123" t="s">
        <v>397</v>
      </c>
      <c r="I261" s="123" t="str">
        <f t="shared" si="15"/>
        <v>PA</v>
      </c>
      <c r="J261" s="123" t="str">
        <f t="shared" si="14"/>
        <v>NY</v>
      </c>
      <c r="K261" s="123" t="str">
        <f t="shared" si="16"/>
        <v>Northeast</v>
      </c>
      <c r="L261" s="123" t="str">
        <f>INDEX('State '!$A$1:$C$62,MATCH($I261,'State '!$B:$B,0),3)</f>
        <v>Northeast</v>
      </c>
      <c r="M261" s="123" t="str">
        <f>INDEX('State '!$A$1:$C$62,MATCH($J261,'State '!$B:$B,0),3)</f>
        <v>Northeast</v>
      </c>
      <c r="N261" s="123"/>
      <c r="O261" s="146">
        <v>46.76</v>
      </c>
      <c r="P261" s="146">
        <v>15</v>
      </c>
      <c r="Q261" s="146">
        <v>350</v>
      </c>
      <c r="R261" s="85">
        <v>24</v>
      </c>
      <c r="S261" s="147" t="s">
        <v>135</v>
      </c>
      <c r="T261" s="148" t="s">
        <v>390</v>
      </c>
      <c r="U261" s="149" t="s">
        <v>516</v>
      </c>
      <c r="V261" s="123"/>
      <c r="W261" s="125"/>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20"/>
      <c r="DI261" s="20"/>
      <c r="DJ261" s="20"/>
      <c r="DK261" s="20"/>
      <c r="DL261" s="20"/>
      <c r="DM261" s="20"/>
      <c r="DN261" s="20"/>
      <c r="DO261" s="20"/>
      <c r="DP261" s="20"/>
      <c r="DQ261" s="20"/>
      <c r="DR261" s="20"/>
      <c r="DS261" s="20"/>
      <c r="DT261" s="20"/>
      <c r="DU261" s="20"/>
      <c r="DV261" s="20"/>
      <c r="DW261" s="20"/>
      <c r="DX261" s="20"/>
      <c r="DY261" s="20"/>
      <c r="DZ261" s="20"/>
      <c r="EA261" s="20"/>
      <c r="EB261" s="20"/>
      <c r="EC261" s="20"/>
      <c r="ED261" s="20"/>
      <c r="EE261" s="20"/>
      <c r="EF261" s="20"/>
      <c r="EG261" s="20"/>
      <c r="EH261" s="20"/>
      <c r="EI261" s="20"/>
      <c r="EJ261" s="20"/>
      <c r="EK261" s="20"/>
      <c r="EL261" s="20"/>
      <c r="EM261" s="20"/>
      <c r="EN261" s="20"/>
      <c r="EO261" s="20"/>
      <c r="EP261" s="20"/>
      <c r="EQ261" s="20"/>
      <c r="ER261" s="20"/>
      <c r="ES261" s="20"/>
      <c r="ET261" s="20"/>
      <c r="EU261" s="20"/>
      <c r="EV261" s="20"/>
      <c r="EW261" s="20"/>
      <c r="EX261" s="20"/>
      <c r="EY261" s="20"/>
      <c r="EZ261" s="20"/>
      <c r="FA261" s="20"/>
      <c r="FB261" s="20"/>
      <c r="FC261" s="20"/>
      <c r="FD261" s="20"/>
      <c r="FE261" s="20"/>
      <c r="FF261" s="20"/>
      <c r="FG261" s="20"/>
      <c r="FH261" s="20"/>
      <c r="FI261" s="20"/>
      <c r="FJ261" s="20"/>
      <c r="FK261" s="20"/>
      <c r="FL261" s="20"/>
      <c r="FM261" s="20"/>
      <c r="FN261" s="20"/>
      <c r="FO261" s="20"/>
      <c r="FP261" s="20"/>
      <c r="FQ261" s="20"/>
      <c r="FR261" s="20"/>
      <c r="FS261" s="20"/>
      <c r="FT261" s="20"/>
      <c r="FU261" s="20"/>
      <c r="FV261" s="20"/>
      <c r="FW261" s="20"/>
      <c r="FX261" s="20"/>
      <c r="FY261" s="20"/>
      <c r="FZ261" s="20"/>
      <c r="GA261" s="20"/>
      <c r="GB261" s="20"/>
      <c r="GC261" s="20"/>
      <c r="GD261" s="20"/>
      <c r="GE261" s="20"/>
      <c r="GF261" s="20"/>
      <c r="GG261" s="20"/>
      <c r="GH261" s="20"/>
      <c r="GI261" s="20"/>
      <c r="GJ261" s="20"/>
      <c r="GK261" s="20"/>
      <c r="GL261" s="20"/>
      <c r="GM261" s="20"/>
      <c r="GN261" s="20"/>
      <c r="GO261" s="20"/>
      <c r="GP261" s="20"/>
      <c r="GQ261" s="20"/>
      <c r="GR261" s="20"/>
      <c r="GS261" s="20"/>
      <c r="GT261" s="20"/>
      <c r="GU261" s="20"/>
      <c r="GV261" s="20"/>
      <c r="GW261" s="20"/>
      <c r="GX261" s="20"/>
      <c r="GY261" s="20"/>
      <c r="GZ261" s="20"/>
      <c r="HA261" s="20"/>
      <c r="HB261" s="20"/>
      <c r="HC261" s="20"/>
      <c r="HD261" s="20"/>
      <c r="HE261" s="20"/>
      <c r="HF261" s="20"/>
      <c r="HG261" s="20"/>
      <c r="HH261" s="20"/>
      <c r="HI261" s="20"/>
      <c r="HJ261" s="20"/>
      <c r="HK261" s="20"/>
      <c r="HL261" s="20"/>
      <c r="HM261" s="20"/>
      <c r="HN261" s="20"/>
      <c r="HO261" s="20"/>
      <c r="HP261" s="20"/>
      <c r="HQ261" s="20"/>
      <c r="HR261" s="20"/>
      <c r="HS261" s="20"/>
      <c r="HT261" s="20"/>
      <c r="HU261" s="20"/>
      <c r="HV261" s="20"/>
      <c r="HW261" s="20"/>
      <c r="HX261" s="20"/>
      <c r="HY261" s="20"/>
      <c r="HZ261" s="20"/>
      <c r="IA261" s="20"/>
      <c r="IB261" s="20"/>
      <c r="IC261" s="20"/>
      <c r="ID261" s="20"/>
      <c r="IE261" s="20"/>
      <c r="IF261" s="20"/>
      <c r="IG261" s="20"/>
      <c r="IH261" s="20"/>
      <c r="II261" s="20"/>
      <c r="IJ261" s="20"/>
      <c r="IK261" s="20"/>
      <c r="IL261" s="20"/>
      <c r="IM261" s="20"/>
      <c r="IN261" s="20"/>
      <c r="IO261" s="20"/>
      <c r="IP261" s="20"/>
      <c r="IQ261" s="20"/>
      <c r="IR261" s="20"/>
      <c r="IS261" s="20"/>
      <c r="IT261" s="20"/>
      <c r="IU261" s="20"/>
      <c r="IV261" s="20"/>
      <c r="IW261" s="20"/>
      <c r="IX261" s="20"/>
      <c r="IY261" s="20"/>
    </row>
    <row r="262" spans="1:259" x14ac:dyDescent="0.2">
      <c r="A262" s="122">
        <v>40373</v>
      </c>
      <c r="B262" s="101" t="s">
        <v>536</v>
      </c>
      <c r="C262" s="101" t="s">
        <v>1941</v>
      </c>
      <c r="D262" s="101" t="s">
        <v>141</v>
      </c>
      <c r="E262" s="101" t="s">
        <v>144</v>
      </c>
      <c r="F262" s="82">
        <v>40660</v>
      </c>
      <c r="G262" s="124">
        <v>2011</v>
      </c>
      <c r="H262" s="123" t="s">
        <v>537</v>
      </c>
      <c r="I262" s="123" t="str">
        <f t="shared" si="15"/>
        <v>AL</v>
      </c>
      <c r="J262" s="123" t="str">
        <f t="shared" si="14"/>
        <v>NC</v>
      </c>
      <c r="K262" s="123" t="str">
        <f t="shared" si="16"/>
        <v>South Central, Southeast</v>
      </c>
      <c r="L262" s="123" t="str">
        <f>INDEX('State '!$A$1:$C$62,MATCH($I262,'State '!$B:$B,0),3)</f>
        <v>South Central</v>
      </c>
      <c r="M262" s="123" t="str">
        <f>INDEX('State '!$A$1:$C$62,MATCH($J262,'State '!$B:$B,0),3)</f>
        <v>Southeast</v>
      </c>
      <c r="N262" s="123"/>
      <c r="O262" s="85">
        <v>148</v>
      </c>
      <c r="P262" s="85">
        <v>22</v>
      </c>
      <c r="Q262" s="85">
        <v>218.5</v>
      </c>
      <c r="R262" s="124">
        <v>42</v>
      </c>
      <c r="S262" s="123" t="s">
        <v>135</v>
      </c>
      <c r="T262" s="123" t="s">
        <v>390</v>
      </c>
      <c r="U262" s="123" t="s">
        <v>538</v>
      </c>
      <c r="V262" s="123"/>
      <c r="W262" s="125"/>
    </row>
    <row r="263" spans="1:259" x14ac:dyDescent="0.2">
      <c r="A263" s="122">
        <v>40619</v>
      </c>
      <c r="B263" s="101" t="s">
        <v>588</v>
      </c>
      <c r="C263" s="101" t="s">
        <v>249</v>
      </c>
      <c r="D263" s="101" t="s">
        <v>141</v>
      </c>
      <c r="E263" s="101" t="s">
        <v>144</v>
      </c>
      <c r="F263" s="82">
        <v>40483</v>
      </c>
      <c r="G263" s="83">
        <v>2010</v>
      </c>
      <c r="H263" s="123" t="s">
        <v>29</v>
      </c>
      <c r="I263" s="123" t="str">
        <f t="shared" si="15"/>
        <v>WY</v>
      </c>
      <c r="J263" s="123" t="str">
        <f t="shared" si="14"/>
        <v>WY</v>
      </c>
      <c r="K263" s="123" t="str">
        <f t="shared" si="16"/>
        <v>Mountain</v>
      </c>
      <c r="L263" s="123" t="str">
        <f>INDEX('State '!$A$1:$C$62,MATCH($I263,'State '!$B:$B,0),3)</f>
        <v>Mountain</v>
      </c>
      <c r="M263" s="123" t="str">
        <f>INDEX('State '!$A$1:$C$62,MATCH($J263,'State '!$B:$B,0),3)</f>
        <v>Mountain</v>
      </c>
      <c r="N263" s="123"/>
      <c r="O263" s="85">
        <v>71</v>
      </c>
      <c r="P263" s="85">
        <v>2.4300000000000002</v>
      </c>
      <c r="Q263" s="85">
        <v>285</v>
      </c>
      <c r="R263" s="124">
        <v>20</v>
      </c>
      <c r="S263" s="123" t="s">
        <v>135</v>
      </c>
      <c r="T263" s="123" t="s">
        <v>390</v>
      </c>
      <c r="U263" s="123" t="s">
        <v>589</v>
      </c>
      <c r="V263" s="123"/>
      <c r="W263" s="125"/>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c r="CL263" s="20"/>
      <c r="CM263" s="20"/>
      <c r="CN263" s="20"/>
      <c r="CO263" s="20"/>
      <c r="CP263" s="20"/>
      <c r="CQ263" s="20"/>
      <c r="CR263" s="20"/>
      <c r="CS263" s="20"/>
      <c r="CT263" s="20"/>
      <c r="CU263" s="20"/>
      <c r="CV263" s="20"/>
      <c r="CW263" s="20"/>
      <c r="CX263" s="20"/>
      <c r="CY263" s="20"/>
      <c r="CZ263" s="20"/>
      <c r="DA263" s="20"/>
      <c r="DB263" s="20"/>
      <c r="DC263" s="20"/>
      <c r="DD263" s="20"/>
      <c r="DE263" s="20"/>
      <c r="DF263" s="20"/>
      <c r="DG263" s="20"/>
      <c r="DH263" s="20"/>
      <c r="DI263" s="20"/>
      <c r="DJ263" s="20"/>
      <c r="DK263" s="20"/>
      <c r="DL263" s="20"/>
      <c r="DM263" s="20"/>
      <c r="DN263" s="20"/>
      <c r="DO263" s="20"/>
      <c r="DP263" s="20"/>
      <c r="DQ263" s="20"/>
      <c r="DR263" s="20"/>
      <c r="DS263" s="20"/>
      <c r="DT263" s="20"/>
      <c r="DU263" s="20"/>
      <c r="DV263" s="20"/>
      <c r="DW263" s="20"/>
      <c r="DX263" s="20"/>
      <c r="DY263" s="20"/>
      <c r="DZ263" s="20"/>
      <c r="EA263" s="20"/>
      <c r="EB263" s="20"/>
      <c r="EC263" s="20"/>
      <c r="ED263" s="20"/>
      <c r="EE263" s="20"/>
      <c r="EF263" s="20"/>
      <c r="EG263" s="20"/>
      <c r="EH263" s="20"/>
      <c r="EI263" s="20"/>
      <c r="EJ263" s="20"/>
      <c r="EK263" s="20"/>
      <c r="EL263" s="20"/>
      <c r="EM263" s="20"/>
      <c r="EN263" s="20"/>
      <c r="EO263" s="20"/>
      <c r="EP263" s="20"/>
      <c r="EQ263" s="20"/>
      <c r="ER263" s="20"/>
      <c r="ES263" s="20"/>
      <c r="ET263" s="20"/>
      <c r="EU263" s="20"/>
      <c r="EV263" s="20"/>
      <c r="EW263" s="20"/>
      <c r="EX263" s="20"/>
      <c r="EY263" s="20"/>
      <c r="EZ263" s="20"/>
      <c r="FA263" s="20"/>
      <c r="FB263" s="20"/>
      <c r="FC263" s="20"/>
      <c r="FD263" s="20"/>
      <c r="FE263" s="20"/>
      <c r="FF263" s="20"/>
      <c r="FG263" s="20"/>
      <c r="FH263" s="20"/>
      <c r="FI263" s="20"/>
      <c r="FJ263" s="20"/>
      <c r="FK263" s="20"/>
      <c r="FL263" s="20"/>
      <c r="FM263" s="20"/>
      <c r="FN263" s="20"/>
      <c r="FO263" s="20"/>
      <c r="FP263" s="20"/>
      <c r="FQ263" s="20"/>
      <c r="FR263" s="20"/>
      <c r="FS263" s="20"/>
      <c r="FT263" s="20"/>
      <c r="FU263" s="20"/>
      <c r="FV263" s="20"/>
      <c r="FW263" s="20"/>
      <c r="FX263" s="20"/>
      <c r="FY263" s="20"/>
      <c r="FZ263" s="20"/>
      <c r="GA263" s="20"/>
      <c r="GB263" s="20"/>
      <c r="GC263" s="20"/>
      <c r="GD263" s="20"/>
      <c r="GE263" s="20"/>
      <c r="GF263" s="20"/>
      <c r="GG263" s="20"/>
      <c r="GH263" s="20"/>
      <c r="GI263" s="20"/>
      <c r="GJ263" s="20"/>
      <c r="GK263" s="20"/>
      <c r="GL263" s="20"/>
      <c r="GM263" s="20"/>
      <c r="GN263" s="20"/>
      <c r="GO263" s="20"/>
      <c r="GP263" s="20"/>
      <c r="GQ263" s="20"/>
      <c r="GR263" s="20"/>
      <c r="GS263" s="20"/>
      <c r="GT263" s="20"/>
      <c r="GU263" s="20"/>
      <c r="GV263" s="20"/>
      <c r="GW263" s="20"/>
      <c r="GX263" s="20"/>
      <c r="GY263" s="20"/>
      <c r="GZ263" s="20"/>
      <c r="HA263" s="20"/>
      <c r="HB263" s="20"/>
      <c r="HC263" s="20"/>
      <c r="HD263" s="20"/>
      <c r="HE263" s="20"/>
      <c r="HF263" s="20"/>
      <c r="HG263" s="20"/>
      <c r="HH263" s="20"/>
      <c r="HI263" s="20"/>
      <c r="HJ263" s="20"/>
      <c r="HK263" s="20"/>
      <c r="HL263" s="20"/>
      <c r="HM263" s="20"/>
      <c r="HN263" s="20"/>
      <c r="HO263" s="20"/>
      <c r="HP263" s="20"/>
      <c r="HQ263" s="20"/>
      <c r="HR263" s="20"/>
      <c r="HS263" s="20"/>
      <c r="HT263" s="20"/>
      <c r="HU263" s="20"/>
      <c r="HV263" s="20"/>
      <c r="HW263" s="20"/>
      <c r="HX263" s="20"/>
      <c r="HY263" s="20"/>
      <c r="HZ263" s="20"/>
      <c r="IA263" s="20"/>
      <c r="IB263" s="20"/>
      <c r="IC263" s="20"/>
      <c r="ID263" s="20"/>
      <c r="IE263" s="20"/>
      <c r="IF263" s="20"/>
      <c r="IG263" s="20"/>
      <c r="IH263" s="20"/>
      <c r="II263" s="20"/>
      <c r="IJ263" s="20"/>
      <c r="IK263" s="20"/>
      <c r="IL263" s="20"/>
      <c r="IM263" s="20"/>
      <c r="IN263" s="20"/>
      <c r="IO263" s="20"/>
      <c r="IP263" s="20"/>
      <c r="IQ263" s="20"/>
      <c r="IR263" s="20"/>
      <c r="IS263" s="20"/>
      <c r="IT263" s="20"/>
      <c r="IU263" s="20"/>
      <c r="IV263" s="20"/>
      <c r="IW263" s="20"/>
      <c r="IX263" s="20"/>
      <c r="IY263" s="20"/>
    </row>
    <row r="264" spans="1:259" x14ac:dyDescent="0.2">
      <c r="A264" s="122">
        <v>40379</v>
      </c>
      <c r="B264" s="102" t="s">
        <v>609</v>
      </c>
      <c r="C264" s="102" t="s">
        <v>201</v>
      </c>
      <c r="D264" s="102" t="s">
        <v>141</v>
      </c>
      <c r="E264" s="144" t="s">
        <v>515</v>
      </c>
      <c r="F264" s="84">
        <v>40483</v>
      </c>
      <c r="G264" s="145">
        <v>2010</v>
      </c>
      <c r="H264" s="123" t="s">
        <v>35</v>
      </c>
      <c r="I264" s="123" t="str">
        <f t="shared" si="15"/>
        <v>CT</v>
      </c>
      <c r="J264" s="123" t="str">
        <f t="shared" si="14"/>
        <v>CT</v>
      </c>
      <c r="K264" s="123" t="str">
        <f t="shared" si="16"/>
        <v>Northeast</v>
      </c>
      <c r="L264" s="123" t="str">
        <f>INDEX('State '!$A$1:$C$62,MATCH($I264,'State '!$B:$B,0),3)</f>
        <v>Northeast</v>
      </c>
      <c r="M264" s="123" t="str">
        <f>INDEX('State '!$A$1:$C$62,MATCH($J264,'State '!$B:$B,0),3)</f>
        <v>Northeast</v>
      </c>
      <c r="N264" s="123"/>
      <c r="O264" s="146">
        <v>45</v>
      </c>
      <c r="P264" s="146">
        <v>2.6</v>
      </c>
      <c r="Q264" s="146">
        <v>281.5</v>
      </c>
      <c r="R264" s="85">
        <v>36</v>
      </c>
      <c r="S264" s="147" t="s">
        <v>135</v>
      </c>
      <c r="T264" s="148" t="s">
        <v>390</v>
      </c>
      <c r="U264" s="149" t="s">
        <v>610</v>
      </c>
      <c r="V264" s="123"/>
      <c r="W264" s="125"/>
    </row>
    <row r="265" spans="1:259" x14ac:dyDescent="0.2">
      <c r="A265" s="122">
        <v>40388</v>
      </c>
      <c r="B265" s="102" t="s">
        <v>1907</v>
      </c>
      <c r="C265" s="102" t="s">
        <v>1791</v>
      </c>
      <c r="D265" s="102" t="s">
        <v>141</v>
      </c>
      <c r="E265" s="144" t="s">
        <v>144</v>
      </c>
      <c r="F265" s="84">
        <v>40479</v>
      </c>
      <c r="G265" s="145">
        <v>2010</v>
      </c>
      <c r="H265" s="123" t="s">
        <v>34</v>
      </c>
      <c r="I265" s="123" t="str">
        <f t="shared" si="15"/>
        <v>WI</v>
      </c>
      <c r="J265" s="123" t="str">
        <f t="shared" si="14"/>
        <v>WI</v>
      </c>
      <c r="K265" s="123" t="str">
        <f t="shared" si="16"/>
        <v>Midwest</v>
      </c>
      <c r="L265" s="123" t="str">
        <f>INDEX('State '!$A$1:$C$62,MATCH($I265,'State '!$B:$B,0),3)</f>
        <v>Midwest</v>
      </c>
      <c r="M265" s="123" t="str">
        <f>INDEX('State '!$A$1:$C$62,MATCH($J265,'State '!$B:$B,0),3)</f>
        <v>Midwest</v>
      </c>
      <c r="N265" s="123"/>
      <c r="O265" s="146">
        <v>38.299999999999997</v>
      </c>
      <c r="P265" s="146">
        <v>8.9</v>
      </c>
      <c r="Q265" s="146">
        <v>97.9</v>
      </c>
      <c r="R265" s="85">
        <v>30</v>
      </c>
      <c r="S265" s="147" t="s">
        <v>135</v>
      </c>
      <c r="T265" s="148" t="s">
        <v>390</v>
      </c>
      <c r="U265" s="149" t="s">
        <v>594</v>
      </c>
      <c r="V265" s="123"/>
      <c r="W265" s="125"/>
    </row>
    <row r="266" spans="1:259" s="20" customFormat="1" x14ac:dyDescent="0.2">
      <c r="A266" s="122">
        <v>40633</v>
      </c>
      <c r="B266" s="102" t="s">
        <v>628</v>
      </c>
      <c r="C266" s="102" t="s">
        <v>261</v>
      </c>
      <c r="D266" s="102" t="s">
        <v>141</v>
      </c>
      <c r="E266" s="144" t="s">
        <v>144</v>
      </c>
      <c r="F266" s="84">
        <v>40481</v>
      </c>
      <c r="G266" s="145">
        <v>2010</v>
      </c>
      <c r="H266" s="123" t="s">
        <v>629</v>
      </c>
      <c r="I266" s="123" t="str">
        <f t="shared" si="15"/>
        <v>IL</v>
      </c>
      <c r="J266" s="123" t="str">
        <f t="shared" si="14"/>
        <v>IN</v>
      </c>
      <c r="K266" s="123" t="str">
        <f t="shared" si="16"/>
        <v>Midwest</v>
      </c>
      <c r="L266" s="123" t="str">
        <f>INDEX('State '!$A$1:$C$62,MATCH($I266,'State '!$B:$B,0),3)</f>
        <v>Midwest</v>
      </c>
      <c r="M266" s="123" t="str">
        <f>INDEX('State '!$A$1:$C$62,MATCH($J266,'State '!$B:$B,0),3)</f>
        <v>Midwest</v>
      </c>
      <c r="N266" s="123"/>
      <c r="O266" s="146">
        <v>3.84</v>
      </c>
      <c r="P266" s="146"/>
      <c r="Q266" s="146">
        <v>150</v>
      </c>
      <c r="R266" s="85"/>
      <c r="S266" s="147" t="s">
        <v>135</v>
      </c>
      <c r="T266" s="148" t="s">
        <v>390</v>
      </c>
      <c r="U266" s="149" t="s">
        <v>630</v>
      </c>
      <c r="V266" s="123"/>
      <c r="W266" s="125"/>
    </row>
    <row r="267" spans="1:259" ht="25.5" x14ac:dyDescent="0.2">
      <c r="A267" s="122">
        <v>40388</v>
      </c>
      <c r="B267" s="101" t="s">
        <v>622</v>
      </c>
      <c r="C267" s="101" t="s">
        <v>259</v>
      </c>
      <c r="D267" s="101" t="s">
        <v>141</v>
      </c>
      <c r="E267" s="101" t="s">
        <v>144</v>
      </c>
      <c r="F267" s="82">
        <v>40210</v>
      </c>
      <c r="G267" s="83">
        <v>2010</v>
      </c>
      <c r="H267" s="123" t="s">
        <v>442</v>
      </c>
      <c r="I267" s="123" t="str">
        <f t="shared" si="15"/>
        <v>TX</v>
      </c>
      <c r="J267" s="123" t="str">
        <f t="shared" si="14"/>
        <v>LA</v>
      </c>
      <c r="K267" s="123" t="str">
        <f t="shared" si="16"/>
        <v>South Central</v>
      </c>
      <c r="L267" s="123" t="str">
        <f>INDEX('State '!$A$1:$C$62,MATCH($I267,'State '!$B:$B,0),3)</f>
        <v>South Central</v>
      </c>
      <c r="M267" s="123" t="str">
        <f>INDEX('State '!$A$1:$C$62,MATCH($J267,'State '!$B:$B,0),3)</f>
        <v>South Central</v>
      </c>
      <c r="N267" s="123"/>
      <c r="O267" s="85">
        <v>68</v>
      </c>
      <c r="P267" s="85"/>
      <c r="Q267" s="85">
        <v>274</v>
      </c>
      <c r="R267" s="124"/>
      <c r="S267" s="123" t="s">
        <v>135</v>
      </c>
      <c r="T267" s="123" t="s">
        <v>390</v>
      </c>
      <c r="U267" s="123" t="s">
        <v>623</v>
      </c>
      <c r="V267" s="123"/>
      <c r="W267" s="125"/>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c r="BV267" s="20"/>
      <c r="BW267" s="20"/>
      <c r="BX267" s="20"/>
      <c r="BY267" s="20"/>
      <c r="BZ267" s="20"/>
      <c r="CA267" s="20"/>
      <c r="CB267" s="20"/>
      <c r="CC267" s="20"/>
      <c r="CD267" s="20"/>
      <c r="CE267" s="20"/>
      <c r="CF267" s="20"/>
      <c r="CG267" s="20"/>
      <c r="CH267" s="20"/>
      <c r="CI267" s="20"/>
      <c r="CJ267" s="20"/>
      <c r="CK267" s="20"/>
      <c r="CL267" s="20"/>
      <c r="CM267" s="20"/>
      <c r="CN267" s="20"/>
      <c r="CO267" s="20"/>
      <c r="CP267" s="20"/>
      <c r="CQ267" s="20"/>
      <c r="CR267" s="20"/>
      <c r="CS267" s="20"/>
      <c r="CT267" s="20"/>
      <c r="CU267" s="20"/>
      <c r="CV267" s="20"/>
      <c r="CW267" s="20"/>
      <c r="CX267" s="20"/>
      <c r="CY267" s="20"/>
      <c r="CZ267" s="20"/>
      <c r="DA267" s="20"/>
      <c r="DB267" s="20"/>
      <c r="DC267" s="20"/>
      <c r="DD267" s="20"/>
      <c r="DE267" s="20"/>
      <c r="DF267" s="20"/>
      <c r="DG267" s="20"/>
      <c r="DH267" s="20"/>
      <c r="DI267" s="20"/>
      <c r="DJ267" s="20"/>
      <c r="DK267" s="20"/>
      <c r="DL267" s="20"/>
      <c r="DM267" s="20"/>
      <c r="DN267" s="20"/>
      <c r="DO267" s="20"/>
      <c r="DP267" s="20"/>
      <c r="DQ267" s="20"/>
      <c r="DR267" s="20"/>
      <c r="DS267" s="20"/>
      <c r="DT267" s="20"/>
      <c r="DU267" s="20"/>
      <c r="DV267" s="20"/>
      <c r="DW267" s="20"/>
      <c r="DX267" s="20"/>
      <c r="DY267" s="20"/>
      <c r="DZ267" s="20"/>
      <c r="EA267" s="20"/>
      <c r="EB267" s="20"/>
      <c r="EC267" s="20"/>
      <c r="ED267" s="20"/>
      <c r="EE267" s="20"/>
      <c r="EF267" s="20"/>
      <c r="EG267" s="20"/>
      <c r="EH267" s="20"/>
      <c r="EI267" s="20"/>
      <c r="EJ267" s="20"/>
      <c r="EK267" s="20"/>
      <c r="EL267" s="20"/>
      <c r="EM267" s="20"/>
      <c r="EN267" s="20"/>
      <c r="EO267" s="20"/>
      <c r="EP267" s="20"/>
      <c r="EQ267" s="20"/>
      <c r="ER267" s="20"/>
      <c r="ES267" s="20"/>
      <c r="ET267" s="20"/>
      <c r="EU267" s="20"/>
      <c r="EV267" s="20"/>
      <c r="EW267" s="20"/>
      <c r="EX267" s="20"/>
      <c r="EY267" s="20"/>
      <c r="EZ267" s="20"/>
      <c r="FA267" s="20"/>
      <c r="FB267" s="20"/>
      <c r="FC267" s="20"/>
      <c r="FD267" s="20"/>
      <c r="FE267" s="20"/>
      <c r="FF267" s="20"/>
      <c r="FG267" s="20"/>
      <c r="FH267" s="20"/>
      <c r="FI267" s="20"/>
      <c r="FJ267" s="20"/>
      <c r="FK267" s="20"/>
      <c r="FL267" s="20"/>
      <c r="FM267" s="20"/>
      <c r="FN267" s="20"/>
      <c r="FO267" s="20"/>
      <c r="FP267" s="20"/>
      <c r="FQ267" s="20"/>
      <c r="FR267" s="20"/>
      <c r="FS267" s="20"/>
      <c r="FT267" s="20"/>
      <c r="FU267" s="20"/>
      <c r="FV267" s="20"/>
      <c r="FW267" s="20"/>
      <c r="FX267" s="20"/>
      <c r="FY267" s="20"/>
      <c r="FZ267" s="20"/>
      <c r="GA267" s="20"/>
      <c r="GB267" s="20"/>
      <c r="GC267" s="20"/>
      <c r="GD267" s="20"/>
      <c r="GE267" s="20"/>
      <c r="GF267" s="20"/>
      <c r="GG267" s="20"/>
      <c r="GH267" s="20"/>
      <c r="GI267" s="20"/>
      <c r="GJ267" s="20"/>
      <c r="GK267" s="20"/>
      <c r="GL267" s="20"/>
      <c r="GM267" s="20"/>
      <c r="GN267" s="20"/>
      <c r="GO267" s="20"/>
      <c r="GP267" s="20"/>
      <c r="GQ267" s="20"/>
      <c r="GR267" s="20"/>
      <c r="GS267" s="20"/>
      <c r="GT267" s="20"/>
      <c r="GU267" s="20"/>
      <c r="GV267" s="20"/>
      <c r="GW267" s="20"/>
      <c r="GX267" s="20"/>
      <c r="GY267" s="20"/>
      <c r="GZ267" s="20"/>
      <c r="HA267" s="20"/>
      <c r="HB267" s="20"/>
      <c r="HC267" s="20"/>
      <c r="HD267" s="20"/>
      <c r="HE267" s="20"/>
      <c r="HF267" s="20"/>
      <c r="HG267" s="20"/>
      <c r="HH267" s="20"/>
      <c r="HI267" s="20"/>
      <c r="HJ267" s="20"/>
      <c r="HK267" s="20"/>
      <c r="HL267" s="20"/>
      <c r="HM267" s="20"/>
      <c r="HN267" s="20"/>
      <c r="HO267" s="20"/>
      <c r="HP267" s="20"/>
      <c r="HQ267" s="20"/>
      <c r="HR267" s="20"/>
      <c r="HS267" s="20"/>
      <c r="HT267" s="20"/>
      <c r="HU267" s="20"/>
      <c r="HV267" s="20"/>
      <c r="HW267" s="20"/>
      <c r="HX267" s="20"/>
      <c r="HY267" s="20"/>
      <c r="HZ267" s="20"/>
      <c r="IA267" s="20"/>
      <c r="IB267" s="20"/>
      <c r="IC267" s="20"/>
      <c r="ID267" s="20"/>
      <c r="IE267" s="20"/>
      <c r="IF267" s="20"/>
      <c r="IG267" s="20"/>
      <c r="IH267" s="20"/>
      <c r="II267" s="20"/>
      <c r="IJ267" s="20"/>
      <c r="IK267" s="20"/>
      <c r="IL267" s="20"/>
      <c r="IM267" s="20"/>
      <c r="IN267" s="20"/>
      <c r="IO267" s="20"/>
      <c r="IP267" s="20"/>
      <c r="IQ267" s="20"/>
      <c r="IR267" s="20"/>
      <c r="IS267" s="20"/>
      <c r="IT267" s="20"/>
      <c r="IU267" s="20"/>
      <c r="IV267" s="20"/>
      <c r="IW267" s="20"/>
      <c r="IX267" s="20"/>
      <c r="IY267" s="20"/>
    </row>
    <row r="268" spans="1:259" s="20" customFormat="1" ht="25.5" x14ac:dyDescent="0.2">
      <c r="A268" s="122">
        <v>40367</v>
      </c>
      <c r="B268" s="102" t="s">
        <v>578</v>
      </c>
      <c r="C268" s="102" t="s">
        <v>205</v>
      </c>
      <c r="D268" s="102" t="s">
        <v>141</v>
      </c>
      <c r="E268" s="144" t="s">
        <v>144</v>
      </c>
      <c r="F268" s="84">
        <v>40315</v>
      </c>
      <c r="G268" s="145">
        <v>2010</v>
      </c>
      <c r="H268" s="123" t="s">
        <v>33</v>
      </c>
      <c r="I268" s="123" t="str">
        <f t="shared" si="15"/>
        <v>WV</v>
      </c>
      <c r="J268" s="123" t="str">
        <f t="shared" si="14"/>
        <v>WV</v>
      </c>
      <c r="K268" s="123" t="str">
        <f t="shared" si="16"/>
        <v>Northeast</v>
      </c>
      <c r="L268" s="123" t="str">
        <f>INDEX('State '!$A$1:$C$62,MATCH($I268,'State '!$B:$B,0),3)</f>
        <v>Northeast</v>
      </c>
      <c r="M268" s="123" t="str">
        <f>INDEX('State '!$A$1:$C$62,MATCH($J268,'State '!$B:$B,0),3)</f>
        <v>Northeast</v>
      </c>
      <c r="N268" s="123"/>
      <c r="O268" s="146">
        <v>16.100000000000001</v>
      </c>
      <c r="P268" s="146">
        <v>1</v>
      </c>
      <c r="Q268" s="146">
        <v>27.6</v>
      </c>
      <c r="R268" s="85">
        <v>16</v>
      </c>
      <c r="S268" s="147" t="s">
        <v>135</v>
      </c>
      <c r="T268" s="148" t="s">
        <v>390</v>
      </c>
      <c r="U268" s="149" t="s">
        <v>579</v>
      </c>
      <c r="V268" s="123"/>
      <c r="W268" s="125"/>
      <c r="X268" s="126"/>
      <c r="Y268" s="113"/>
      <c r="Z268" s="113"/>
      <c r="AA268" s="113"/>
      <c r="AB268" s="113"/>
      <c r="AC268" s="113"/>
      <c r="AD268" s="113"/>
      <c r="AE268" s="113"/>
      <c r="AF268" s="113"/>
      <c r="AG268" s="113"/>
      <c r="AH268" s="113"/>
      <c r="AI268" s="113"/>
      <c r="AJ268" s="113"/>
      <c r="AK268" s="113"/>
      <c r="AL268" s="113"/>
      <c r="AM268" s="113"/>
      <c r="AN268" s="113"/>
      <c r="AO268" s="113"/>
      <c r="AP268" s="113"/>
      <c r="AQ268" s="113"/>
      <c r="AR268" s="113"/>
      <c r="AS268" s="113"/>
      <c r="AT268" s="113"/>
      <c r="AU268" s="113"/>
      <c r="AV268" s="113"/>
      <c r="AW268" s="113"/>
      <c r="AX268" s="113"/>
      <c r="AY268" s="113"/>
      <c r="AZ268" s="113"/>
      <c r="BA268" s="113"/>
      <c r="BB268" s="113"/>
      <c r="BC268" s="113"/>
      <c r="BD268" s="113"/>
      <c r="BE268" s="113"/>
      <c r="BF268" s="113"/>
      <c r="BG268" s="113"/>
      <c r="BH268" s="113"/>
      <c r="BI268" s="113"/>
      <c r="BJ268" s="113"/>
      <c r="BK268" s="113"/>
      <c r="BL268" s="113"/>
      <c r="BM268" s="113"/>
      <c r="BN268" s="113"/>
      <c r="BO268" s="113"/>
      <c r="BP268" s="113"/>
      <c r="BQ268" s="113"/>
      <c r="BR268" s="113"/>
      <c r="BS268" s="113"/>
      <c r="BT268" s="113"/>
      <c r="BU268" s="113"/>
      <c r="BV268" s="113"/>
      <c r="BW268" s="113"/>
      <c r="BX268" s="113"/>
      <c r="BY268" s="113"/>
      <c r="BZ268" s="113"/>
      <c r="CA268" s="113"/>
      <c r="CB268" s="113"/>
      <c r="CC268" s="113"/>
      <c r="CD268" s="113"/>
      <c r="CE268" s="113"/>
      <c r="CF268" s="113"/>
      <c r="CG268" s="113"/>
      <c r="CH268" s="113"/>
      <c r="CI268" s="113"/>
      <c r="CJ268" s="113"/>
      <c r="CK268" s="113"/>
      <c r="CL268" s="113"/>
      <c r="CM268" s="113"/>
      <c r="CN268" s="113"/>
      <c r="CO268" s="113"/>
      <c r="CP268" s="113"/>
      <c r="CQ268" s="113"/>
      <c r="CR268" s="113"/>
      <c r="CS268" s="113"/>
      <c r="CT268" s="113"/>
      <c r="CU268" s="113"/>
      <c r="CV268" s="113"/>
      <c r="CW268" s="113"/>
      <c r="CX268" s="113"/>
      <c r="CY268" s="113"/>
      <c r="CZ268" s="113"/>
      <c r="DA268" s="113"/>
      <c r="DB268" s="113"/>
      <c r="DC268" s="113"/>
      <c r="DD268" s="113"/>
      <c r="DE268" s="113"/>
      <c r="DF268" s="113"/>
      <c r="DG268" s="113"/>
      <c r="DH268" s="113"/>
      <c r="DI268" s="113"/>
      <c r="DJ268" s="113"/>
      <c r="DK268" s="113"/>
      <c r="DL268" s="113"/>
      <c r="DM268" s="113"/>
      <c r="DN268" s="113"/>
      <c r="DO268" s="113"/>
      <c r="DP268" s="113"/>
      <c r="DQ268" s="113"/>
      <c r="DR268" s="113"/>
      <c r="DS268" s="113"/>
      <c r="DT268" s="113"/>
      <c r="DU268" s="113"/>
      <c r="DV268" s="113"/>
      <c r="DW268" s="113"/>
      <c r="DX268" s="113"/>
      <c r="DY268" s="113"/>
      <c r="DZ268" s="113"/>
      <c r="EA268" s="113"/>
      <c r="EB268" s="113"/>
      <c r="EC268" s="113"/>
      <c r="ED268" s="113"/>
      <c r="EE268" s="113"/>
      <c r="EF268" s="113"/>
      <c r="EG268" s="113"/>
      <c r="EH268" s="113"/>
      <c r="EI268" s="113"/>
      <c r="EJ268" s="113"/>
      <c r="EK268" s="113"/>
      <c r="EL268" s="113"/>
      <c r="EM268" s="113"/>
      <c r="EN268" s="113"/>
      <c r="EO268" s="113"/>
      <c r="EP268" s="113"/>
      <c r="EQ268" s="113"/>
      <c r="ER268" s="113"/>
      <c r="ES268" s="113"/>
      <c r="ET268" s="113"/>
      <c r="EU268" s="113"/>
      <c r="EV268" s="113"/>
      <c r="EW268" s="113"/>
      <c r="EX268" s="113"/>
      <c r="EY268" s="113"/>
      <c r="EZ268" s="113"/>
      <c r="FA268" s="113"/>
      <c r="FB268" s="113"/>
      <c r="FC268" s="113"/>
      <c r="FD268" s="113"/>
      <c r="FE268" s="113"/>
      <c r="FF268" s="113"/>
      <c r="FG268" s="113"/>
      <c r="FH268" s="113"/>
      <c r="FI268" s="113"/>
      <c r="FJ268" s="113"/>
      <c r="FK268" s="113"/>
      <c r="FL268" s="113"/>
      <c r="FM268" s="113"/>
      <c r="FN268" s="113"/>
      <c r="FO268" s="113"/>
      <c r="FP268" s="113"/>
      <c r="FQ268" s="113"/>
      <c r="FR268" s="113"/>
      <c r="FS268" s="113"/>
      <c r="FT268" s="113"/>
      <c r="FU268" s="113"/>
      <c r="FV268" s="113"/>
      <c r="FW268" s="113"/>
      <c r="FX268" s="113"/>
      <c r="FY268" s="113"/>
      <c r="FZ268" s="113"/>
      <c r="GA268" s="113"/>
      <c r="GB268" s="113"/>
      <c r="GC268" s="113"/>
      <c r="GD268" s="113"/>
      <c r="GE268" s="113"/>
      <c r="GF268" s="113"/>
      <c r="GG268" s="113"/>
      <c r="GH268" s="113"/>
      <c r="GI268" s="113"/>
      <c r="GJ268" s="113"/>
      <c r="GK268" s="113"/>
      <c r="GL268" s="113"/>
      <c r="GM268" s="113"/>
      <c r="GN268" s="113"/>
      <c r="GO268" s="113"/>
      <c r="GP268" s="113"/>
      <c r="GQ268" s="113"/>
      <c r="GR268" s="113"/>
      <c r="GS268" s="113"/>
      <c r="GT268" s="113"/>
      <c r="GU268" s="113"/>
      <c r="GV268" s="113"/>
      <c r="GW268" s="113"/>
      <c r="GX268" s="113"/>
      <c r="GY268" s="113"/>
      <c r="GZ268" s="113"/>
      <c r="HA268" s="113"/>
      <c r="HB268" s="113"/>
      <c r="HC268" s="113"/>
      <c r="HD268" s="113"/>
      <c r="HE268" s="113"/>
      <c r="HF268" s="113"/>
      <c r="HG268" s="113"/>
      <c r="HH268" s="113"/>
      <c r="HI268" s="113"/>
      <c r="HJ268" s="113"/>
      <c r="HK268" s="113"/>
      <c r="HL268" s="113"/>
      <c r="HM268" s="113"/>
      <c r="HN268" s="113"/>
      <c r="HO268" s="113"/>
      <c r="HP268" s="113"/>
      <c r="HQ268" s="113"/>
      <c r="HR268" s="113"/>
      <c r="HS268" s="113"/>
      <c r="HT268" s="113"/>
      <c r="HU268" s="113"/>
      <c r="HV268" s="113"/>
      <c r="HW268" s="113"/>
      <c r="HX268" s="113"/>
      <c r="HY268" s="113"/>
      <c r="HZ268" s="113"/>
      <c r="IA268" s="113"/>
      <c r="IB268" s="113"/>
      <c r="IC268" s="113"/>
      <c r="ID268" s="113"/>
      <c r="IE268" s="113"/>
      <c r="IF268" s="113"/>
      <c r="IG268" s="113"/>
      <c r="IH268" s="113"/>
      <c r="II268" s="113"/>
      <c r="IJ268" s="113"/>
      <c r="IK268" s="113"/>
      <c r="IL268" s="113"/>
      <c r="IM268" s="113"/>
      <c r="IN268" s="113"/>
      <c r="IO268" s="113"/>
      <c r="IP268" s="113"/>
      <c r="IQ268" s="113"/>
      <c r="IR268" s="113"/>
      <c r="IS268" s="113"/>
      <c r="IT268" s="113"/>
      <c r="IU268" s="113"/>
      <c r="IV268" s="113"/>
      <c r="IW268" s="113"/>
      <c r="IX268" s="113"/>
      <c r="IY268" s="113"/>
    </row>
    <row r="269" spans="1:259" x14ac:dyDescent="0.2">
      <c r="A269" s="122">
        <v>40589</v>
      </c>
      <c r="B269" s="101" t="s">
        <v>626</v>
      </c>
      <c r="C269" s="101" t="s">
        <v>260</v>
      </c>
      <c r="D269" s="101" t="s">
        <v>141</v>
      </c>
      <c r="E269" s="101" t="s">
        <v>144</v>
      </c>
      <c r="F269" s="82">
        <v>40500</v>
      </c>
      <c r="G269" s="83">
        <v>2010</v>
      </c>
      <c r="H269" s="123" t="s">
        <v>25</v>
      </c>
      <c r="I269" s="123" t="str">
        <f t="shared" si="15"/>
        <v>CO</v>
      </c>
      <c r="J269" s="123" t="str">
        <f t="shared" si="14"/>
        <v>CO</v>
      </c>
      <c r="K269" s="123" t="str">
        <f t="shared" si="16"/>
        <v>Mountain</v>
      </c>
      <c r="L269" s="123" t="str">
        <f>INDEX('State '!$A$1:$C$62,MATCH($I269,'State '!$B:$B,0),3)</f>
        <v>Mountain</v>
      </c>
      <c r="M269" s="123" t="str">
        <f>INDEX('State '!$A$1:$C$62,MATCH($J269,'State '!$B:$B,0),3)</f>
        <v>Mountain</v>
      </c>
      <c r="N269" s="123"/>
      <c r="O269" s="85">
        <v>132</v>
      </c>
      <c r="P269" s="85">
        <v>118</v>
      </c>
      <c r="Q269" s="85">
        <v>130</v>
      </c>
      <c r="R269" s="124">
        <v>16</v>
      </c>
      <c r="S269" s="123" t="s">
        <v>135</v>
      </c>
      <c r="T269" s="123" t="s">
        <v>390</v>
      </c>
      <c r="U269" s="123" t="s">
        <v>627</v>
      </c>
      <c r="V269" s="123"/>
      <c r="W269" s="125"/>
      <c r="X269" s="113"/>
    </row>
    <row r="270" spans="1:259" x14ac:dyDescent="0.2">
      <c r="A270" s="122">
        <v>40388</v>
      </c>
      <c r="B270" s="102" t="s">
        <v>573</v>
      </c>
      <c r="C270" s="102" t="s">
        <v>1941</v>
      </c>
      <c r="D270" s="102" t="s">
        <v>134</v>
      </c>
      <c r="E270" s="144" t="s">
        <v>144</v>
      </c>
      <c r="F270" s="84">
        <v>40458</v>
      </c>
      <c r="G270" s="145">
        <v>2010</v>
      </c>
      <c r="H270" s="123" t="s">
        <v>7</v>
      </c>
      <c r="I270" s="123" t="str">
        <f t="shared" si="15"/>
        <v>PA</v>
      </c>
      <c r="J270" s="123" t="str">
        <f t="shared" si="14"/>
        <v>PA</v>
      </c>
      <c r="K270" s="123" t="str">
        <f t="shared" si="16"/>
        <v>Northeast</v>
      </c>
      <c r="L270" s="123" t="str">
        <f>INDEX('State '!$A$1:$C$62,MATCH($I270,'State '!$B:$B,0),3)</f>
        <v>Northeast</v>
      </c>
      <c r="M270" s="123" t="str">
        <f>INDEX('State '!$A$1:$C$62,MATCH($J270,'State '!$B:$B,0),3)</f>
        <v>Northeast</v>
      </c>
      <c r="N270" s="123"/>
      <c r="O270" s="146">
        <v>12.5</v>
      </c>
      <c r="P270" s="146">
        <v>3.5</v>
      </c>
      <c r="Q270" s="146">
        <v>208</v>
      </c>
      <c r="R270" s="85">
        <v>16</v>
      </c>
      <c r="S270" s="147" t="s">
        <v>135</v>
      </c>
      <c r="T270" s="148" t="s">
        <v>390</v>
      </c>
      <c r="U270" s="149" t="s">
        <v>574</v>
      </c>
      <c r="V270" s="123"/>
      <c r="W270" s="125"/>
      <c r="X270" s="113"/>
    </row>
    <row r="271" spans="1:259" s="20" customFormat="1" ht="25.5" x14ac:dyDescent="0.2">
      <c r="A271" s="122">
        <v>40619</v>
      </c>
      <c r="B271" s="104" t="s">
        <v>617</v>
      </c>
      <c r="C271" s="104" t="s">
        <v>249</v>
      </c>
      <c r="D271" s="104" t="s">
        <v>141</v>
      </c>
      <c r="E271" s="101" t="s">
        <v>144</v>
      </c>
      <c r="F271" s="82">
        <v>40492</v>
      </c>
      <c r="G271" s="83">
        <v>2010</v>
      </c>
      <c r="H271" s="123" t="s">
        <v>415</v>
      </c>
      <c r="I271" s="123" t="str">
        <f t="shared" si="15"/>
        <v>UT</v>
      </c>
      <c r="J271" s="123" t="str">
        <f t="shared" si="14"/>
        <v>WY</v>
      </c>
      <c r="K271" s="123" t="str">
        <f t="shared" si="16"/>
        <v>Mountain</v>
      </c>
      <c r="L271" s="123" t="str">
        <f>INDEX('State '!$A$1:$C$62,MATCH($I271,'State '!$B:$B,0),3)</f>
        <v>Mountain</v>
      </c>
      <c r="M271" s="123" t="str">
        <f>INDEX('State '!$A$1:$C$62,MATCH($J271,'State '!$B:$B,0),3)</f>
        <v>Mountain</v>
      </c>
      <c r="N271" s="123"/>
      <c r="O271" s="85">
        <v>48.6</v>
      </c>
      <c r="P271" s="85"/>
      <c r="Q271" s="124">
        <v>180</v>
      </c>
      <c r="R271" s="128"/>
      <c r="S271" s="129" t="s">
        <v>135</v>
      </c>
      <c r="T271" s="123" t="s">
        <v>390</v>
      </c>
      <c r="U271" s="123" t="s">
        <v>618</v>
      </c>
      <c r="V271" s="123"/>
      <c r="W271" s="125"/>
      <c r="X271" s="126"/>
      <c r="Y271" s="113"/>
      <c r="Z271" s="113"/>
      <c r="AA271" s="113"/>
      <c r="AB271" s="113"/>
      <c r="AC271" s="113"/>
      <c r="AD271" s="113"/>
      <c r="AE271" s="113"/>
      <c r="AF271" s="113"/>
      <c r="AG271" s="113"/>
      <c r="AH271" s="113"/>
      <c r="AI271" s="113"/>
      <c r="AJ271" s="113"/>
      <c r="AK271" s="113"/>
      <c r="AL271" s="113"/>
      <c r="AM271" s="113"/>
      <c r="AN271" s="113"/>
      <c r="AO271" s="113"/>
      <c r="AP271" s="113"/>
      <c r="AQ271" s="113"/>
      <c r="AR271" s="113"/>
      <c r="AS271" s="113"/>
      <c r="AT271" s="113"/>
      <c r="AU271" s="113"/>
      <c r="AV271" s="113"/>
      <c r="AW271" s="113"/>
      <c r="AX271" s="113"/>
      <c r="AY271" s="113"/>
      <c r="AZ271" s="113"/>
      <c r="BA271" s="113"/>
      <c r="BB271" s="113"/>
      <c r="BC271" s="113"/>
      <c r="BD271" s="113"/>
      <c r="BE271" s="113"/>
      <c r="BF271" s="113"/>
      <c r="BG271" s="113"/>
      <c r="BH271" s="113"/>
      <c r="BI271" s="113"/>
      <c r="BJ271" s="113"/>
      <c r="BK271" s="113"/>
      <c r="BL271" s="113"/>
      <c r="BM271" s="113"/>
      <c r="BN271" s="113"/>
      <c r="BO271" s="113"/>
      <c r="BP271" s="113"/>
      <c r="BQ271" s="113"/>
      <c r="BR271" s="113"/>
      <c r="BS271" s="113"/>
      <c r="BT271" s="113"/>
      <c r="BU271" s="113"/>
      <c r="BV271" s="113"/>
      <c r="BW271" s="113"/>
      <c r="BX271" s="113"/>
      <c r="BY271" s="113"/>
      <c r="BZ271" s="113"/>
      <c r="CA271" s="113"/>
      <c r="CB271" s="113"/>
      <c r="CC271" s="113"/>
      <c r="CD271" s="113"/>
      <c r="CE271" s="113"/>
      <c r="CF271" s="113"/>
      <c r="CG271" s="113"/>
      <c r="CH271" s="113"/>
      <c r="CI271" s="113"/>
      <c r="CJ271" s="113"/>
      <c r="CK271" s="113"/>
      <c r="CL271" s="113"/>
      <c r="CM271" s="113"/>
      <c r="CN271" s="113"/>
      <c r="CO271" s="113"/>
      <c r="CP271" s="113"/>
      <c r="CQ271" s="113"/>
      <c r="CR271" s="113"/>
      <c r="CS271" s="113"/>
      <c r="CT271" s="113"/>
      <c r="CU271" s="113"/>
      <c r="CV271" s="113"/>
      <c r="CW271" s="113"/>
      <c r="CX271" s="113"/>
      <c r="CY271" s="113"/>
      <c r="CZ271" s="113"/>
      <c r="DA271" s="113"/>
      <c r="DB271" s="113"/>
      <c r="DC271" s="113"/>
      <c r="DD271" s="113"/>
      <c r="DE271" s="113"/>
      <c r="DF271" s="113"/>
      <c r="DG271" s="113"/>
      <c r="DH271" s="113"/>
      <c r="DI271" s="113"/>
      <c r="DJ271" s="113"/>
      <c r="DK271" s="113"/>
      <c r="DL271" s="113"/>
      <c r="DM271" s="113"/>
      <c r="DN271" s="113"/>
      <c r="DO271" s="113"/>
      <c r="DP271" s="113"/>
      <c r="DQ271" s="113"/>
      <c r="DR271" s="113"/>
      <c r="DS271" s="113"/>
      <c r="DT271" s="113"/>
      <c r="DU271" s="113"/>
      <c r="DV271" s="113"/>
      <c r="DW271" s="113"/>
      <c r="DX271" s="113"/>
      <c r="DY271" s="113"/>
      <c r="DZ271" s="113"/>
      <c r="EA271" s="113"/>
      <c r="EB271" s="113"/>
      <c r="EC271" s="113"/>
      <c r="ED271" s="113"/>
      <c r="EE271" s="113"/>
      <c r="EF271" s="113"/>
      <c r="EG271" s="113"/>
      <c r="EH271" s="113"/>
      <c r="EI271" s="113"/>
      <c r="EJ271" s="113"/>
      <c r="EK271" s="113"/>
      <c r="EL271" s="113"/>
      <c r="EM271" s="113"/>
      <c r="EN271" s="113"/>
      <c r="EO271" s="113"/>
      <c r="EP271" s="113"/>
      <c r="EQ271" s="113"/>
      <c r="ER271" s="113"/>
      <c r="ES271" s="113"/>
      <c r="ET271" s="113"/>
      <c r="EU271" s="113"/>
      <c r="EV271" s="113"/>
      <c r="EW271" s="113"/>
      <c r="EX271" s="113"/>
      <c r="EY271" s="113"/>
      <c r="EZ271" s="113"/>
      <c r="FA271" s="113"/>
      <c r="FB271" s="113"/>
      <c r="FC271" s="113"/>
      <c r="FD271" s="113"/>
      <c r="FE271" s="113"/>
      <c r="FF271" s="113"/>
      <c r="FG271" s="113"/>
      <c r="FH271" s="113"/>
      <c r="FI271" s="113"/>
      <c r="FJ271" s="113"/>
      <c r="FK271" s="113"/>
      <c r="FL271" s="113"/>
      <c r="FM271" s="113"/>
      <c r="FN271" s="113"/>
      <c r="FO271" s="113"/>
      <c r="FP271" s="113"/>
      <c r="FQ271" s="113"/>
      <c r="FR271" s="113"/>
      <c r="FS271" s="113"/>
      <c r="FT271" s="113"/>
      <c r="FU271" s="113"/>
      <c r="FV271" s="113"/>
      <c r="FW271" s="113"/>
      <c r="FX271" s="113"/>
      <c r="FY271" s="113"/>
      <c r="FZ271" s="113"/>
      <c r="GA271" s="113"/>
      <c r="GB271" s="113"/>
      <c r="GC271" s="113"/>
      <c r="GD271" s="113"/>
      <c r="GE271" s="113"/>
      <c r="GF271" s="113"/>
      <c r="GG271" s="113"/>
      <c r="GH271" s="113"/>
      <c r="GI271" s="113"/>
      <c r="GJ271" s="113"/>
      <c r="GK271" s="113"/>
      <c r="GL271" s="113"/>
      <c r="GM271" s="113"/>
      <c r="GN271" s="113"/>
      <c r="GO271" s="113"/>
      <c r="GP271" s="113"/>
      <c r="GQ271" s="113"/>
      <c r="GR271" s="113"/>
      <c r="GS271" s="113"/>
      <c r="GT271" s="113"/>
      <c r="GU271" s="113"/>
      <c r="GV271" s="113"/>
      <c r="GW271" s="113"/>
      <c r="GX271" s="113"/>
      <c r="GY271" s="113"/>
      <c r="GZ271" s="113"/>
      <c r="HA271" s="113"/>
      <c r="HB271" s="113"/>
      <c r="HC271" s="113"/>
      <c r="HD271" s="113"/>
      <c r="HE271" s="113"/>
      <c r="HF271" s="113"/>
      <c r="HG271" s="113"/>
      <c r="HH271" s="113"/>
      <c r="HI271" s="113"/>
      <c r="HJ271" s="113"/>
      <c r="HK271" s="113"/>
      <c r="HL271" s="113"/>
      <c r="HM271" s="113"/>
      <c r="HN271" s="113"/>
      <c r="HO271" s="113"/>
      <c r="HP271" s="113"/>
      <c r="HQ271" s="113"/>
      <c r="HR271" s="113"/>
      <c r="HS271" s="113"/>
      <c r="HT271" s="113"/>
      <c r="HU271" s="113"/>
      <c r="HV271" s="113"/>
      <c r="HW271" s="113"/>
      <c r="HX271" s="113"/>
      <c r="HY271" s="113"/>
      <c r="HZ271" s="113"/>
      <c r="IA271" s="113"/>
      <c r="IB271" s="113"/>
      <c r="IC271" s="113"/>
      <c r="ID271" s="113"/>
      <c r="IE271" s="113"/>
      <c r="IF271" s="113"/>
      <c r="IG271" s="113"/>
      <c r="IH271" s="113"/>
      <c r="II271" s="113"/>
      <c r="IJ271" s="113"/>
      <c r="IK271" s="113"/>
      <c r="IL271" s="113"/>
      <c r="IM271" s="113"/>
      <c r="IN271" s="113"/>
      <c r="IO271" s="113"/>
      <c r="IP271" s="113"/>
      <c r="IQ271" s="113"/>
      <c r="IR271" s="113"/>
      <c r="IS271" s="113"/>
      <c r="IT271" s="113"/>
      <c r="IU271" s="113"/>
      <c r="IV271" s="113"/>
      <c r="IW271" s="113"/>
      <c r="IX271" s="113"/>
      <c r="IY271" s="113"/>
    </row>
    <row r="272" spans="1:259" x14ac:dyDescent="0.2">
      <c r="A272" s="122">
        <v>40388</v>
      </c>
      <c r="B272" s="101" t="s">
        <v>635</v>
      </c>
      <c r="C272" s="101" t="s">
        <v>225</v>
      </c>
      <c r="D272" s="101" t="s">
        <v>141</v>
      </c>
      <c r="E272" s="101" t="s">
        <v>144</v>
      </c>
      <c r="F272" s="82">
        <v>40480</v>
      </c>
      <c r="G272" s="83">
        <v>2010</v>
      </c>
      <c r="H272" s="123" t="s">
        <v>7</v>
      </c>
      <c r="I272" s="123" t="str">
        <f t="shared" si="15"/>
        <v>PA</v>
      </c>
      <c r="J272" s="123" t="str">
        <f t="shared" si="14"/>
        <v>PA</v>
      </c>
      <c r="K272" s="123" t="str">
        <f t="shared" si="16"/>
        <v>Northeast</v>
      </c>
      <c r="L272" s="123" t="str">
        <f>INDEX('State '!$A$1:$C$62,MATCH($I272,'State '!$B:$B,0),3)</f>
        <v>Northeast</v>
      </c>
      <c r="M272" s="123" t="str">
        <f>INDEX('State '!$A$1:$C$62,MATCH($J272,'State '!$B:$B,0),3)</f>
        <v>Northeast</v>
      </c>
      <c r="N272" s="123"/>
      <c r="O272" s="85">
        <v>34.4</v>
      </c>
      <c r="P272" s="85">
        <v>2</v>
      </c>
      <c r="Q272" s="85">
        <v>200</v>
      </c>
      <c r="R272" s="124">
        <v>20</v>
      </c>
      <c r="S272" s="123" t="s">
        <v>135</v>
      </c>
      <c r="T272" s="123" t="s">
        <v>390</v>
      </c>
      <c r="U272" s="123" t="s">
        <v>636</v>
      </c>
      <c r="V272" s="123"/>
      <c r="W272" s="125"/>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c r="DE272" s="20"/>
      <c r="DF272" s="20"/>
      <c r="DG272" s="20"/>
      <c r="DH272" s="20"/>
      <c r="DI272" s="20"/>
      <c r="DJ272" s="20"/>
      <c r="DK272" s="20"/>
      <c r="DL272" s="20"/>
      <c r="DM272" s="20"/>
      <c r="DN272" s="20"/>
      <c r="DO272" s="20"/>
      <c r="DP272" s="20"/>
      <c r="DQ272" s="20"/>
      <c r="DR272" s="20"/>
      <c r="DS272" s="20"/>
      <c r="DT272" s="20"/>
      <c r="DU272" s="20"/>
      <c r="DV272" s="20"/>
      <c r="DW272" s="20"/>
      <c r="DX272" s="20"/>
      <c r="DY272" s="20"/>
      <c r="DZ272" s="20"/>
      <c r="EA272" s="20"/>
      <c r="EB272" s="20"/>
      <c r="EC272" s="20"/>
      <c r="ED272" s="20"/>
      <c r="EE272" s="20"/>
      <c r="EF272" s="20"/>
      <c r="EG272" s="20"/>
      <c r="EH272" s="20"/>
      <c r="EI272" s="20"/>
      <c r="EJ272" s="20"/>
      <c r="EK272" s="20"/>
      <c r="EL272" s="20"/>
      <c r="EM272" s="20"/>
      <c r="EN272" s="20"/>
      <c r="EO272" s="20"/>
      <c r="EP272" s="20"/>
      <c r="EQ272" s="20"/>
      <c r="ER272" s="20"/>
      <c r="ES272" s="20"/>
      <c r="ET272" s="20"/>
      <c r="EU272" s="20"/>
      <c r="EV272" s="20"/>
      <c r="EW272" s="20"/>
      <c r="EX272" s="20"/>
      <c r="EY272" s="20"/>
      <c r="EZ272" s="20"/>
      <c r="FA272" s="20"/>
      <c r="FB272" s="20"/>
      <c r="FC272" s="20"/>
      <c r="FD272" s="20"/>
      <c r="FE272" s="20"/>
      <c r="FF272" s="20"/>
      <c r="FG272" s="20"/>
      <c r="FH272" s="20"/>
      <c r="FI272" s="20"/>
      <c r="FJ272" s="20"/>
      <c r="FK272" s="20"/>
      <c r="FL272" s="20"/>
      <c r="FM272" s="20"/>
      <c r="FN272" s="20"/>
      <c r="FO272" s="20"/>
      <c r="FP272" s="20"/>
      <c r="FQ272" s="20"/>
      <c r="FR272" s="20"/>
      <c r="FS272" s="20"/>
      <c r="FT272" s="20"/>
      <c r="FU272" s="20"/>
      <c r="FV272" s="20"/>
      <c r="FW272" s="20"/>
      <c r="FX272" s="20"/>
      <c r="FY272" s="20"/>
      <c r="FZ272" s="20"/>
      <c r="GA272" s="20"/>
      <c r="GB272" s="20"/>
      <c r="GC272" s="20"/>
      <c r="GD272" s="20"/>
      <c r="GE272" s="20"/>
      <c r="GF272" s="20"/>
      <c r="GG272" s="20"/>
      <c r="GH272" s="20"/>
      <c r="GI272" s="20"/>
      <c r="GJ272" s="20"/>
      <c r="GK272" s="20"/>
      <c r="GL272" s="20"/>
      <c r="GM272" s="20"/>
      <c r="GN272" s="20"/>
      <c r="GO272" s="20"/>
      <c r="GP272" s="20"/>
      <c r="GQ272" s="20"/>
      <c r="GR272" s="20"/>
      <c r="GS272" s="20"/>
      <c r="GT272" s="20"/>
      <c r="GU272" s="20"/>
      <c r="GV272" s="20"/>
      <c r="GW272" s="20"/>
      <c r="GX272" s="20"/>
      <c r="GY272" s="20"/>
      <c r="GZ272" s="20"/>
      <c r="HA272" s="20"/>
      <c r="HB272" s="20"/>
      <c r="HC272" s="20"/>
      <c r="HD272" s="20"/>
      <c r="HE272" s="20"/>
      <c r="HF272" s="20"/>
      <c r="HG272" s="20"/>
      <c r="HH272" s="20"/>
      <c r="HI272" s="20"/>
      <c r="HJ272" s="20"/>
      <c r="HK272" s="20"/>
      <c r="HL272" s="20"/>
      <c r="HM272" s="20"/>
      <c r="HN272" s="20"/>
      <c r="HO272" s="20"/>
      <c r="HP272" s="20"/>
      <c r="HQ272" s="20"/>
      <c r="HR272" s="20"/>
      <c r="HS272" s="20"/>
      <c r="HT272" s="20"/>
      <c r="HU272" s="20"/>
      <c r="HV272" s="20"/>
      <c r="HW272" s="20"/>
      <c r="HX272" s="20"/>
      <c r="HY272" s="20"/>
      <c r="HZ272" s="20"/>
      <c r="IA272" s="20"/>
      <c r="IB272" s="20"/>
      <c r="IC272" s="20"/>
      <c r="ID272" s="20"/>
      <c r="IE272" s="20"/>
      <c r="IF272" s="20"/>
      <c r="IG272" s="20"/>
      <c r="IH272" s="20"/>
      <c r="II272" s="20"/>
      <c r="IJ272" s="20"/>
      <c r="IK272" s="20"/>
      <c r="IL272" s="20"/>
      <c r="IM272" s="20"/>
      <c r="IN272" s="20"/>
      <c r="IO272" s="20"/>
      <c r="IP272" s="20"/>
      <c r="IQ272" s="20"/>
      <c r="IR272" s="20"/>
      <c r="IS272" s="20"/>
      <c r="IT272" s="20"/>
      <c r="IU272" s="20"/>
      <c r="IV272" s="20"/>
      <c r="IW272" s="20"/>
      <c r="IX272" s="20"/>
      <c r="IY272" s="20"/>
    </row>
    <row r="273" spans="1:259" s="20" customFormat="1" x14ac:dyDescent="0.2">
      <c r="A273" s="122">
        <v>40388</v>
      </c>
      <c r="B273" s="102" t="s">
        <v>563</v>
      </c>
      <c r="C273" s="102" t="s">
        <v>225</v>
      </c>
      <c r="D273" s="102" t="s">
        <v>141</v>
      </c>
      <c r="E273" s="144" t="s">
        <v>144</v>
      </c>
      <c r="F273" s="84">
        <v>40473</v>
      </c>
      <c r="G273" s="145">
        <v>2010</v>
      </c>
      <c r="H273" s="123" t="s">
        <v>10</v>
      </c>
      <c r="I273" s="123" t="str">
        <f t="shared" si="15"/>
        <v>NY</v>
      </c>
      <c r="J273" s="123" t="str">
        <f t="shared" si="14"/>
        <v>NY</v>
      </c>
      <c r="K273" s="123" t="str">
        <f t="shared" si="16"/>
        <v>Northeast</v>
      </c>
      <c r="L273" s="123" t="str">
        <f>INDEX('State '!$A$1:$C$62,MATCH($I273,'State '!$B:$B,0),3)</f>
        <v>Northeast</v>
      </c>
      <c r="M273" s="123" t="str">
        <f>INDEX('State '!$A$1:$C$62,MATCH($J273,'State '!$B:$B,0),3)</f>
        <v>Northeast</v>
      </c>
      <c r="N273" s="123"/>
      <c r="O273" s="146">
        <v>22.5</v>
      </c>
      <c r="P273" s="146"/>
      <c r="Q273" s="146">
        <v>20</v>
      </c>
      <c r="R273" s="85"/>
      <c r="S273" s="147" t="s">
        <v>135</v>
      </c>
      <c r="T273" s="148" t="s">
        <v>390</v>
      </c>
      <c r="U273" s="149" t="s">
        <v>564</v>
      </c>
      <c r="V273" s="123"/>
      <c r="W273" s="125"/>
      <c r="X273" s="113"/>
      <c r="Y273" s="113"/>
      <c r="Z273" s="113"/>
      <c r="AA273" s="113"/>
      <c r="AB273" s="113"/>
      <c r="AC273" s="113"/>
      <c r="AD273" s="113"/>
      <c r="AE273" s="113"/>
      <c r="AF273" s="113"/>
      <c r="AG273" s="113"/>
      <c r="AH273" s="113"/>
      <c r="AI273" s="113"/>
      <c r="AJ273" s="113"/>
      <c r="AK273" s="113"/>
      <c r="AL273" s="113"/>
      <c r="AM273" s="113"/>
      <c r="AN273" s="113"/>
      <c r="AO273" s="113"/>
      <c r="AP273" s="113"/>
      <c r="AQ273" s="113"/>
      <c r="AR273" s="113"/>
      <c r="AS273" s="113"/>
      <c r="AT273" s="113"/>
      <c r="AU273" s="113"/>
      <c r="AV273" s="113"/>
      <c r="AW273" s="113"/>
      <c r="AX273" s="113"/>
      <c r="AY273" s="113"/>
      <c r="AZ273" s="113"/>
      <c r="BA273" s="113"/>
      <c r="BB273" s="113"/>
      <c r="BC273" s="113"/>
      <c r="BD273" s="113"/>
      <c r="BE273" s="113"/>
      <c r="BF273" s="113"/>
      <c r="BG273" s="113"/>
      <c r="BH273" s="113"/>
      <c r="BI273" s="113"/>
      <c r="BJ273" s="113"/>
      <c r="BK273" s="113"/>
      <c r="BL273" s="113"/>
      <c r="BM273" s="113"/>
      <c r="BN273" s="113"/>
      <c r="BO273" s="113"/>
      <c r="BP273" s="113"/>
      <c r="BQ273" s="113"/>
      <c r="BR273" s="113"/>
      <c r="BS273" s="113"/>
      <c r="BT273" s="113"/>
      <c r="BU273" s="113"/>
      <c r="BV273" s="113"/>
      <c r="BW273" s="113"/>
      <c r="BX273" s="113"/>
      <c r="BY273" s="113"/>
      <c r="BZ273" s="113"/>
      <c r="CA273" s="113"/>
      <c r="CB273" s="113"/>
      <c r="CC273" s="113"/>
      <c r="CD273" s="113"/>
      <c r="CE273" s="113"/>
      <c r="CF273" s="113"/>
      <c r="CG273" s="113"/>
      <c r="CH273" s="113"/>
      <c r="CI273" s="113"/>
      <c r="CJ273" s="113"/>
      <c r="CK273" s="113"/>
      <c r="CL273" s="113"/>
      <c r="CM273" s="113"/>
      <c r="CN273" s="113"/>
      <c r="CO273" s="113"/>
      <c r="CP273" s="113"/>
      <c r="CQ273" s="113"/>
      <c r="CR273" s="113"/>
      <c r="CS273" s="113"/>
      <c r="CT273" s="113"/>
      <c r="CU273" s="113"/>
      <c r="CV273" s="113"/>
      <c r="CW273" s="113"/>
      <c r="CX273" s="113"/>
      <c r="CY273" s="113"/>
      <c r="CZ273" s="113"/>
      <c r="DA273" s="113"/>
      <c r="DB273" s="113"/>
      <c r="DC273" s="113"/>
      <c r="DD273" s="113"/>
      <c r="DE273" s="113"/>
      <c r="DF273" s="113"/>
      <c r="DG273" s="113"/>
      <c r="DH273" s="113"/>
      <c r="DI273" s="113"/>
      <c r="DJ273" s="113"/>
      <c r="DK273" s="113"/>
      <c r="DL273" s="113"/>
      <c r="DM273" s="113"/>
      <c r="DN273" s="113"/>
      <c r="DO273" s="113"/>
      <c r="DP273" s="113"/>
      <c r="DQ273" s="113"/>
      <c r="DR273" s="113"/>
      <c r="DS273" s="113"/>
      <c r="DT273" s="113"/>
      <c r="DU273" s="113"/>
      <c r="DV273" s="113"/>
      <c r="DW273" s="113"/>
      <c r="DX273" s="113"/>
      <c r="DY273" s="113"/>
      <c r="DZ273" s="113"/>
      <c r="EA273" s="113"/>
      <c r="EB273" s="113"/>
      <c r="EC273" s="113"/>
      <c r="ED273" s="113"/>
      <c r="EE273" s="113"/>
      <c r="EF273" s="113"/>
      <c r="EG273" s="113"/>
      <c r="EH273" s="113"/>
      <c r="EI273" s="113"/>
      <c r="EJ273" s="113"/>
      <c r="EK273" s="113"/>
      <c r="EL273" s="113"/>
      <c r="EM273" s="113"/>
      <c r="EN273" s="113"/>
      <c r="EO273" s="113"/>
      <c r="EP273" s="113"/>
      <c r="EQ273" s="113"/>
      <c r="ER273" s="113"/>
      <c r="ES273" s="113"/>
      <c r="ET273" s="113"/>
      <c r="EU273" s="113"/>
      <c r="EV273" s="113"/>
      <c r="EW273" s="113"/>
      <c r="EX273" s="113"/>
      <c r="EY273" s="113"/>
      <c r="EZ273" s="113"/>
      <c r="FA273" s="113"/>
      <c r="FB273" s="113"/>
      <c r="FC273" s="113"/>
      <c r="FD273" s="113"/>
      <c r="FE273" s="113"/>
      <c r="FF273" s="113"/>
      <c r="FG273" s="113"/>
      <c r="FH273" s="113"/>
      <c r="FI273" s="113"/>
      <c r="FJ273" s="113"/>
      <c r="FK273" s="113"/>
      <c r="FL273" s="113"/>
      <c r="FM273" s="113"/>
      <c r="FN273" s="113"/>
      <c r="FO273" s="113"/>
      <c r="FP273" s="113"/>
      <c r="FQ273" s="113"/>
      <c r="FR273" s="113"/>
      <c r="FS273" s="113"/>
      <c r="FT273" s="113"/>
      <c r="FU273" s="113"/>
      <c r="FV273" s="113"/>
      <c r="FW273" s="113"/>
      <c r="FX273" s="113"/>
      <c r="FY273" s="113"/>
      <c r="FZ273" s="113"/>
      <c r="GA273" s="113"/>
      <c r="GB273" s="113"/>
      <c r="GC273" s="113"/>
      <c r="GD273" s="113"/>
      <c r="GE273" s="113"/>
      <c r="GF273" s="113"/>
      <c r="GG273" s="113"/>
      <c r="GH273" s="113"/>
      <c r="GI273" s="113"/>
      <c r="GJ273" s="113"/>
      <c r="GK273" s="113"/>
      <c r="GL273" s="113"/>
      <c r="GM273" s="113"/>
      <c r="GN273" s="113"/>
      <c r="GO273" s="113"/>
      <c r="GP273" s="113"/>
      <c r="GQ273" s="113"/>
      <c r="GR273" s="113"/>
      <c r="GS273" s="113"/>
      <c r="GT273" s="113"/>
      <c r="GU273" s="113"/>
      <c r="GV273" s="113"/>
      <c r="GW273" s="113"/>
      <c r="GX273" s="113"/>
      <c r="GY273" s="113"/>
      <c r="GZ273" s="113"/>
      <c r="HA273" s="113"/>
      <c r="HB273" s="113"/>
      <c r="HC273" s="113"/>
      <c r="HD273" s="113"/>
      <c r="HE273" s="113"/>
      <c r="HF273" s="113"/>
      <c r="HG273" s="113"/>
      <c r="HH273" s="113"/>
      <c r="HI273" s="113"/>
      <c r="HJ273" s="113"/>
      <c r="HK273" s="113"/>
      <c r="HL273" s="113"/>
      <c r="HM273" s="113"/>
      <c r="HN273" s="113"/>
      <c r="HO273" s="113"/>
      <c r="HP273" s="113"/>
      <c r="HQ273" s="113"/>
      <c r="HR273" s="113"/>
      <c r="HS273" s="113"/>
      <c r="HT273" s="113"/>
      <c r="HU273" s="113"/>
      <c r="HV273" s="113"/>
      <c r="HW273" s="113"/>
      <c r="HX273" s="113"/>
      <c r="HY273" s="113"/>
      <c r="HZ273" s="113"/>
      <c r="IA273" s="113"/>
      <c r="IB273" s="113"/>
      <c r="IC273" s="113"/>
      <c r="ID273" s="113"/>
      <c r="IE273" s="113"/>
      <c r="IF273" s="113"/>
      <c r="IG273" s="113"/>
      <c r="IH273" s="113"/>
      <c r="II273" s="113"/>
      <c r="IJ273" s="113"/>
      <c r="IK273" s="113"/>
      <c r="IL273" s="113"/>
      <c r="IM273" s="113"/>
      <c r="IN273" s="113"/>
      <c r="IO273" s="113"/>
      <c r="IP273" s="113"/>
      <c r="IQ273" s="113"/>
      <c r="IR273" s="113"/>
      <c r="IS273" s="113"/>
      <c r="IT273" s="113"/>
      <c r="IU273" s="113"/>
      <c r="IV273" s="113"/>
      <c r="IW273" s="113"/>
      <c r="IX273" s="113"/>
      <c r="IY273" s="113"/>
    </row>
    <row r="274" spans="1:259" x14ac:dyDescent="0.2">
      <c r="A274" s="122">
        <v>40388</v>
      </c>
      <c r="B274" s="101" t="s">
        <v>561</v>
      </c>
      <c r="C274" s="101" t="s">
        <v>225</v>
      </c>
      <c r="D274" s="101" t="s">
        <v>141</v>
      </c>
      <c r="E274" s="101" t="s">
        <v>144</v>
      </c>
      <c r="F274" s="82">
        <v>40477</v>
      </c>
      <c r="G274" s="83">
        <v>2010</v>
      </c>
      <c r="H274" s="123" t="s">
        <v>487</v>
      </c>
      <c r="I274" s="123" t="str">
        <f t="shared" si="15"/>
        <v>PA</v>
      </c>
      <c r="J274" s="123" t="str">
        <f t="shared" si="14"/>
        <v>WV</v>
      </c>
      <c r="K274" s="123" t="str">
        <f t="shared" si="16"/>
        <v>Northeast</v>
      </c>
      <c r="L274" s="123" t="str">
        <f>INDEX('State '!$A$1:$C$62,MATCH($I274,'State '!$B:$B,0),3)</f>
        <v>Northeast</v>
      </c>
      <c r="M274" s="123" t="str">
        <f>INDEX('State '!$A$1:$C$62,MATCH($J274,'State '!$B:$B,0),3)</f>
        <v>Northeast</v>
      </c>
      <c r="N274" s="123"/>
      <c r="O274" s="85">
        <v>34.700000000000003</v>
      </c>
      <c r="P274" s="85">
        <v>9.42</v>
      </c>
      <c r="Q274" s="85">
        <v>224</v>
      </c>
      <c r="R274" s="124">
        <v>24</v>
      </c>
      <c r="S274" s="123" t="s">
        <v>135</v>
      </c>
      <c r="T274" s="123" t="s">
        <v>390</v>
      </c>
      <c r="U274" s="123" t="s">
        <v>562</v>
      </c>
      <c r="V274" s="123"/>
      <c r="W274" s="125"/>
      <c r="X274" s="113"/>
    </row>
    <row r="275" spans="1:259" s="20" customFormat="1" x14ac:dyDescent="0.2">
      <c r="A275" s="122">
        <v>40367</v>
      </c>
      <c r="B275" s="102" t="s">
        <v>575</v>
      </c>
      <c r="C275" s="102" t="s">
        <v>225</v>
      </c>
      <c r="D275" s="102" t="s">
        <v>141</v>
      </c>
      <c r="E275" s="144" t="s">
        <v>144</v>
      </c>
      <c r="F275" s="84">
        <v>40269</v>
      </c>
      <c r="G275" s="145">
        <v>2010</v>
      </c>
      <c r="H275" s="123" t="s">
        <v>7</v>
      </c>
      <c r="I275" s="123" t="str">
        <f t="shared" si="15"/>
        <v>PA</v>
      </c>
      <c r="J275" s="123" t="str">
        <f t="shared" si="14"/>
        <v>PA</v>
      </c>
      <c r="K275" s="123" t="str">
        <f t="shared" si="16"/>
        <v>Northeast</v>
      </c>
      <c r="L275" s="123" t="str">
        <f>INDEX('State '!$A$1:$C$62,MATCH($I275,'State '!$B:$B,0),3)</f>
        <v>Northeast</v>
      </c>
      <c r="M275" s="123" t="str">
        <f>INDEX('State '!$A$1:$C$62,MATCH($J275,'State '!$B:$B,0),3)</f>
        <v>Northeast</v>
      </c>
      <c r="N275" s="123"/>
      <c r="O275" s="146">
        <v>40.6</v>
      </c>
      <c r="P275" s="146">
        <v>1.4</v>
      </c>
      <c r="Q275" s="146">
        <v>57</v>
      </c>
      <c r="R275" s="85">
        <v>10</v>
      </c>
      <c r="S275" s="147" t="s">
        <v>135</v>
      </c>
      <c r="T275" s="148" t="s">
        <v>390</v>
      </c>
      <c r="U275" s="149" t="s">
        <v>576</v>
      </c>
      <c r="V275" s="123"/>
      <c r="W275" s="125"/>
      <c r="X275" s="126"/>
      <c r="Y275" s="113"/>
      <c r="Z275" s="113"/>
      <c r="AA275" s="113"/>
      <c r="AB275" s="113"/>
      <c r="AC275" s="113"/>
      <c r="AD275" s="113"/>
      <c r="AE275" s="113"/>
      <c r="AF275" s="113"/>
      <c r="AG275" s="113"/>
      <c r="AH275" s="113"/>
      <c r="AI275" s="113"/>
      <c r="AJ275" s="113"/>
      <c r="AK275" s="113"/>
      <c r="AL275" s="113"/>
      <c r="AM275" s="113"/>
      <c r="AN275" s="113"/>
      <c r="AO275" s="113"/>
      <c r="AP275" s="113"/>
      <c r="AQ275" s="113"/>
      <c r="AR275" s="113"/>
      <c r="AS275" s="113"/>
      <c r="AT275" s="113"/>
      <c r="AU275" s="113"/>
      <c r="AV275" s="113"/>
      <c r="AW275" s="113"/>
      <c r="AX275" s="113"/>
      <c r="AY275" s="113"/>
      <c r="AZ275" s="113"/>
      <c r="BA275" s="113"/>
      <c r="BB275" s="113"/>
      <c r="BC275" s="113"/>
      <c r="BD275" s="113"/>
      <c r="BE275" s="113"/>
      <c r="BF275" s="113"/>
      <c r="BG275" s="113"/>
      <c r="BH275" s="113"/>
      <c r="BI275" s="113"/>
      <c r="BJ275" s="113"/>
      <c r="BK275" s="113"/>
      <c r="BL275" s="113"/>
      <c r="BM275" s="113"/>
      <c r="BN275" s="113"/>
      <c r="BO275" s="113"/>
      <c r="BP275" s="113"/>
      <c r="BQ275" s="113"/>
      <c r="BR275" s="113"/>
      <c r="BS275" s="113"/>
      <c r="BT275" s="113"/>
      <c r="BU275" s="113"/>
      <c r="BV275" s="113"/>
      <c r="BW275" s="113"/>
      <c r="BX275" s="113"/>
      <c r="BY275" s="113"/>
      <c r="BZ275" s="113"/>
      <c r="CA275" s="113"/>
      <c r="CB275" s="113"/>
      <c r="CC275" s="113"/>
      <c r="CD275" s="113"/>
      <c r="CE275" s="113"/>
      <c r="CF275" s="113"/>
      <c r="CG275" s="113"/>
      <c r="CH275" s="113"/>
      <c r="CI275" s="113"/>
      <c r="CJ275" s="113"/>
      <c r="CK275" s="113"/>
      <c r="CL275" s="113"/>
      <c r="CM275" s="113"/>
      <c r="CN275" s="113"/>
      <c r="CO275" s="113"/>
      <c r="CP275" s="113"/>
      <c r="CQ275" s="113"/>
      <c r="CR275" s="113"/>
      <c r="CS275" s="113"/>
      <c r="CT275" s="113"/>
      <c r="CU275" s="113"/>
      <c r="CV275" s="113"/>
      <c r="CW275" s="113"/>
      <c r="CX275" s="113"/>
      <c r="CY275" s="113"/>
      <c r="CZ275" s="113"/>
      <c r="DA275" s="113"/>
      <c r="DB275" s="113"/>
      <c r="DC275" s="113"/>
      <c r="DD275" s="113"/>
      <c r="DE275" s="113"/>
      <c r="DF275" s="113"/>
      <c r="DG275" s="113"/>
      <c r="DH275" s="113"/>
      <c r="DI275" s="113"/>
      <c r="DJ275" s="113"/>
      <c r="DK275" s="113"/>
      <c r="DL275" s="113"/>
      <c r="DM275" s="113"/>
      <c r="DN275" s="113"/>
      <c r="DO275" s="113"/>
      <c r="DP275" s="113"/>
      <c r="DQ275" s="113"/>
      <c r="DR275" s="113"/>
      <c r="DS275" s="113"/>
      <c r="DT275" s="113"/>
      <c r="DU275" s="113"/>
      <c r="DV275" s="113"/>
      <c r="DW275" s="113"/>
      <c r="DX275" s="113"/>
      <c r="DY275" s="113"/>
      <c r="DZ275" s="113"/>
      <c r="EA275" s="113"/>
      <c r="EB275" s="113"/>
      <c r="EC275" s="113"/>
      <c r="ED275" s="113"/>
      <c r="EE275" s="113"/>
      <c r="EF275" s="113"/>
      <c r="EG275" s="113"/>
      <c r="EH275" s="113"/>
      <c r="EI275" s="113"/>
      <c r="EJ275" s="113"/>
      <c r="EK275" s="113"/>
      <c r="EL275" s="113"/>
      <c r="EM275" s="113"/>
      <c r="EN275" s="113"/>
      <c r="EO275" s="113"/>
      <c r="EP275" s="113"/>
      <c r="EQ275" s="113"/>
      <c r="ER275" s="113"/>
      <c r="ES275" s="113"/>
      <c r="ET275" s="113"/>
      <c r="EU275" s="113"/>
      <c r="EV275" s="113"/>
      <c r="EW275" s="113"/>
      <c r="EX275" s="113"/>
      <c r="EY275" s="113"/>
      <c r="EZ275" s="113"/>
      <c r="FA275" s="113"/>
      <c r="FB275" s="113"/>
      <c r="FC275" s="113"/>
      <c r="FD275" s="113"/>
      <c r="FE275" s="113"/>
      <c r="FF275" s="113"/>
      <c r="FG275" s="113"/>
      <c r="FH275" s="113"/>
      <c r="FI275" s="113"/>
      <c r="FJ275" s="113"/>
      <c r="FK275" s="113"/>
      <c r="FL275" s="113"/>
      <c r="FM275" s="113"/>
      <c r="FN275" s="113"/>
      <c r="FO275" s="113"/>
      <c r="FP275" s="113"/>
      <c r="FQ275" s="113"/>
      <c r="FR275" s="113"/>
      <c r="FS275" s="113"/>
      <c r="FT275" s="113"/>
      <c r="FU275" s="113"/>
      <c r="FV275" s="113"/>
      <c r="FW275" s="113"/>
      <c r="FX275" s="113"/>
      <c r="FY275" s="113"/>
      <c r="FZ275" s="113"/>
      <c r="GA275" s="113"/>
      <c r="GB275" s="113"/>
      <c r="GC275" s="113"/>
      <c r="GD275" s="113"/>
      <c r="GE275" s="113"/>
      <c r="GF275" s="113"/>
      <c r="GG275" s="113"/>
      <c r="GH275" s="113"/>
      <c r="GI275" s="113"/>
      <c r="GJ275" s="113"/>
      <c r="GK275" s="113"/>
      <c r="GL275" s="113"/>
      <c r="GM275" s="113"/>
      <c r="GN275" s="113"/>
      <c r="GO275" s="113"/>
      <c r="GP275" s="113"/>
      <c r="GQ275" s="113"/>
      <c r="GR275" s="113"/>
      <c r="GS275" s="113"/>
      <c r="GT275" s="113"/>
      <c r="GU275" s="113"/>
      <c r="GV275" s="113"/>
      <c r="GW275" s="113"/>
      <c r="GX275" s="113"/>
      <c r="GY275" s="113"/>
      <c r="GZ275" s="113"/>
      <c r="HA275" s="113"/>
      <c r="HB275" s="113"/>
      <c r="HC275" s="113"/>
      <c r="HD275" s="113"/>
      <c r="HE275" s="113"/>
      <c r="HF275" s="113"/>
      <c r="HG275" s="113"/>
      <c r="HH275" s="113"/>
      <c r="HI275" s="113"/>
      <c r="HJ275" s="113"/>
      <c r="HK275" s="113"/>
      <c r="HL275" s="113"/>
      <c r="HM275" s="113"/>
      <c r="HN275" s="113"/>
      <c r="HO275" s="113"/>
      <c r="HP275" s="113"/>
      <c r="HQ275" s="113"/>
      <c r="HR275" s="113"/>
      <c r="HS275" s="113"/>
      <c r="HT275" s="113"/>
      <c r="HU275" s="113"/>
      <c r="HV275" s="113"/>
      <c r="HW275" s="113"/>
      <c r="HX275" s="113"/>
      <c r="HY275" s="113"/>
      <c r="HZ275" s="113"/>
      <c r="IA275" s="113"/>
      <c r="IB275" s="113"/>
      <c r="IC275" s="113"/>
      <c r="ID275" s="113"/>
      <c r="IE275" s="113"/>
      <c r="IF275" s="113"/>
      <c r="IG275" s="113"/>
      <c r="IH275" s="113"/>
      <c r="II275" s="113"/>
      <c r="IJ275" s="113"/>
      <c r="IK275" s="113"/>
      <c r="IL275" s="113"/>
      <c r="IM275" s="113"/>
      <c r="IN275" s="113"/>
      <c r="IO275" s="113"/>
      <c r="IP275" s="113"/>
      <c r="IQ275" s="113"/>
      <c r="IR275" s="113"/>
      <c r="IS275" s="113"/>
      <c r="IT275" s="113"/>
      <c r="IU275" s="113"/>
      <c r="IV275" s="113"/>
      <c r="IW275" s="113"/>
      <c r="IX275" s="113"/>
      <c r="IY275" s="113"/>
    </row>
    <row r="276" spans="1:259" s="20" customFormat="1" x14ac:dyDescent="0.2">
      <c r="A276" s="122">
        <v>40380</v>
      </c>
      <c r="B276" s="101" t="s">
        <v>595</v>
      </c>
      <c r="C276" s="101" t="s">
        <v>197</v>
      </c>
      <c r="D276" s="101" t="s">
        <v>134</v>
      </c>
      <c r="E276" s="101" t="s">
        <v>144</v>
      </c>
      <c r="F276" s="82">
        <v>40422</v>
      </c>
      <c r="G276" s="83">
        <v>2010</v>
      </c>
      <c r="H276" s="123" t="s">
        <v>0</v>
      </c>
      <c r="I276" s="123" t="str">
        <f t="shared" si="15"/>
        <v>LA</v>
      </c>
      <c r="J276" s="123" t="str">
        <f t="shared" si="14"/>
        <v>LA</v>
      </c>
      <c r="K276" s="123" t="str">
        <f t="shared" si="16"/>
        <v>South Central</v>
      </c>
      <c r="L276" s="123" t="str">
        <f>INDEX('State '!$A$1:$C$62,MATCH($I276,'State '!$B:$B,0),3)</f>
        <v>South Central</v>
      </c>
      <c r="M276" s="123" t="str">
        <f>INDEX('State '!$A$1:$C$62,MATCH($J276,'State '!$B:$B,0),3)</f>
        <v>South Central</v>
      </c>
      <c r="N276" s="123"/>
      <c r="O276" s="85">
        <v>25</v>
      </c>
      <c r="P276" s="85">
        <v>16.52</v>
      </c>
      <c r="Q276" s="85">
        <v>200</v>
      </c>
      <c r="R276" s="124">
        <v>24</v>
      </c>
      <c r="S276" s="123" t="s">
        <v>135</v>
      </c>
      <c r="T276" s="123" t="s">
        <v>390</v>
      </c>
      <c r="U276" s="123" t="s">
        <v>596</v>
      </c>
      <c r="V276" s="123"/>
      <c r="W276" s="125"/>
      <c r="X276" s="126"/>
      <c r="Y276" s="113"/>
      <c r="Z276" s="113"/>
      <c r="AA276" s="113"/>
      <c r="AB276" s="113"/>
      <c r="AC276" s="113"/>
      <c r="AD276" s="113"/>
      <c r="AE276" s="113"/>
      <c r="AF276" s="113"/>
      <c r="AG276" s="113"/>
      <c r="AH276" s="113"/>
      <c r="AI276" s="113"/>
      <c r="AJ276" s="113"/>
      <c r="AK276" s="113"/>
      <c r="AL276" s="113"/>
      <c r="AM276" s="113"/>
      <c r="AN276" s="113"/>
      <c r="AO276" s="113"/>
      <c r="AP276" s="113"/>
      <c r="AQ276" s="113"/>
      <c r="AR276" s="113"/>
      <c r="AS276" s="113"/>
      <c r="AT276" s="113"/>
      <c r="AU276" s="113"/>
      <c r="AV276" s="113"/>
      <c r="AW276" s="113"/>
      <c r="AX276" s="113"/>
      <c r="AY276" s="113"/>
      <c r="AZ276" s="113"/>
      <c r="BA276" s="113"/>
      <c r="BB276" s="113"/>
      <c r="BC276" s="113"/>
      <c r="BD276" s="113"/>
      <c r="BE276" s="113"/>
      <c r="BF276" s="113"/>
      <c r="BG276" s="113"/>
      <c r="BH276" s="113"/>
      <c r="BI276" s="113"/>
      <c r="BJ276" s="113"/>
      <c r="BK276" s="113"/>
      <c r="BL276" s="113"/>
      <c r="BM276" s="113"/>
      <c r="BN276" s="113"/>
      <c r="BO276" s="113"/>
      <c r="BP276" s="113"/>
      <c r="BQ276" s="113"/>
      <c r="BR276" s="113"/>
      <c r="BS276" s="113"/>
      <c r="BT276" s="113"/>
      <c r="BU276" s="113"/>
      <c r="BV276" s="113"/>
      <c r="BW276" s="113"/>
      <c r="BX276" s="113"/>
      <c r="BY276" s="113"/>
      <c r="BZ276" s="113"/>
      <c r="CA276" s="113"/>
      <c r="CB276" s="113"/>
      <c r="CC276" s="113"/>
      <c r="CD276" s="113"/>
      <c r="CE276" s="113"/>
      <c r="CF276" s="113"/>
      <c r="CG276" s="113"/>
      <c r="CH276" s="113"/>
      <c r="CI276" s="113"/>
      <c r="CJ276" s="113"/>
      <c r="CK276" s="113"/>
      <c r="CL276" s="113"/>
      <c r="CM276" s="113"/>
      <c r="CN276" s="113"/>
      <c r="CO276" s="113"/>
      <c r="CP276" s="113"/>
      <c r="CQ276" s="113"/>
      <c r="CR276" s="113"/>
      <c r="CS276" s="113"/>
      <c r="CT276" s="113"/>
      <c r="CU276" s="113"/>
      <c r="CV276" s="113"/>
      <c r="CW276" s="113"/>
      <c r="CX276" s="113"/>
      <c r="CY276" s="113"/>
      <c r="CZ276" s="113"/>
      <c r="DA276" s="113"/>
      <c r="DB276" s="113"/>
      <c r="DC276" s="113"/>
      <c r="DD276" s="113"/>
      <c r="DE276" s="113"/>
      <c r="DF276" s="113"/>
      <c r="DG276" s="113"/>
      <c r="DH276" s="113"/>
      <c r="DI276" s="113"/>
      <c r="DJ276" s="113"/>
      <c r="DK276" s="113"/>
      <c r="DL276" s="113"/>
      <c r="DM276" s="113"/>
      <c r="DN276" s="113"/>
      <c r="DO276" s="113"/>
      <c r="DP276" s="113"/>
      <c r="DQ276" s="113"/>
      <c r="DR276" s="113"/>
      <c r="DS276" s="113"/>
      <c r="DT276" s="113"/>
      <c r="DU276" s="113"/>
      <c r="DV276" s="113"/>
      <c r="DW276" s="113"/>
      <c r="DX276" s="113"/>
      <c r="DY276" s="113"/>
      <c r="DZ276" s="113"/>
      <c r="EA276" s="113"/>
      <c r="EB276" s="113"/>
      <c r="EC276" s="113"/>
      <c r="ED276" s="113"/>
      <c r="EE276" s="113"/>
      <c r="EF276" s="113"/>
      <c r="EG276" s="113"/>
      <c r="EH276" s="113"/>
      <c r="EI276" s="113"/>
      <c r="EJ276" s="113"/>
      <c r="EK276" s="113"/>
      <c r="EL276" s="113"/>
      <c r="EM276" s="113"/>
      <c r="EN276" s="113"/>
      <c r="EO276" s="113"/>
      <c r="EP276" s="113"/>
      <c r="EQ276" s="113"/>
      <c r="ER276" s="113"/>
      <c r="ES276" s="113"/>
      <c r="ET276" s="113"/>
      <c r="EU276" s="113"/>
      <c r="EV276" s="113"/>
      <c r="EW276" s="113"/>
      <c r="EX276" s="113"/>
      <c r="EY276" s="113"/>
      <c r="EZ276" s="113"/>
      <c r="FA276" s="113"/>
      <c r="FB276" s="113"/>
      <c r="FC276" s="113"/>
      <c r="FD276" s="113"/>
      <c r="FE276" s="113"/>
      <c r="FF276" s="113"/>
      <c r="FG276" s="113"/>
      <c r="FH276" s="113"/>
      <c r="FI276" s="113"/>
      <c r="FJ276" s="113"/>
      <c r="FK276" s="113"/>
      <c r="FL276" s="113"/>
      <c r="FM276" s="113"/>
      <c r="FN276" s="113"/>
      <c r="FO276" s="113"/>
      <c r="FP276" s="113"/>
      <c r="FQ276" s="113"/>
      <c r="FR276" s="113"/>
      <c r="FS276" s="113"/>
      <c r="FT276" s="113"/>
      <c r="FU276" s="113"/>
      <c r="FV276" s="113"/>
      <c r="FW276" s="113"/>
      <c r="FX276" s="113"/>
      <c r="FY276" s="113"/>
      <c r="FZ276" s="113"/>
      <c r="GA276" s="113"/>
      <c r="GB276" s="113"/>
      <c r="GC276" s="113"/>
      <c r="GD276" s="113"/>
      <c r="GE276" s="113"/>
      <c r="GF276" s="113"/>
      <c r="GG276" s="113"/>
      <c r="GH276" s="113"/>
      <c r="GI276" s="113"/>
      <c r="GJ276" s="113"/>
      <c r="GK276" s="113"/>
      <c r="GL276" s="113"/>
      <c r="GM276" s="113"/>
      <c r="GN276" s="113"/>
      <c r="GO276" s="113"/>
      <c r="GP276" s="113"/>
      <c r="GQ276" s="113"/>
      <c r="GR276" s="113"/>
      <c r="GS276" s="113"/>
      <c r="GT276" s="113"/>
      <c r="GU276" s="113"/>
      <c r="GV276" s="113"/>
      <c r="GW276" s="113"/>
      <c r="GX276" s="113"/>
      <c r="GY276" s="113"/>
      <c r="GZ276" s="113"/>
      <c r="HA276" s="113"/>
      <c r="HB276" s="113"/>
      <c r="HC276" s="113"/>
      <c r="HD276" s="113"/>
      <c r="HE276" s="113"/>
      <c r="HF276" s="113"/>
      <c r="HG276" s="113"/>
      <c r="HH276" s="113"/>
      <c r="HI276" s="113"/>
      <c r="HJ276" s="113"/>
      <c r="HK276" s="113"/>
      <c r="HL276" s="113"/>
      <c r="HM276" s="113"/>
      <c r="HN276" s="113"/>
      <c r="HO276" s="113"/>
      <c r="HP276" s="113"/>
      <c r="HQ276" s="113"/>
      <c r="HR276" s="113"/>
      <c r="HS276" s="113"/>
      <c r="HT276" s="113"/>
      <c r="HU276" s="113"/>
      <c r="HV276" s="113"/>
      <c r="HW276" s="113"/>
      <c r="HX276" s="113"/>
      <c r="HY276" s="113"/>
      <c r="HZ276" s="113"/>
      <c r="IA276" s="113"/>
      <c r="IB276" s="113"/>
      <c r="IC276" s="113"/>
      <c r="ID276" s="113"/>
      <c r="IE276" s="113"/>
      <c r="IF276" s="113"/>
      <c r="IG276" s="113"/>
      <c r="IH276" s="113"/>
      <c r="II276" s="113"/>
      <c r="IJ276" s="113"/>
      <c r="IK276" s="113"/>
      <c r="IL276" s="113"/>
      <c r="IM276" s="113"/>
      <c r="IN276" s="113"/>
      <c r="IO276" s="113"/>
      <c r="IP276" s="113"/>
      <c r="IQ276" s="113"/>
      <c r="IR276" s="113"/>
      <c r="IS276" s="113"/>
      <c r="IT276" s="113"/>
      <c r="IU276" s="113"/>
      <c r="IV276" s="113"/>
      <c r="IW276" s="113"/>
      <c r="IX276" s="113"/>
      <c r="IY276" s="113"/>
    </row>
    <row r="277" spans="1:259" x14ac:dyDescent="0.2">
      <c r="A277" s="122">
        <v>40655</v>
      </c>
      <c r="B277" s="101" t="s">
        <v>597</v>
      </c>
      <c r="C277" s="101" t="s">
        <v>235</v>
      </c>
      <c r="D277" s="101" t="s">
        <v>141</v>
      </c>
      <c r="E277" s="101" t="s">
        <v>144</v>
      </c>
      <c r="F277" s="82">
        <v>40441</v>
      </c>
      <c r="G277" s="83">
        <v>2010</v>
      </c>
      <c r="H277" s="123" t="s">
        <v>6</v>
      </c>
      <c r="I277" s="123" t="str">
        <f t="shared" si="15"/>
        <v>TX</v>
      </c>
      <c r="J277" s="123" t="str">
        <f t="shared" si="14"/>
        <v>TX</v>
      </c>
      <c r="K277" s="123" t="str">
        <f t="shared" si="16"/>
        <v>South Central</v>
      </c>
      <c r="L277" s="123" t="str">
        <f>INDEX('State '!$A$1:$C$62,MATCH($I277,'State '!$B:$B,0),3)</f>
        <v>South Central</v>
      </c>
      <c r="M277" s="123" t="str">
        <f>INDEX('State '!$A$1:$C$62,MATCH($J277,'State '!$B:$B,0),3)</f>
        <v>South Central</v>
      </c>
      <c r="N277" s="123"/>
      <c r="O277" s="85"/>
      <c r="P277" s="85">
        <v>69</v>
      </c>
      <c r="Q277" s="85"/>
      <c r="R277" s="124" t="s">
        <v>598</v>
      </c>
      <c r="S277" s="123" t="s">
        <v>139</v>
      </c>
      <c r="T277" s="123" t="s">
        <v>188</v>
      </c>
      <c r="U277" s="123" t="s">
        <v>391</v>
      </c>
      <c r="V277" s="123"/>
      <c r="W277" s="125"/>
    </row>
    <row r="278" spans="1:259" x14ac:dyDescent="0.2">
      <c r="A278" s="122">
        <v>40389</v>
      </c>
      <c r="B278" s="101" t="s">
        <v>612</v>
      </c>
      <c r="C278" s="101" t="s">
        <v>235</v>
      </c>
      <c r="D278" s="101" t="s">
        <v>134</v>
      </c>
      <c r="E278" s="101" t="s">
        <v>144</v>
      </c>
      <c r="F278" s="82">
        <v>40387</v>
      </c>
      <c r="G278" s="83">
        <v>2010</v>
      </c>
      <c r="H278" s="123" t="s">
        <v>6</v>
      </c>
      <c r="I278" s="123" t="str">
        <f t="shared" si="15"/>
        <v>TX</v>
      </c>
      <c r="J278" s="123" t="str">
        <f t="shared" si="14"/>
        <v>TX</v>
      </c>
      <c r="K278" s="123" t="str">
        <f t="shared" si="16"/>
        <v>South Central</v>
      </c>
      <c r="L278" s="123" t="str">
        <f>INDEX('State '!$A$1:$C$62,MATCH($I278,'State '!$B:$B,0),3)</f>
        <v>South Central</v>
      </c>
      <c r="M278" s="123" t="str">
        <f>INDEX('State '!$A$1:$C$62,MATCH($J278,'State '!$B:$B,0),3)</f>
        <v>South Central</v>
      </c>
      <c r="N278" s="123"/>
      <c r="O278" s="85">
        <v>55</v>
      </c>
      <c r="P278" s="85">
        <v>40</v>
      </c>
      <c r="Q278" s="85">
        <v>1000</v>
      </c>
      <c r="R278" s="124" t="s">
        <v>399</v>
      </c>
      <c r="S278" s="123" t="s">
        <v>139</v>
      </c>
      <c r="T278" s="123" t="s">
        <v>188</v>
      </c>
      <c r="U278" s="123" t="s">
        <v>391</v>
      </c>
      <c r="V278" s="123"/>
      <c r="W278" s="125"/>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20"/>
      <c r="DI278" s="20"/>
      <c r="DJ278" s="20"/>
      <c r="DK278" s="20"/>
      <c r="DL278" s="20"/>
      <c r="DM278" s="20"/>
      <c r="DN278" s="20"/>
      <c r="DO278" s="20"/>
      <c r="DP278" s="20"/>
      <c r="DQ278" s="20"/>
      <c r="DR278" s="20"/>
      <c r="DS278" s="20"/>
      <c r="DT278" s="20"/>
      <c r="DU278" s="20"/>
      <c r="DV278" s="20"/>
      <c r="DW278" s="20"/>
      <c r="DX278" s="20"/>
      <c r="DY278" s="20"/>
      <c r="DZ278" s="20"/>
      <c r="EA278" s="20"/>
      <c r="EB278" s="20"/>
      <c r="EC278" s="20"/>
      <c r="ED278" s="20"/>
      <c r="EE278" s="20"/>
      <c r="EF278" s="20"/>
      <c r="EG278" s="20"/>
      <c r="EH278" s="20"/>
      <c r="EI278" s="20"/>
      <c r="EJ278" s="20"/>
      <c r="EK278" s="20"/>
      <c r="EL278" s="20"/>
      <c r="EM278" s="20"/>
      <c r="EN278" s="20"/>
      <c r="EO278" s="20"/>
      <c r="EP278" s="20"/>
      <c r="EQ278" s="20"/>
      <c r="ER278" s="20"/>
      <c r="ES278" s="20"/>
      <c r="ET278" s="20"/>
      <c r="EU278" s="20"/>
      <c r="EV278" s="20"/>
      <c r="EW278" s="20"/>
      <c r="EX278" s="20"/>
      <c r="EY278" s="20"/>
      <c r="EZ278" s="20"/>
      <c r="FA278" s="20"/>
      <c r="FB278" s="20"/>
      <c r="FC278" s="20"/>
      <c r="FD278" s="20"/>
      <c r="FE278" s="20"/>
      <c r="FF278" s="20"/>
      <c r="FG278" s="20"/>
      <c r="FH278" s="20"/>
      <c r="FI278" s="20"/>
      <c r="FJ278" s="20"/>
      <c r="FK278" s="20"/>
      <c r="FL278" s="20"/>
      <c r="FM278" s="20"/>
      <c r="FN278" s="20"/>
      <c r="FO278" s="20"/>
      <c r="FP278" s="20"/>
      <c r="FQ278" s="20"/>
      <c r="FR278" s="20"/>
      <c r="FS278" s="20"/>
      <c r="FT278" s="20"/>
      <c r="FU278" s="20"/>
      <c r="FV278" s="20"/>
      <c r="FW278" s="20"/>
      <c r="FX278" s="20"/>
      <c r="FY278" s="20"/>
      <c r="FZ278" s="20"/>
      <c r="GA278" s="20"/>
      <c r="GB278" s="20"/>
      <c r="GC278" s="20"/>
      <c r="GD278" s="20"/>
      <c r="GE278" s="20"/>
      <c r="GF278" s="20"/>
      <c r="GG278" s="20"/>
      <c r="GH278" s="20"/>
      <c r="GI278" s="20"/>
      <c r="GJ278" s="20"/>
      <c r="GK278" s="20"/>
      <c r="GL278" s="20"/>
      <c r="GM278" s="20"/>
      <c r="GN278" s="20"/>
      <c r="GO278" s="20"/>
      <c r="GP278" s="20"/>
      <c r="GQ278" s="20"/>
      <c r="GR278" s="20"/>
      <c r="GS278" s="20"/>
      <c r="GT278" s="20"/>
      <c r="GU278" s="20"/>
      <c r="GV278" s="20"/>
      <c r="GW278" s="20"/>
      <c r="GX278" s="20"/>
      <c r="GY278" s="20"/>
      <c r="GZ278" s="20"/>
      <c r="HA278" s="20"/>
      <c r="HB278" s="20"/>
      <c r="HC278" s="20"/>
      <c r="HD278" s="20"/>
      <c r="HE278" s="20"/>
      <c r="HF278" s="20"/>
      <c r="HG278" s="20"/>
      <c r="HH278" s="20"/>
      <c r="HI278" s="20"/>
      <c r="HJ278" s="20"/>
      <c r="HK278" s="20"/>
      <c r="HL278" s="20"/>
      <c r="HM278" s="20"/>
      <c r="HN278" s="20"/>
      <c r="HO278" s="20"/>
      <c r="HP278" s="20"/>
      <c r="HQ278" s="20"/>
      <c r="HR278" s="20"/>
      <c r="HS278" s="20"/>
      <c r="HT278" s="20"/>
      <c r="HU278" s="20"/>
      <c r="HV278" s="20"/>
      <c r="HW278" s="20"/>
      <c r="HX278" s="20"/>
      <c r="HY278" s="20"/>
      <c r="HZ278" s="20"/>
      <c r="IA278" s="20"/>
      <c r="IB278" s="20"/>
      <c r="IC278" s="20"/>
      <c r="ID278" s="20"/>
      <c r="IE278" s="20"/>
      <c r="IF278" s="20"/>
      <c r="IG278" s="20"/>
      <c r="IH278" s="20"/>
      <c r="II278" s="20"/>
      <c r="IJ278" s="20"/>
      <c r="IK278" s="20"/>
      <c r="IL278" s="20"/>
      <c r="IM278" s="20"/>
      <c r="IN278" s="20"/>
      <c r="IO278" s="20"/>
      <c r="IP278" s="20"/>
      <c r="IQ278" s="20"/>
      <c r="IR278" s="20"/>
      <c r="IS278" s="20"/>
      <c r="IT278" s="20"/>
      <c r="IU278" s="20"/>
      <c r="IV278" s="20"/>
      <c r="IW278" s="20"/>
      <c r="IX278" s="20"/>
      <c r="IY278" s="20"/>
    </row>
    <row r="279" spans="1:259" s="20" customFormat="1" x14ac:dyDescent="0.2">
      <c r="A279" s="122">
        <v>40359</v>
      </c>
      <c r="B279" s="102" t="s">
        <v>584</v>
      </c>
      <c r="C279" s="102" t="s">
        <v>247</v>
      </c>
      <c r="D279" s="102" t="s">
        <v>137</v>
      </c>
      <c r="E279" s="144" t="s">
        <v>144</v>
      </c>
      <c r="F279" s="84">
        <v>40358</v>
      </c>
      <c r="G279" s="145">
        <v>2010</v>
      </c>
      <c r="H279" s="123" t="s">
        <v>6</v>
      </c>
      <c r="I279" s="123" t="str">
        <f t="shared" si="15"/>
        <v>TX</v>
      </c>
      <c r="J279" s="123" t="str">
        <f t="shared" si="14"/>
        <v>TX</v>
      </c>
      <c r="K279" s="123" t="str">
        <f t="shared" si="16"/>
        <v>South Central</v>
      </c>
      <c r="L279" s="123" t="str">
        <f>INDEX('State '!$A$1:$C$62,MATCH($I279,'State '!$B:$B,0),3)</f>
        <v>South Central</v>
      </c>
      <c r="M279" s="123" t="str">
        <f>INDEX('State '!$A$1:$C$62,MATCH($J279,'State '!$B:$B,0),3)</f>
        <v>South Central</v>
      </c>
      <c r="N279" s="123"/>
      <c r="O279" s="146"/>
      <c r="P279" s="146">
        <v>62</v>
      </c>
      <c r="Q279" s="146">
        <v>600</v>
      </c>
      <c r="R279" s="85">
        <v>30</v>
      </c>
      <c r="S279" s="147" t="s">
        <v>139</v>
      </c>
      <c r="T279" s="148" t="s">
        <v>188</v>
      </c>
      <c r="U279" s="149" t="s">
        <v>391</v>
      </c>
      <c r="V279" s="123"/>
      <c r="W279" s="125"/>
    </row>
    <row r="280" spans="1:259" s="20" customFormat="1" x14ac:dyDescent="0.2">
      <c r="A280" s="122">
        <v>40308</v>
      </c>
      <c r="B280" s="101" t="s">
        <v>590</v>
      </c>
      <c r="C280" s="101" t="s">
        <v>250</v>
      </c>
      <c r="D280" s="101" t="s">
        <v>141</v>
      </c>
      <c r="E280" s="101" t="s">
        <v>144</v>
      </c>
      <c r="F280" s="82">
        <v>40467</v>
      </c>
      <c r="G280" s="83">
        <v>2010</v>
      </c>
      <c r="H280" s="123" t="s">
        <v>7</v>
      </c>
      <c r="I280" s="123" t="str">
        <f t="shared" si="15"/>
        <v>PA</v>
      </c>
      <c r="J280" s="123" t="str">
        <f t="shared" si="14"/>
        <v>PA</v>
      </c>
      <c r="K280" s="123" t="str">
        <f t="shared" si="16"/>
        <v>Northeast</v>
      </c>
      <c r="L280" s="123" t="str">
        <f>INDEX('State '!$A$1:$C$62,MATCH($I280,'State '!$B:$B,0),3)</f>
        <v>Northeast</v>
      </c>
      <c r="M280" s="123" t="str">
        <f>INDEX('State '!$A$1:$C$62,MATCH($J280,'State '!$B:$B,0),3)</f>
        <v>Northeast</v>
      </c>
      <c r="N280" s="123"/>
      <c r="O280" s="85">
        <v>19.399999999999999</v>
      </c>
      <c r="P280" s="85">
        <v>8</v>
      </c>
      <c r="Q280" s="85">
        <v>40</v>
      </c>
      <c r="R280" s="124">
        <v>16</v>
      </c>
      <c r="S280" s="123" t="s">
        <v>135</v>
      </c>
      <c r="T280" s="123" t="s">
        <v>390</v>
      </c>
      <c r="U280" s="123" t="s">
        <v>591</v>
      </c>
      <c r="V280" s="123"/>
      <c r="W280" s="125"/>
    </row>
    <row r="281" spans="1:259" s="20" customFormat="1" x14ac:dyDescent="0.2">
      <c r="A281" s="122">
        <v>40350</v>
      </c>
      <c r="B281" s="101" t="s">
        <v>615</v>
      </c>
      <c r="C281" s="101" t="s">
        <v>2236</v>
      </c>
      <c r="D281" s="101" t="s">
        <v>137</v>
      </c>
      <c r="E281" s="101" t="s">
        <v>144</v>
      </c>
      <c r="F281" s="82">
        <v>40513</v>
      </c>
      <c r="G281" s="83">
        <v>2010</v>
      </c>
      <c r="H281" s="123" t="s">
        <v>442</v>
      </c>
      <c r="I281" s="123" t="str">
        <f t="shared" si="15"/>
        <v>TX</v>
      </c>
      <c r="J281" s="123" t="str">
        <f t="shared" si="14"/>
        <v>LA</v>
      </c>
      <c r="K281" s="123" t="str">
        <f t="shared" si="16"/>
        <v>South Central</v>
      </c>
      <c r="L281" s="123" t="str">
        <f>INDEX('State '!$A$1:$C$62,MATCH($I281,'State '!$B:$B,0),3)</f>
        <v>South Central</v>
      </c>
      <c r="M281" s="123" t="str">
        <f>INDEX('State '!$A$1:$C$62,MATCH($J281,'State '!$B:$B,0),3)</f>
        <v>South Central</v>
      </c>
      <c r="N281" s="123"/>
      <c r="O281" s="85">
        <v>1200</v>
      </c>
      <c r="P281" s="85">
        <v>175</v>
      </c>
      <c r="Q281" s="85">
        <v>2000</v>
      </c>
      <c r="R281" s="124">
        <v>42</v>
      </c>
      <c r="S281" s="123" t="s">
        <v>135</v>
      </c>
      <c r="T281" s="123" t="s">
        <v>390</v>
      </c>
      <c r="U281" s="123" t="s">
        <v>616</v>
      </c>
      <c r="V281" s="123"/>
      <c r="W281" s="125"/>
    </row>
    <row r="282" spans="1:259" s="20" customFormat="1" x14ac:dyDescent="0.2">
      <c r="A282" s="122">
        <v>40589</v>
      </c>
      <c r="B282" s="101" t="s">
        <v>256</v>
      </c>
      <c r="C282" s="101" t="s">
        <v>256</v>
      </c>
      <c r="D282" s="101" t="s">
        <v>137</v>
      </c>
      <c r="E282" s="101" t="s">
        <v>144</v>
      </c>
      <c r="F282" s="82">
        <v>40515</v>
      </c>
      <c r="G282" s="83">
        <v>2010</v>
      </c>
      <c r="H282" s="123" t="s">
        <v>607</v>
      </c>
      <c r="I282" s="123" t="str">
        <f t="shared" si="15"/>
        <v>AR</v>
      </c>
      <c r="J282" s="123" t="str">
        <f t="shared" si="14"/>
        <v>MS</v>
      </c>
      <c r="K282" s="123" t="str">
        <f t="shared" si="16"/>
        <v>South Central</v>
      </c>
      <c r="L282" s="123" t="str">
        <f>INDEX('State '!$A$1:$C$62,MATCH($I282,'State '!$B:$B,0),3)</f>
        <v>South Central</v>
      </c>
      <c r="M282" s="123" t="str">
        <f>INDEX('State '!$A$1:$C$62,MATCH($J282,'State '!$B:$B,0),3)</f>
        <v>South Central</v>
      </c>
      <c r="N282" s="123"/>
      <c r="O282" s="85">
        <v>1010</v>
      </c>
      <c r="P282" s="85">
        <v>185</v>
      </c>
      <c r="Q282" s="85">
        <v>2000</v>
      </c>
      <c r="R282" s="124">
        <v>42</v>
      </c>
      <c r="S282" s="123" t="s">
        <v>135</v>
      </c>
      <c r="T282" s="123" t="s">
        <v>390</v>
      </c>
      <c r="U282" s="123" t="s">
        <v>608</v>
      </c>
      <c r="V282" s="123"/>
      <c r="W282" s="125"/>
    </row>
    <row r="283" spans="1:259" s="20" customFormat="1" x14ac:dyDescent="0.2">
      <c r="A283" s="122">
        <v>40388</v>
      </c>
      <c r="B283" s="101" t="s">
        <v>599</v>
      </c>
      <c r="C283" s="101" t="s">
        <v>253</v>
      </c>
      <c r="D283" s="101" t="s">
        <v>134</v>
      </c>
      <c r="E283" s="101" t="s">
        <v>144</v>
      </c>
      <c r="F283" s="82">
        <v>40483</v>
      </c>
      <c r="G283" s="83">
        <v>2010</v>
      </c>
      <c r="H283" s="123" t="s">
        <v>13</v>
      </c>
      <c r="I283" s="123" t="str">
        <f t="shared" si="15"/>
        <v>CA</v>
      </c>
      <c r="J283" s="123" t="str">
        <f t="shared" si="14"/>
        <v>CA</v>
      </c>
      <c r="K283" s="123" t="str">
        <f t="shared" si="16"/>
        <v>Pacific</v>
      </c>
      <c r="L283" s="123" t="str">
        <f>INDEX('State '!$A$1:$C$62,MATCH($I283,'State '!$B:$B,0),3)</f>
        <v>Pacific</v>
      </c>
      <c r="M283" s="123" t="str">
        <f>INDEX('State '!$A$1:$C$62,MATCH($J283,'State '!$B:$B,0),3)</f>
        <v>Pacific</v>
      </c>
      <c r="N283" s="123"/>
      <c r="O283" s="85">
        <v>45</v>
      </c>
      <c r="P283" s="85">
        <v>27</v>
      </c>
      <c r="Q283" s="85">
        <v>200</v>
      </c>
      <c r="R283" s="124">
        <v>30</v>
      </c>
      <c r="S283" s="123" t="s">
        <v>139</v>
      </c>
      <c r="T283" s="123" t="s">
        <v>188</v>
      </c>
      <c r="U283" s="123" t="s">
        <v>391</v>
      </c>
      <c r="V283" s="123"/>
      <c r="W283" s="125"/>
      <c r="X283" s="126"/>
      <c r="Y283" s="113"/>
      <c r="Z283" s="113"/>
      <c r="AA283" s="113"/>
      <c r="AB283" s="113"/>
      <c r="AC283" s="113"/>
      <c r="AD283" s="113"/>
      <c r="AE283" s="113"/>
      <c r="AF283" s="113"/>
      <c r="AG283" s="113"/>
      <c r="AH283" s="113"/>
      <c r="AI283" s="113"/>
      <c r="AJ283" s="113"/>
      <c r="AK283" s="113"/>
      <c r="AL283" s="113"/>
      <c r="AM283" s="113"/>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3"/>
      <c r="BR283" s="113"/>
      <c r="BS283" s="113"/>
      <c r="BT283" s="113"/>
      <c r="BU283" s="113"/>
      <c r="BV283" s="113"/>
      <c r="BW283" s="113"/>
      <c r="BX283" s="113"/>
      <c r="BY283" s="113"/>
      <c r="BZ283" s="113"/>
      <c r="CA283" s="113"/>
      <c r="CB283" s="113"/>
      <c r="CC283" s="113"/>
      <c r="CD283" s="113"/>
      <c r="CE283" s="113"/>
      <c r="CF283" s="113"/>
      <c r="CG283" s="113"/>
      <c r="CH283" s="113"/>
      <c r="CI283" s="113"/>
      <c r="CJ283" s="113"/>
      <c r="CK283" s="113"/>
      <c r="CL283" s="113"/>
      <c r="CM283" s="113"/>
      <c r="CN283" s="113"/>
      <c r="CO283" s="113"/>
      <c r="CP283" s="113"/>
      <c r="CQ283" s="113"/>
      <c r="CR283" s="113"/>
      <c r="CS283" s="113"/>
      <c r="CT283" s="113"/>
      <c r="CU283" s="113"/>
      <c r="CV283" s="113"/>
      <c r="CW283" s="113"/>
      <c r="CX283" s="113"/>
      <c r="CY283" s="113"/>
      <c r="CZ283" s="113"/>
      <c r="DA283" s="113"/>
      <c r="DB283" s="113"/>
      <c r="DC283" s="113"/>
      <c r="DD283" s="113"/>
      <c r="DE283" s="113"/>
      <c r="DF283" s="113"/>
      <c r="DG283" s="113"/>
      <c r="DH283" s="113"/>
      <c r="DI283" s="113"/>
      <c r="DJ283" s="113"/>
      <c r="DK283" s="113"/>
      <c r="DL283" s="113"/>
      <c r="DM283" s="113"/>
      <c r="DN283" s="113"/>
      <c r="DO283" s="113"/>
      <c r="DP283" s="113"/>
      <c r="DQ283" s="113"/>
      <c r="DR283" s="113"/>
      <c r="DS283" s="113"/>
      <c r="DT283" s="113"/>
      <c r="DU283" s="113"/>
      <c r="DV283" s="113"/>
      <c r="DW283" s="113"/>
      <c r="DX283" s="113"/>
      <c r="DY283" s="113"/>
      <c r="DZ283" s="113"/>
      <c r="EA283" s="113"/>
      <c r="EB283" s="113"/>
      <c r="EC283" s="113"/>
      <c r="ED283" s="113"/>
      <c r="EE283" s="113"/>
      <c r="EF283" s="113"/>
      <c r="EG283" s="113"/>
      <c r="EH283" s="113"/>
      <c r="EI283" s="113"/>
      <c r="EJ283" s="113"/>
      <c r="EK283" s="113"/>
      <c r="EL283" s="113"/>
      <c r="EM283" s="113"/>
      <c r="EN283" s="113"/>
      <c r="EO283" s="113"/>
      <c r="EP283" s="113"/>
      <c r="EQ283" s="113"/>
      <c r="ER283" s="113"/>
      <c r="ES283" s="113"/>
      <c r="ET283" s="113"/>
      <c r="EU283" s="113"/>
      <c r="EV283" s="113"/>
      <c r="EW283" s="113"/>
      <c r="EX283" s="113"/>
      <c r="EY283" s="113"/>
      <c r="EZ283" s="113"/>
      <c r="FA283" s="113"/>
      <c r="FB283" s="113"/>
      <c r="FC283" s="113"/>
      <c r="FD283" s="113"/>
      <c r="FE283" s="113"/>
      <c r="FF283" s="113"/>
      <c r="FG283" s="113"/>
      <c r="FH283" s="113"/>
      <c r="FI283" s="113"/>
      <c r="FJ283" s="113"/>
      <c r="FK283" s="113"/>
      <c r="FL283" s="113"/>
      <c r="FM283" s="113"/>
      <c r="FN283" s="113"/>
      <c r="FO283" s="113"/>
      <c r="FP283" s="113"/>
      <c r="FQ283" s="113"/>
      <c r="FR283" s="113"/>
      <c r="FS283" s="113"/>
      <c r="FT283" s="113"/>
      <c r="FU283" s="113"/>
      <c r="FV283" s="113"/>
      <c r="FW283" s="113"/>
      <c r="FX283" s="113"/>
      <c r="FY283" s="113"/>
      <c r="FZ283" s="113"/>
      <c r="GA283" s="113"/>
      <c r="GB283" s="113"/>
      <c r="GC283" s="113"/>
      <c r="GD283" s="113"/>
      <c r="GE283" s="113"/>
      <c r="GF283" s="113"/>
      <c r="GG283" s="113"/>
      <c r="GH283" s="113"/>
      <c r="GI283" s="113"/>
      <c r="GJ283" s="113"/>
      <c r="GK283" s="113"/>
      <c r="GL283" s="113"/>
      <c r="GM283" s="113"/>
      <c r="GN283" s="113"/>
      <c r="GO283" s="113"/>
      <c r="GP283" s="113"/>
      <c r="GQ283" s="113"/>
      <c r="GR283" s="113"/>
      <c r="GS283" s="113"/>
      <c r="GT283" s="113"/>
      <c r="GU283" s="113"/>
      <c r="GV283" s="113"/>
      <c r="GW283" s="113"/>
      <c r="GX283" s="113"/>
      <c r="GY283" s="113"/>
      <c r="GZ283" s="113"/>
      <c r="HA283" s="113"/>
      <c r="HB283" s="113"/>
      <c r="HC283" s="113"/>
      <c r="HD283" s="113"/>
      <c r="HE283" s="113"/>
      <c r="HF283" s="113"/>
      <c r="HG283" s="113"/>
      <c r="HH283" s="113"/>
      <c r="HI283" s="113"/>
      <c r="HJ283" s="113"/>
      <c r="HK283" s="113"/>
      <c r="HL283" s="113"/>
      <c r="HM283" s="113"/>
      <c r="HN283" s="113"/>
      <c r="HO283" s="113"/>
      <c r="HP283" s="113"/>
      <c r="HQ283" s="113"/>
      <c r="HR283" s="113"/>
      <c r="HS283" s="113"/>
      <c r="HT283" s="113"/>
      <c r="HU283" s="113"/>
      <c r="HV283" s="113"/>
      <c r="HW283" s="113"/>
      <c r="HX283" s="113"/>
      <c r="HY283" s="113"/>
      <c r="HZ283" s="113"/>
      <c r="IA283" s="113"/>
      <c r="IB283" s="113"/>
      <c r="IC283" s="113"/>
      <c r="ID283" s="113"/>
      <c r="IE283" s="113"/>
      <c r="IF283" s="113"/>
      <c r="IG283" s="113"/>
      <c r="IH283" s="113"/>
      <c r="II283" s="113"/>
      <c r="IJ283" s="113"/>
      <c r="IK283" s="113"/>
      <c r="IL283" s="113"/>
      <c r="IM283" s="113"/>
      <c r="IN283" s="113"/>
      <c r="IO283" s="113"/>
      <c r="IP283" s="113"/>
      <c r="IQ283" s="113"/>
      <c r="IR283" s="113"/>
      <c r="IS283" s="113"/>
      <c r="IT283" s="113"/>
      <c r="IU283" s="113"/>
      <c r="IV283" s="113"/>
      <c r="IW283" s="113"/>
      <c r="IX283" s="113"/>
      <c r="IY283" s="113"/>
    </row>
    <row r="284" spans="1:259" s="20" customFormat="1" x14ac:dyDescent="0.2">
      <c r="A284" s="122">
        <v>40589</v>
      </c>
      <c r="B284" s="101" t="s">
        <v>569</v>
      </c>
      <c r="C284" s="101" t="s">
        <v>245</v>
      </c>
      <c r="D284" s="101" t="s">
        <v>141</v>
      </c>
      <c r="E284" s="101" t="s">
        <v>144</v>
      </c>
      <c r="F284" s="82">
        <v>40193</v>
      </c>
      <c r="G284" s="83">
        <v>2010</v>
      </c>
      <c r="H284" s="123" t="s">
        <v>0</v>
      </c>
      <c r="I284" s="123" t="str">
        <f t="shared" si="15"/>
        <v>LA</v>
      </c>
      <c r="J284" s="123" t="str">
        <f t="shared" si="14"/>
        <v>LA</v>
      </c>
      <c r="K284" s="123" t="str">
        <f t="shared" si="16"/>
        <v>South Central</v>
      </c>
      <c r="L284" s="123" t="str">
        <f>INDEX('State '!$A$1:$C$62,MATCH($I284,'State '!$B:$B,0),3)</f>
        <v>South Central</v>
      </c>
      <c r="M284" s="123" t="str">
        <f>INDEX('State '!$A$1:$C$62,MATCH($J284,'State '!$B:$B,0),3)</f>
        <v>South Central</v>
      </c>
      <c r="N284" s="123"/>
      <c r="O284" s="85">
        <v>1053</v>
      </c>
      <c r="P284" s="85">
        <v>121</v>
      </c>
      <c r="Q284" s="85">
        <v>1100</v>
      </c>
      <c r="R284" s="124" t="s">
        <v>570</v>
      </c>
      <c r="S284" s="123" t="s">
        <v>139</v>
      </c>
      <c r="T284" s="123" t="s">
        <v>188</v>
      </c>
      <c r="U284" s="123" t="s">
        <v>391</v>
      </c>
      <c r="V284" s="123"/>
      <c r="W284" s="125"/>
      <c r="X284" s="126"/>
      <c r="Y284" s="113"/>
      <c r="Z284" s="113"/>
      <c r="AA284" s="113"/>
      <c r="AB284" s="113"/>
      <c r="AC284" s="113"/>
      <c r="AD284" s="113"/>
      <c r="AE284" s="113"/>
      <c r="AF284" s="113"/>
      <c r="AG284" s="113"/>
      <c r="AH284" s="113"/>
      <c r="AI284" s="113"/>
      <c r="AJ284" s="113"/>
      <c r="AK284" s="113"/>
      <c r="AL284" s="113"/>
      <c r="AM284" s="113"/>
      <c r="AN284" s="113"/>
      <c r="AO284" s="113"/>
      <c r="AP284" s="113"/>
      <c r="AQ284" s="113"/>
      <c r="AR284" s="113"/>
      <c r="AS284" s="113"/>
      <c r="AT284" s="113"/>
      <c r="AU284" s="113"/>
      <c r="AV284" s="113"/>
      <c r="AW284" s="113"/>
      <c r="AX284" s="113"/>
      <c r="AY284" s="113"/>
      <c r="AZ284" s="113"/>
      <c r="BA284" s="113"/>
      <c r="BB284" s="113"/>
      <c r="BC284" s="113"/>
      <c r="BD284" s="113"/>
      <c r="BE284" s="113"/>
      <c r="BF284" s="113"/>
      <c r="BG284" s="113"/>
      <c r="BH284" s="113"/>
      <c r="BI284" s="113"/>
      <c r="BJ284" s="113"/>
      <c r="BK284" s="113"/>
      <c r="BL284" s="113"/>
      <c r="BM284" s="113"/>
      <c r="BN284" s="113"/>
      <c r="BO284" s="113"/>
      <c r="BP284" s="113"/>
      <c r="BQ284" s="113"/>
      <c r="BR284" s="113"/>
      <c r="BS284" s="113"/>
      <c r="BT284" s="113"/>
      <c r="BU284" s="113"/>
      <c r="BV284" s="113"/>
      <c r="BW284" s="113"/>
      <c r="BX284" s="113"/>
      <c r="BY284" s="113"/>
      <c r="BZ284" s="113"/>
      <c r="CA284" s="113"/>
      <c r="CB284" s="113"/>
      <c r="CC284" s="113"/>
      <c r="CD284" s="113"/>
      <c r="CE284" s="113"/>
      <c r="CF284" s="113"/>
      <c r="CG284" s="113"/>
      <c r="CH284" s="113"/>
      <c r="CI284" s="113"/>
      <c r="CJ284" s="113"/>
      <c r="CK284" s="113"/>
      <c r="CL284" s="113"/>
      <c r="CM284" s="113"/>
      <c r="CN284" s="113"/>
      <c r="CO284" s="113"/>
      <c r="CP284" s="113"/>
      <c r="CQ284" s="113"/>
      <c r="CR284" s="113"/>
      <c r="CS284" s="113"/>
      <c r="CT284" s="113"/>
      <c r="CU284" s="113"/>
      <c r="CV284" s="113"/>
      <c r="CW284" s="113"/>
      <c r="CX284" s="113"/>
      <c r="CY284" s="113"/>
      <c r="CZ284" s="113"/>
      <c r="DA284" s="113"/>
      <c r="DB284" s="113"/>
      <c r="DC284" s="113"/>
      <c r="DD284" s="113"/>
      <c r="DE284" s="113"/>
      <c r="DF284" s="113"/>
      <c r="DG284" s="113"/>
      <c r="DH284" s="113"/>
      <c r="DI284" s="113"/>
      <c r="DJ284" s="113"/>
      <c r="DK284" s="113"/>
      <c r="DL284" s="113"/>
      <c r="DM284" s="113"/>
      <c r="DN284" s="113"/>
      <c r="DO284" s="113"/>
      <c r="DP284" s="113"/>
      <c r="DQ284" s="113"/>
      <c r="DR284" s="113"/>
      <c r="DS284" s="113"/>
      <c r="DT284" s="113"/>
      <c r="DU284" s="113"/>
      <c r="DV284" s="113"/>
      <c r="DW284" s="113"/>
      <c r="DX284" s="113"/>
      <c r="DY284" s="113"/>
      <c r="DZ284" s="113"/>
      <c r="EA284" s="113"/>
      <c r="EB284" s="113"/>
      <c r="EC284" s="113"/>
      <c r="ED284" s="113"/>
      <c r="EE284" s="113"/>
      <c r="EF284" s="113"/>
      <c r="EG284" s="113"/>
      <c r="EH284" s="113"/>
      <c r="EI284" s="113"/>
      <c r="EJ284" s="113"/>
      <c r="EK284" s="113"/>
      <c r="EL284" s="113"/>
      <c r="EM284" s="113"/>
      <c r="EN284" s="113"/>
      <c r="EO284" s="113"/>
      <c r="EP284" s="113"/>
      <c r="EQ284" s="113"/>
      <c r="ER284" s="113"/>
      <c r="ES284" s="113"/>
      <c r="ET284" s="113"/>
      <c r="EU284" s="113"/>
      <c r="EV284" s="113"/>
      <c r="EW284" s="113"/>
      <c r="EX284" s="113"/>
      <c r="EY284" s="113"/>
      <c r="EZ284" s="113"/>
      <c r="FA284" s="113"/>
      <c r="FB284" s="113"/>
      <c r="FC284" s="113"/>
      <c r="FD284" s="113"/>
      <c r="FE284" s="113"/>
      <c r="FF284" s="113"/>
      <c r="FG284" s="113"/>
      <c r="FH284" s="113"/>
      <c r="FI284" s="113"/>
      <c r="FJ284" s="113"/>
      <c r="FK284" s="113"/>
      <c r="FL284" s="113"/>
      <c r="FM284" s="113"/>
      <c r="FN284" s="113"/>
      <c r="FO284" s="113"/>
      <c r="FP284" s="113"/>
      <c r="FQ284" s="113"/>
      <c r="FR284" s="113"/>
      <c r="FS284" s="113"/>
      <c r="FT284" s="113"/>
      <c r="FU284" s="113"/>
      <c r="FV284" s="113"/>
      <c r="FW284" s="113"/>
      <c r="FX284" s="113"/>
      <c r="FY284" s="113"/>
      <c r="FZ284" s="113"/>
      <c r="GA284" s="113"/>
      <c r="GB284" s="113"/>
      <c r="GC284" s="113"/>
      <c r="GD284" s="113"/>
      <c r="GE284" s="113"/>
      <c r="GF284" s="113"/>
      <c r="GG284" s="113"/>
      <c r="GH284" s="113"/>
      <c r="GI284" s="113"/>
      <c r="GJ284" s="113"/>
      <c r="GK284" s="113"/>
      <c r="GL284" s="113"/>
      <c r="GM284" s="113"/>
      <c r="GN284" s="113"/>
      <c r="GO284" s="113"/>
      <c r="GP284" s="113"/>
      <c r="GQ284" s="113"/>
      <c r="GR284" s="113"/>
      <c r="GS284" s="113"/>
      <c r="GT284" s="113"/>
      <c r="GU284" s="113"/>
      <c r="GV284" s="113"/>
      <c r="GW284" s="113"/>
      <c r="GX284" s="113"/>
      <c r="GY284" s="113"/>
      <c r="GZ284" s="113"/>
      <c r="HA284" s="113"/>
      <c r="HB284" s="113"/>
      <c r="HC284" s="113"/>
      <c r="HD284" s="113"/>
      <c r="HE284" s="113"/>
      <c r="HF284" s="113"/>
      <c r="HG284" s="113"/>
      <c r="HH284" s="113"/>
      <c r="HI284" s="113"/>
      <c r="HJ284" s="113"/>
      <c r="HK284" s="113"/>
      <c r="HL284" s="113"/>
      <c r="HM284" s="113"/>
      <c r="HN284" s="113"/>
      <c r="HO284" s="113"/>
      <c r="HP284" s="113"/>
      <c r="HQ284" s="113"/>
      <c r="HR284" s="113"/>
      <c r="HS284" s="113"/>
      <c r="HT284" s="113"/>
      <c r="HU284" s="113"/>
      <c r="HV284" s="113"/>
      <c r="HW284" s="113"/>
      <c r="HX284" s="113"/>
      <c r="HY284" s="113"/>
      <c r="HZ284" s="113"/>
      <c r="IA284" s="113"/>
      <c r="IB284" s="113"/>
      <c r="IC284" s="113"/>
      <c r="ID284" s="113"/>
      <c r="IE284" s="113"/>
      <c r="IF284" s="113"/>
      <c r="IG284" s="113"/>
      <c r="IH284" s="113"/>
      <c r="II284" s="113"/>
      <c r="IJ284" s="113"/>
      <c r="IK284" s="113"/>
      <c r="IL284" s="113"/>
      <c r="IM284" s="113"/>
      <c r="IN284" s="113"/>
      <c r="IO284" s="113"/>
      <c r="IP284" s="113"/>
      <c r="IQ284" s="113"/>
      <c r="IR284" s="113"/>
      <c r="IS284" s="113"/>
      <c r="IT284" s="113"/>
      <c r="IU284" s="113"/>
      <c r="IV284" s="113"/>
      <c r="IW284" s="113"/>
      <c r="IX284" s="113"/>
      <c r="IY284" s="113"/>
    </row>
    <row r="285" spans="1:259" s="20" customFormat="1" x14ac:dyDescent="0.2">
      <c r="A285" s="122">
        <v>40388</v>
      </c>
      <c r="B285" s="101" t="s">
        <v>633</v>
      </c>
      <c r="C285" s="101" t="s">
        <v>241</v>
      </c>
      <c r="D285" s="101" t="s">
        <v>141</v>
      </c>
      <c r="E285" s="101" t="s">
        <v>144</v>
      </c>
      <c r="F285" s="82">
        <v>40476</v>
      </c>
      <c r="G285" s="83">
        <v>2010</v>
      </c>
      <c r="H285" s="123" t="s">
        <v>478</v>
      </c>
      <c r="I285" s="123" t="str">
        <f t="shared" si="15"/>
        <v>TX</v>
      </c>
      <c r="J285" s="123" t="str">
        <f t="shared" si="14"/>
        <v>MS</v>
      </c>
      <c r="K285" s="123" t="str">
        <f t="shared" si="16"/>
        <v>South Central</v>
      </c>
      <c r="L285" s="123" t="str">
        <f>INDEX('State '!$A$1:$C$62,MATCH($I285,'State '!$B:$B,0),3)</f>
        <v>South Central</v>
      </c>
      <c r="M285" s="123" t="str">
        <f>INDEX('State '!$A$1:$C$62,MATCH($J285,'State '!$B:$B,0),3)</f>
        <v>South Central</v>
      </c>
      <c r="N285" s="123"/>
      <c r="O285" s="85">
        <v>161</v>
      </c>
      <c r="P285" s="85"/>
      <c r="Q285" s="85">
        <v>556</v>
      </c>
      <c r="R285" s="124"/>
      <c r="S285" s="123" t="s">
        <v>135</v>
      </c>
      <c r="T285" s="123" t="s">
        <v>390</v>
      </c>
      <c r="U285" s="123" t="s">
        <v>634</v>
      </c>
      <c r="V285" s="123"/>
      <c r="W285" s="125"/>
      <c r="X285" s="126"/>
      <c r="Y285" s="113"/>
      <c r="Z285" s="113"/>
      <c r="AA285" s="113"/>
      <c r="AB285" s="113"/>
      <c r="AC285" s="113"/>
      <c r="AD285" s="113"/>
      <c r="AE285" s="113"/>
      <c r="AF285" s="113"/>
      <c r="AG285" s="113"/>
      <c r="AH285" s="113"/>
      <c r="AI285" s="113"/>
      <c r="AJ285" s="113"/>
      <c r="AK285" s="113"/>
      <c r="AL285" s="113"/>
      <c r="AM285" s="113"/>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3"/>
      <c r="BR285" s="113"/>
      <c r="BS285" s="113"/>
      <c r="BT285" s="113"/>
      <c r="BU285" s="113"/>
      <c r="BV285" s="113"/>
      <c r="BW285" s="113"/>
      <c r="BX285" s="113"/>
      <c r="BY285" s="113"/>
      <c r="BZ285" s="113"/>
      <c r="CA285" s="113"/>
      <c r="CB285" s="113"/>
      <c r="CC285" s="113"/>
      <c r="CD285" s="113"/>
      <c r="CE285" s="113"/>
      <c r="CF285" s="113"/>
      <c r="CG285" s="113"/>
      <c r="CH285" s="113"/>
      <c r="CI285" s="113"/>
      <c r="CJ285" s="113"/>
      <c r="CK285" s="113"/>
      <c r="CL285" s="113"/>
      <c r="CM285" s="113"/>
      <c r="CN285" s="113"/>
      <c r="CO285" s="113"/>
      <c r="CP285" s="113"/>
      <c r="CQ285" s="113"/>
      <c r="CR285" s="113"/>
      <c r="CS285" s="113"/>
      <c r="CT285" s="113"/>
      <c r="CU285" s="113"/>
      <c r="CV285" s="113"/>
      <c r="CW285" s="113"/>
      <c r="CX285" s="113"/>
      <c r="CY285" s="113"/>
      <c r="CZ285" s="113"/>
      <c r="DA285" s="113"/>
      <c r="DB285" s="113"/>
      <c r="DC285" s="113"/>
      <c r="DD285" s="113"/>
      <c r="DE285" s="113"/>
      <c r="DF285" s="113"/>
      <c r="DG285" s="113"/>
      <c r="DH285" s="113"/>
      <c r="DI285" s="113"/>
      <c r="DJ285" s="113"/>
      <c r="DK285" s="113"/>
      <c r="DL285" s="113"/>
      <c r="DM285" s="113"/>
      <c r="DN285" s="113"/>
      <c r="DO285" s="113"/>
      <c r="DP285" s="113"/>
      <c r="DQ285" s="113"/>
      <c r="DR285" s="113"/>
      <c r="DS285" s="113"/>
      <c r="DT285" s="113"/>
      <c r="DU285" s="113"/>
      <c r="DV285" s="113"/>
      <c r="DW285" s="113"/>
      <c r="DX285" s="113"/>
      <c r="DY285" s="113"/>
      <c r="DZ285" s="113"/>
      <c r="EA285" s="113"/>
      <c r="EB285" s="113"/>
      <c r="EC285" s="113"/>
      <c r="ED285" s="113"/>
      <c r="EE285" s="113"/>
      <c r="EF285" s="113"/>
      <c r="EG285" s="113"/>
      <c r="EH285" s="113"/>
      <c r="EI285" s="113"/>
      <c r="EJ285" s="113"/>
      <c r="EK285" s="113"/>
      <c r="EL285" s="113"/>
      <c r="EM285" s="113"/>
      <c r="EN285" s="113"/>
      <c r="EO285" s="113"/>
      <c r="EP285" s="113"/>
      <c r="EQ285" s="113"/>
      <c r="ER285" s="113"/>
      <c r="ES285" s="113"/>
      <c r="ET285" s="113"/>
      <c r="EU285" s="113"/>
      <c r="EV285" s="113"/>
      <c r="EW285" s="113"/>
      <c r="EX285" s="113"/>
      <c r="EY285" s="113"/>
      <c r="EZ285" s="113"/>
      <c r="FA285" s="113"/>
      <c r="FB285" s="113"/>
      <c r="FC285" s="113"/>
      <c r="FD285" s="113"/>
      <c r="FE285" s="113"/>
      <c r="FF285" s="113"/>
      <c r="FG285" s="113"/>
      <c r="FH285" s="113"/>
      <c r="FI285" s="113"/>
      <c r="FJ285" s="113"/>
      <c r="FK285" s="113"/>
      <c r="FL285" s="113"/>
      <c r="FM285" s="113"/>
      <c r="FN285" s="113"/>
      <c r="FO285" s="113"/>
      <c r="FP285" s="113"/>
      <c r="FQ285" s="113"/>
      <c r="FR285" s="113"/>
      <c r="FS285" s="113"/>
      <c r="FT285" s="113"/>
      <c r="FU285" s="113"/>
      <c r="FV285" s="113"/>
      <c r="FW285" s="113"/>
      <c r="FX285" s="113"/>
      <c r="FY285" s="113"/>
      <c r="FZ285" s="113"/>
      <c r="GA285" s="113"/>
      <c r="GB285" s="113"/>
      <c r="GC285" s="113"/>
      <c r="GD285" s="113"/>
      <c r="GE285" s="113"/>
      <c r="GF285" s="113"/>
      <c r="GG285" s="113"/>
      <c r="GH285" s="113"/>
      <c r="GI285" s="113"/>
      <c r="GJ285" s="113"/>
      <c r="GK285" s="113"/>
      <c r="GL285" s="113"/>
      <c r="GM285" s="113"/>
      <c r="GN285" s="113"/>
      <c r="GO285" s="113"/>
      <c r="GP285" s="113"/>
      <c r="GQ285" s="113"/>
      <c r="GR285" s="113"/>
      <c r="GS285" s="113"/>
      <c r="GT285" s="113"/>
      <c r="GU285" s="113"/>
      <c r="GV285" s="113"/>
      <c r="GW285" s="113"/>
      <c r="GX285" s="113"/>
      <c r="GY285" s="113"/>
      <c r="GZ285" s="113"/>
      <c r="HA285" s="113"/>
      <c r="HB285" s="113"/>
      <c r="HC285" s="113"/>
      <c r="HD285" s="113"/>
      <c r="HE285" s="113"/>
      <c r="HF285" s="113"/>
      <c r="HG285" s="113"/>
      <c r="HH285" s="113"/>
      <c r="HI285" s="113"/>
      <c r="HJ285" s="113"/>
      <c r="HK285" s="113"/>
      <c r="HL285" s="113"/>
      <c r="HM285" s="113"/>
      <c r="HN285" s="113"/>
      <c r="HO285" s="113"/>
      <c r="HP285" s="113"/>
      <c r="HQ285" s="113"/>
      <c r="HR285" s="113"/>
      <c r="HS285" s="113"/>
      <c r="HT285" s="113"/>
      <c r="HU285" s="113"/>
      <c r="HV285" s="113"/>
      <c r="HW285" s="113"/>
      <c r="HX285" s="113"/>
      <c r="HY285" s="113"/>
      <c r="HZ285" s="113"/>
      <c r="IA285" s="113"/>
      <c r="IB285" s="113"/>
      <c r="IC285" s="113"/>
      <c r="ID285" s="113"/>
      <c r="IE285" s="113"/>
      <c r="IF285" s="113"/>
      <c r="IG285" s="113"/>
      <c r="IH285" s="113"/>
      <c r="II285" s="113"/>
      <c r="IJ285" s="113"/>
      <c r="IK285" s="113"/>
      <c r="IL285" s="113"/>
      <c r="IM285" s="113"/>
      <c r="IN285" s="113"/>
      <c r="IO285" s="113"/>
      <c r="IP285" s="113"/>
      <c r="IQ285" s="113"/>
      <c r="IR285" s="113"/>
      <c r="IS285" s="113"/>
      <c r="IT285" s="113"/>
      <c r="IU285" s="113"/>
      <c r="IV285" s="113"/>
      <c r="IW285" s="113"/>
      <c r="IX285" s="113"/>
      <c r="IY285" s="113"/>
    </row>
    <row r="286" spans="1:259" s="20" customFormat="1" x14ac:dyDescent="0.2">
      <c r="A286" s="122">
        <v>40283</v>
      </c>
      <c r="B286" s="102" t="s">
        <v>565</v>
      </c>
      <c r="C286" s="102" t="s">
        <v>226</v>
      </c>
      <c r="D286" s="102" t="s">
        <v>141</v>
      </c>
      <c r="E286" s="144" t="s">
        <v>144</v>
      </c>
      <c r="F286" s="84">
        <v>40277</v>
      </c>
      <c r="G286" s="145">
        <v>2010</v>
      </c>
      <c r="H286" s="123" t="s">
        <v>566</v>
      </c>
      <c r="I286" s="123" t="str">
        <f t="shared" si="15"/>
        <v>WY</v>
      </c>
      <c r="J286" s="123" t="str">
        <f t="shared" si="14"/>
        <v>NV</v>
      </c>
      <c r="K286" s="123" t="str">
        <f t="shared" si="16"/>
        <v>Mountain</v>
      </c>
      <c r="L286" s="123" t="str">
        <f>INDEX('State '!$A$1:$C$62,MATCH($I286,'State '!$B:$B,0),3)</f>
        <v>Mountain</v>
      </c>
      <c r="M286" s="123" t="str">
        <f>INDEX('State '!$A$1:$C$62,MATCH($J286,'State '!$B:$B,0),3)</f>
        <v>Mountain</v>
      </c>
      <c r="N286" s="123"/>
      <c r="O286" s="146">
        <v>62.1</v>
      </c>
      <c r="P286" s="146"/>
      <c r="Q286" s="146">
        <v>145</v>
      </c>
      <c r="R286" s="85">
        <v>36</v>
      </c>
      <c r="S286" s="147" t="s">
        <v>135</v>
      </c>
      <c r="T286" s="148" t="s">
        <v>390</v>
      </c>
      <c r="U286" s="149" t="s">
        <v>567</v>
      </c>
      <c r="V286" s="123"/>
      <c r="W286" s="125"/>
    </row>
    <row r="287" spans="1:259" s="20" customFormat="1" x14ac:dyDescent="0.2">
      <c r="A287" s="122">
        <v>40367</v>
      </c>
      <c r="B287" s="101" t="s">
        <v>600</v>
      </c>
      <c r="C287" s="101" t="s">
        <v>254</v>
      </c>
      <c r="D287" s="101" t="s">
        <v>141</v>
      </c>
      <c r="E287" s="101" t="s">
        <v>144</v>
      </c>
      <c r="F287" s="82">
        <v>40329</v>
      </c>
      <c r="G287" s="83">
        <v>2010</v>
      </c>
      <c r="H287" s="123" t="s">
        <v>601</v>
      </c>
      <c r="I287" s="123" t="str">
        <f t="shared" si="15"/>
        <v>OK</v>
      </c>
      <c r="J287" s="123" t="str">
        <f t="shared" si="14"/>
        <v>LA</v>
      </c>
      <c r="K287" s="123" t="str">
        <f t="shared" si="16"/>
        <v>South Central</v>
      </c>
      <c r="L287" s="123" t="str">
        <f>INDEX('State '!$A$1:$C$62,MATCH($I287,'State '!$B:$B,0),3)</f>
        <v>South Central</v>
      </c>
      <c r="M287" s="123" t="str">
        <f>INDEX('State '!$A$1:$C$62,MATCH($J287,'State '!$B:$B,0),3)</f>
        <v>South Central</v>
      </c>
      <c r="N287" s="123"/>
      <c r="O287" s="85">
        <v>1340</v>
      </c>
      <c r="P287" s="85"/>
      <c r="Q287" s="85">
        <v>1500</v>
      </c>
      <c r="R287" s="124"/>
      <c r="S287" s="123" t="s">
        <v>135</v>
      </c>
      <c r="T287" s="123" t="s">
        <v>390</v>
      </c>
      <c r="U287" s="123" t="s">
        <v>602</v>
      </c>
      <c r="V287" s="123"/>
      <c r="W287" s="125"/>
    </row>
    <row r="288" spans="1:259" s="20" customFormat="1" x14ac:dyDescent="0.2">
      <c r="A288" s="122">
        <v>40633</v>
      </c>
      <c r="B288" s="101" t="s">
        <v>592</v>
      </c>
      <c r="C288" s="101" t="s">
        <v>251</v>
      </c>
      <c r="D288" s="101" t="s">
        <v>137</v>
      </c>
      <c r="E288" s="101" t="s">
        <v>144</v>
      </c>
      <c r="F288" s="82">
        <v>40483</v>
      </c>
      <c r="G288" s="83">
        <v>2010</v>
      </c>
      <c r="H288" s="123" t="s">
        <v>16</v>
      </c>
      <c r="I288" s="123" t="str">
        <f t="shared" si="15"/>
        <v>NC</v>
      </c>
      <c r="J288" s="123" t="str">
        <f t="shared" si="14"/>
        <v>NC</v>
      </c>
      <c r="K288" s="123" t="str">
        <f t="shared" si="16"/>
        <v>Southeast</v>
      </c>
      <c r="L288" s="123" t="str">
        <f>INDEX('State '!$A$1:$C$62,MATCH($I288,'State '!$B:$B,0),3)</f>
        <v>Southeast</v>
      </c>
      <c r="M288" s="123" t="str">
        <f>INDEX('State '!$A$1:$C$62,MATCH($J288,'State '!$B:$B,0),3)</f>
        <v>Southeast</v>
      </c>
      <c r="N288" s="123"/>
      <c r="O288" s="85">
        <v>42</v>
      </c>
      <c r="P288" s="85">
        <v>43</v>
      </c>
      <c r="Q288" s="85">
        <v>70</v>
      </c>
      <c r="R288" s="124">
        <v>12</v>
      </c>
      <c r="S288" s="123" t="s">
        <v>139</v>
      </c>
      <c r="T288" s="123" t="s">
        <v>188</v>
      </c>
      <c r="U288" s="123" t="s">
        <v>391</v>
      </c>
      <c r="V288" s="123"/>
      <c r="W288" s="125"/>
      <c r="X288" s="126"/>
      <c r="Y288" s="113"/>
      <c r="Z288" s="113"/>
      <c r="AA288" s="113"/>
      <c r="AB288" s="113"/>
      <c r="AC288" s="113"/>
      <c r="AD288" s="113"/>
      <c r="AE288" s="113"/>
      <c r="AF288" s="113"/>
      <c r="AG288" s="113"/>
      <c r="AH288" s="113"/>
      <c r="AI288" s="113"/>
      <c r="AJ288" s="113"/>
      <c r="AK288" s="113"/>
      <c r="AL288" s="113"/>
      <c r="AM288" s="113"/>
      <c r="AN288" s="113"/>
      <c r="AO288" s="113"/>
      <c r="AP288" s="113"/>
      <c r="AQ288" s="113"/>
      <c r="AR288" s="113"/>
      <c r="AS288" s="113"/>
      <c r="AT288" s="113"/>
      <c r="AU288" s="113"/>
      <c r="AV288" s="113"/>
      <c r="AW288" s="113"/>
      <c r="AX288" s="113"/>
      <c r="AY288" s="113"/>
      <c r="AZ288" s="113"/>
      <c r="BA288" s="113"/>
      <c r="BB288" s="113"/>
      <c r="BC288" s="113"/>
      <c r="BD288" s="113"/>
      <c r="BE288" s="113"/>
      <c r="BF288" s="113"/>
      <c r="BG288" s="113"/>
      <c r="BH288" s="113"/>
      <c r="BI288" s="113"/>
      <c r="BJ288" s="113"/>
      <c r="BK288" s="113"/>
      <c r="BL288" s="113"/>
      <c r="BM288" s="113"/>
      <c r="BN288" s="113"/>
      <c r="BO288" s="113"/>
      <c r="BP288" s="113"/>
      <c r="BQ288" s="113"/>
      <c r="BR288" s="113"/>
      <c r="BS288" s="113"/>
      <c r="BT288" s="113"/>
      <c r="BU288" s="113"/>
      <c r="BV288" s="113"/>
      <c r="BW288" s="113"/>
      <c r="BX288" s="113"/>
      <c r="BY288" s="113"/>
      <c r="BZ288" s="113"/>
      <c r="CA288" s="113"/>
      <c r="CB288" s="113"/>
      <c r="CC288" s="113"/>
      <c r="CD288" s="113"/>
      <c r="CE288" s="113"/>
      <c r="CF288" s="113"/>
      <c r="CG288" s="113"/>
      <c r="CH288" s="113"/>
      <c r="CI288" s="113"/>
      <c r="CJ288" s="113"/>
      <c r="CK288" s="113"/>
      <c r="CL288" s="113"/>
      <c r="CM288" s="113"/>
      <c r="CN288" s="113"/>
      <c r="CO288" s="113"/>
      <c r="CP288" s="113"/>
      <c r="CQ288" s="113"/>
      <c r="CR288" s="113"/>
      <c r="CS288" s="113"/>
      <c r="CT288" s="113"/>
      <c r="CU288" s="113"/>
      <c r="CV288" s="113"/>
      <c r="CW288" s="113"/>
      <c r="CX288" s="113"/>
      <c r="CY288" s="113"/>
      <c r="CZ288" s="113"/>
      <c r="DA288" s="113"/>
      <c r="DB288" s="113"/>
      <c r="DC288" s="113"/>
      <c r="DD288" s="113"/>
      <c r="DE288" s="113"/>
      <c r="DF288" s="113"/>
      <c r="DG288" s="113"/>
      <c r="DH288" s="113"/>
      <c r="DI288" s="113"/>
      <c r="DJ288" s="113"/>
      <c r="DK288" s="113"/>
      <c r="DL288" s="113"/>
      <c r="DM288" s="113"/>
      <c r="DN288" s="113"/>
      <c r="DO288" s="113"/>
      <c r="DP288" s="113"/>
      <c r="DQ288" s="113"/>
      <c r="DR288" s="113"/>
      <c r="DS288" s="113"/>
      <c r="DT288" s="113"/>
      <c r="DU288" s="113"/>
      <c r="DV288" s="113"/>
      <c r="DW288" s="113"/>
      <c r="DX288" s="113"/>
      <c r="DY288" s="113"/>
      <c r="DZ288" s="113"/>
      <c r="EA288" s="113"/>
      <c r="EB288" s="113"/>
      <c r="EC288" s="113"/>
      <c r="ED288" s="113"/>
      <c r="EE288" s="113"/>
      <c r="EF288" s="113"/>
      <c r="EG288" s="113"/>
      <c r="EH288" s="113"/>
      <c r="EI288" s="113"/>
      <c r="EJ288" s="113"/>
      <c r="EK288" s="113"/>
      <c r="EL288" s="113"/>
      <c r="EM288" s="113"/>
      <c r="EN288" s="113"/>
      <c r="EO288" s="113"/>
      <c r="EP288" s="113"/>
      <c r="EQ288" s="113"/>
      <c r="ER288" s="113"/>
      <c r="ES288" s="113"/>
      <c r="ET288" s="113"/>
      <c r="EU288" s="113"/>
      <c r="EV288" s="113"/>
      <c r="EW288" s="113"/>
      <c r="EX288" s="113"/>
      <c r="EY288" s="113"/>
      <c r="EZ288" s="113"/>
      <c r="FA288" s="113"/>
      <c r="FB288" s="113"/>
      <c r="FC288" s="113"/>
      <c r="FD288" s="113"/>
      <c r="FE288" s="113"/>
      <c r="FF288" s="113"/>
      <c r="FG288" s="113"/>
      <c r="FH288" s="113"/>
      <c r="FI288" s="113"/>
      <c r="FJ288" s="113"/>
      <c r="FK288" s="113"/>
      <c r="FL288" s="113"/>
      <c r="FM288" s="113"/>
      <c r="FN288" s="113"/>
      <c r="FO288" s="113"/>
      <c r="FP288" s="113"/>
      <c r="FQ288" s="113"/>
      <c r="FR288" s="113"/>
      <c r="FS288" s="113"/>
      <c r="FT288" s="113"/>
      <c r="FU288" s="113"/>
      <c r="FV288" s="113"/>
      <c r="FW288" s="113"/>
      <c r="FX288" s="113"/>
      <c r="FY288" s="113"/>
      <c r="FZ288" s="113"/>
      <c r="GA288" s="113"/>
      <c r="GB288" s="113"/>
      <c r="GC288" s="113"/>
      <c r="GD288" s="113"/>
      <c r="GE288" s="113"/>
      <c r="GF288" s="113"/>
      <c r="GG288" s="113"/>
      <c r="GH288" s="113"/>
      <c r="GI288" s="113"/>
      <c r="GJ288" s="113"/>
      <c r="GK288" s="113"/>
      <c r="GL288" s="113"/>
      <c r="GM288" s="113"/>
      <c r="GN288" s="113"/>
      <c r="GO288" s="113"/>
      <c r="GP288" s="113"/>
      <c r="GQ288" s="113"/>
      <c r="GR288" s="113"/>
      <c r="GS288" s="113"/>
      <c r="GT288" s="113"/>
      <c r="GU288" s="113"/>
      <c r="GV288" s="113"/>
      <c r="GW288" s="113"/>
      <c r="GX288" s="113"/>
      <c r="GY288" s="113"/>
      <c r="GZ288" s="113"/>
      <c r="HA288" s="113"/>
      <c r="HB288" s="113"/>
      <c r="HC288" s="113"/>
      <c r="HD288" s="113"/>
      <c r="HE288" s="113"/>
      <c r="HF288" s="113"/>
      <c r="HG288" s="113"/>
      <c r="HH288" s="113"/>
      <c r="HI288" s="113"/>
      <c r="HJ288" s="113"/>
      <c r="HK288" s="113"/>
      <c r="HL288" s="113"/>
      <c r="HM288" s="113"/>
      <c r="HN288" s="113"/>
      <c r="HO288" s="113"/>
      <c r="HP288" s="113"/>
      <c r="HQ288" s="113"/>
      <c r="HR288" s="113"/>
      <c r="HS288" s="113"/>
      <c r="HT288" s="113"/>
      <c r="HU288" s="113"/>
      <c r="HV288" s="113"/>
      <c r="HW288" s="113"/>
      <c r="HX288" s="113"/>
      <c r="HY288" s="113"/>
      <c r="HZ288" s="113"/>
      <c r="IA288" s="113"/>
      <c r="IB288" s="113"/>
      <c r="IC288" s="113"/>
      <c r="ID288" s="113"/>
      <c r="IE288" s="113"/>
      <c r="IF288" s="113"/>
      <c r="IG288" s="113"/>
      <c r="IH288" s="113"/>
      <c r="II288" s="113"/>
      <c r="IJ288" s="113"/>
      <c r="IK288" s="113"/>
      <c r="IL288" s="113"/>
      <c r="IM288" s="113"/>
      <c r="IN288" s="113"/>
      <c r="IO288" s="113"/>
      <c r="IP288" s="113"/>
      <c r="IQ288" s="113"/>
      <c r="IR288" s="113"/>
      <c r="IS288" s="113"/>
      <c r="IT288" s="113"/>
      <c r="IU288" s="113"/>
      <c r="IV288" s="113"/>
      <c r="IW288" s="113"/>
      <c r="IX288" s="113"/>
      <c r="IY288" s="113"/>
    </row>
    <row r="289" spans="1:259" ht="25.5" x14ac:dyDescent="0.2">
      <c r="A289" s="122">
        <v>40589</v>
      </c>
      <c r="B289" s="101" t="s">
        <v>631</v>
      </c>
      <c r="C289" s="101" t="s">
        <v>262</v>
      </c>
      <c r="D289" s="101" t="s">
        <v>141</v>
      </c>
      <c r="E289" s="101" t="s">
        <v>144</v>
      </c>
      <c r="F289" s="82">
        <v>40483</v>
      </c>
      <c r="G289" s="83">
        <v>2010</v>
      </c>
      <c r="H289" s="123" t="s">
        <v>30</v>
      </c>
      <c r="I289" s="123" t="str">
        <f t="shared" si="15"/>
        <v>MN</v>
      </c>
      <c r="J289" s="123" t="str">
        <f t="shared" si="14"/>
        <v>MN</v>
      </c>
      <c r="K289" s="123" t="str">
        <f t="shared" si="16"/>
        <v>Midwest</v>
      </c>
      <c r="L289" s="123" t="str">
        <f>INDEX('State '!$A$1:$C$62,MATCH($I289,'State '!$B:$B,0),3)</f>
        <v>Midwest</v>
      </c>
      <c r="M289" s="123" t="str">
        <f>INDEX('State '!$A$1:$C$62,MATCH($J289,'State '!$B:$B,0),3)</f>
        <v>Midwest</v>
      </c>
      <c r="N289" s="123"/>
      <c r="O289" s="85">
        <v>43</v>
      </c>
      <c r="P289" s="85">
        <v>10</v>
      </c>
      <c r="Q289" s="85">
        <v>135</v>
      </c>
      <c r="R289" s="124">
        <v>16</v>
      </c>
      <c r="S289" s="123" t="s">
        <v>135</v>
      </c>
      <c r="T289" s="123" t="s">
        <v>390</v>
      </c>
      <c r="U289" s="123" t="s">
        <v>632</v>
      </c>
      <c r="V289" s="123"/>
      <c r="W289" s="125"/>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c r="BV289" s="20"/>
      <c r="BW289" s="20"/>
      <c r="BX289" s="20"/>
      <c r="BY289" s="20"/>
      <c r="BZ289" s="20"/>
      <c r="CA289" s="20"/>
      <c r="CB289" s="20"/>
      <c r="CC289" s="20"/>
      <c r="CD289" s="20"/>
      <c r="CE289" s="20"/>
      <c r="CF289" s="20"/>
      <c r="CG289" s="20"/>
      <c r="CH289" s="20"/>
      <c r="CI289" s="20"/>
      <c r="CJ289" s="20"/>
      <c r="CK289" s="20"/>
      <c r="CL289" s="20"/>
      <c r="CM289" s="20"/>
      <c r="CN289" s="20"/>
      <c r="CO289" s="20"/>
      <c r="CP289" s="20"/>
      <c r="CQ289" s="20"/>
      <c r="CR289" s="20"/>
      <c r="CS289" s="20"/>
      <c r="CT289" s="20"/>
      <c r="CU289" s="20"/>
      <c r="CV289" s="20"/>
      <c r="CW289" s="20"/>
      <c r="CX289" s="20"/>
      <c r="CY289" s="20"/>
      <c r="CZ289" s="20"/>
      <c r="DA289" s="20"/>
      <c r="DB289" s="20"/>
      <c r="DC289" s="20"/>
      <c r="DD289" s="20"/>
      <c r="DE289" s="20"/>
      <c r="DF289" s="20"/>
      <c r="DG289" s="20"/>
      <c r="DH289" s="20"/>
      <c r="DI289" s="20"/>
      <c r="DJ289" s="20"/>
      <c r="DK289" s="20"/>
      <c r="DL289" s="20"/>
      <c r="DM289" s="20"/>
      <c r="DN289" s="20"/>
      <c r="DO289" s="20"/>
      <c r="DP289" s="20"/>
      <c r="DQ289" s="20"/>
      <c r="DR289" s="20"/>
      <c r="DS289" s="20"/>
      <c r="DT289" s="20"/>
      <c r="DU289" s="20"/>
      <c r="DV289" s="20"/>
      <c r="DW289" s="20"/>
      <c r="DX289" s="20"/>
      <c r="DY289" s="20"/>
      <c r="DZ289" s="20"/>
      <c r="EA289" s="20"/>
      <c r="EB289" s="20"/>
      <c r="EC289" s="20"/>
      <c r="ED289" s="20"/>
      <c r="EE289" s="20"/>
      <c r="EF289" s="20"/>
      <c r="EG289" s="20"/>
      <c r="EH289" s="20"/>
      <c r="EI289" s="20"/>
      <c r="EJ289" s="20"/>
      <c r="EK289" s="20"/>
      <c r="EL289" s="20"/>
      <c r="EM289" s="20"/>
      <c r="EN289" s="20"/>
      <c r="EO289" s="20"/>
      <c r="EP289" s="20"/>
      <c r="EQ289" s="20"/>
      <c r="ER289" s="20"/>
      <c r="ES289" s="20"/>
      <c r="ET289" s="20"/>
      <c r="EU289" s="20"/>
      <c r="EV289" s="20"/>
      <c r="EW289" s="20"/>
      <c r="EX289" s="20"/>
      <c r="EY289" s="20"/>
      <c r="EZ289" s="20"/>
      <c r="FA289" s="20"/>
      <c r="FB289" s="20"/>
      <c r="FC289" s="20"/>
      <c r="FD289" s="20"/>
      <c r="FE289" s="20"/>
      <c r="FF289" s="20"/>
      <c r="FG289" s="20"/>
      <c r="FH289" s="20"/>
      <c r="FI289" s="20"/>
      <c r="FJ289" s="20"/>
      <c r="FK289" s="20"/>
      <c r="FL289" s="20"/>
      <c r="FM289" s="20"/>
      <c r="FN289" s="20"/>
      <c r="FO289" s="20"/>
      <c r="FP289" s="20"/>
      <c r="FQ289" s="20"/>
      <c r="FR289" s="20"/>
      <c r="FS289" s="20"/>
      <c r="FT289" s="20"/>
      <c r="FU289" s="20"/>
      <c r="FV289" s="20"/>
      <c r="FW289" s="20"/>
      <c r="FX289" s="20"/>
      <c r="FY289" s="20"/>
      <c r="FZ289" s="20"/>
      <c r="GA289" s="20"/>
      <c r="GB289" s="20"/>
      <c r="GC289" s="20"/>
      <c r="GD289" s="20"/>
      <c r="GE289" s="20"/>
      <c r="GF289" s="20"/>
      <c r="GG289" s="20"/>
      <c r="GH289" s="20"/>
      <c r="GI289" s="20"/>
      <c r="GJ289" s="20"/>
      <c r="GK289" s="20"/>
      <c r="GL289" s="20"/>
      <c r="GM289" s="20"/>
      <c r="GN289" s="20"/>
      <c r="GO289" s="20"/>
      <c r="GP289" s="20"/>
      <c r="GQ289" s="20"/>
      <c r="GR289" s="20"/>
      <c r="GS289" s="20"/>
      <c r="GT289" s="20"/>
      <c r="GU289" s="20"/>
      <c r="GV289" s="20"/>
      <c r="GW289" s="20"/>
      <c r="GX289" s="20"/>
      <c r="GY289" s="20"/>
      <c r="GZ289" s="20"/>
      <c r="HA289" s="20"/>
      <c r="HB289" s="20"/>
      <c r="HC289" s="20"/>
      <c r="HD289" s="20"/>
      <c r="HE289" s="20"/>
      <c r="HF289" s="20"/>
      <c r="HG289" s="20"/>
      <c r="HH289" s="20"/>
      <c r="HI289" s="20"/>
      <c r="HJ289" s="20"/>
      <c r="HK289" s="20"/>
      <c r="HL289" s="20"/>
      <c r="HM289" s="20"/>
      <c r="HN289" s="20"/>
      <c r="HO289" s="20"/>
      <c r="HP289" s="20"/>
      <c r="HQ289" s="20"/>
      <c r="HR289" s="20"/>
      <c r="HS289" s="20"/>
      <c r="HT289" s="20"/>
      <c r="HU289" s="20"/>
      <c r="HV289" s="20"/>
      <c r="HW289" s="20"/>
      <c r="HX289" s="20"/>
      <c r="HY289" s="20"/>
      <c r="HZ289" s="20"/>
      <c r="IA289" s="20"/>
      <c r="IB289" s="20"/>
      <c r="IC289" s="20"/>
      <c r="ID289" s="20"/>
      <c r="IE289" s="20"/>
      <c r="IF289" s="20"/>
      <c r="IG289" s="20"/>
      <c r="IH289" s="20"/>
      <c r="II289" s="20"/>
      <c r="IJ289" s="20"/>
      <c r="IK289" s="20"/>
      <c r="IL289" s="20"/>
      <c r="IM289" s="20"/>
      <c r="IN289" s="20"/>
      <c r="IO289" s="20"/>
      <c r="IP289" s="20"/>
      <c r="IQ289" s="20"/>
      <c r="IR289" s="20"/>
      <c r="IS289" s="20"/>
      <c r="IT289" s="20"/>
      <c r="IU289" s="20"/>
      <c r="IV289" s="20"/>
      <c r="IW289" s="20"/>
      <c r="IX289" s="20"/>
      <c r="IY289" s="20"/>
    </row>
    <row r="290" spans="1:259" x14ac:dyDescent="0.2">
      <c r="A290" s="122">
        <v>40367</v>
      </c>
      <c r="B290" s="102" t="s">
        <v>580</v>
      </c>
      <c r="C290" s="102" t="s">
        <v>246</v>
      </c>
      <c r="D290" s="102" t="s">
        <v>134</v>
      </c>
      <c r="E290" s="144" t="s">
        <v>144</v>
      </c>
      <c r="F290" s="84">
        <v>40250</v>
      </c>
      <c r="G290" s="145">
        <v>2010</v>
      </c>
      <c r="H290" s="123" t="s">
        <v>581</v>
      </c>
      <c r="I290" s="123" t="str">
        <f t="shared" si="15"/>
        <v>MX</v>
      </c>
      <c r="J290" s="123" t="str">
        <f t="shared" si="14"/>
        <v>AZ</v>
      </c>
      <c r="K290" s="123" t="str">
        <f t="shared" si="16"/>
        <v>Mexico, Mountain</v>
      </c>
      <c r="L290" s="123" t="str">
        <f>INDEX('State '!$A$1:$C$62,MATCH($I290,'State '!$B:$B,0),3)</f>
        <v>Mexico</v>
      </c>
      <c r="M290" s="123" t="str">
        <f>INDEX('State '!$A$1:$C$62,MATCH($J290,'State '!$B:$B,0),3)</f>
        <v>Mountain</v>
      </c>
      <c r="N290" s="123"/>
      <c r="O290" s="146">
        <v>14.8</v>
      </c>
      <c r="P290" s="146">
        <v>3.27</v>
      </c>
      <c r="Q290" s="146">
        <v>81.25</v>
      </c>
      <c r="R290" s="85">
        <v>12</v>
      </c>
      <c r="S290" s="147" t="s">
        <v>135</v>
      </c>
      <c r="T290" s="148" t="s">
        <v>390</v>
      </c>
      <c r="U290" s="149" t="s">
        <v>582</v>
      </c>
      <c r="V290" s="123"/>
      <c r="W290" s="125"/>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c r="CB290" s="20"/>
      <c r="CC290" s="20"/>
      <c r="CD290" s="20"/>
      <c r="CE290" s="20"/>
      <c r="CF290" s="20"/>
      <c r="CG290" s="20"/>
      <c r="CH290" s="20"/>
      <c r="CI290" s="20"/>
      <c r="CJ290" s="20"/>
      <c r="CK290" s="20"/>
      <c r="CL290" s="20"/>
      <c r="CM290" s="20"/>
      <c r="CN290" s="20"/>
      <c r="CO290" s="20"/>
      <c r="CP290" s="20"/>
      <c r="CQ290" s="20"/>
      <c r="CR290" s="20"/>
      <c r="CS290" s="20"/>
      <c r="CT290" s="20"/>
      <c r="CU290" s="20"/>
      <c r="CV290" s="20"/>
      <c r="CW290" s="20"/>
      <c r="CX290" s="20"/>
      <c r="CY290" s="20"/>
      <c r="CZ290" s="20"/>
      <c r="DA290" s="20"/>
      <c r="DB290" s="20"/>
      <c r="DC290" s="20"/>
      <c r="DD290" s="20"/>
      <c r="DE290" s="20"/>
      <c r="DF290" s="20"/>
      <c r="DG290" s="20"/>
      <c r="DH290" s="20"/>
      <c r="DI290" s="20"/>
      <c r="DJ290" s="20"/>
      <c r="DK290" s="20"/>
      <c r="DL290" s="20"/>
      <c r="DM290" s="20"/>
      <c r="DN290" s="20"/>
      <c r="DO290" s="20"/>
      <c r="DP290" s="20"/>
      <c r="DQ290" s="20"/>
      <c r="DR290" s="20"/>
      <c r="DS290" s="20"/>
      <c r="DT290" s="20"/>
      <c r="DU290" s="20"/>
      <c r="DV290" s="20"/>
      <c r="DW290" s="20"/>
      <c r="DX290" s="20"/>
      <c r="DY290" s="20"/>
      <c r="DZ290" s="20"/>
      <c r="EA290" s="20"/>
      <c r="EB290" s="20"/>
      <c r="EC290" s="20"/>
      <c r="ED290" s="20"/>
      <c r="EE290" s="20"/>
      <c r="EF290" s="20"/>
      <c r="EG290" s="20"/>
      <c r="EH290" s="20"/>
      <c r="EI290" s="20"/>
      <c r="EJ290" s="20"/>
      <c r="EK290" s="20"/>
      <c r="EL290" s="20"/>
      <c r="EM290" s="20"/>
      <c r="EN290" s="20"/>
      <c r="EO290" s="20"/>
      <c r="EP290" s="20"/>
      <c r="EQ290" s="20"/>
      <c r="ER290" s="20"/>
      <c r="ES290" s="20"/>
      <c r="ET290" s="20"/>
      <c r="EU290" s="20"/>
      <c r="EV290" s="20"/>
      <c r="EW290" s="20"/>
      <c r="EX290" s="20"/>
      <c r="EY290" s="20"/>
      <c r="EZ290" s="20"/>
      <c r="FA290" s="20"/>
      <c r="FB290" s="20"/>
      <c r="FC290" s="20"/>
      <c r="FD290" s="20"/>
      <c r="FE290" s="20"/>
      <c r="FF290" s="20"/>
      <c r="FG290" s="20"/>
      <c r="FH290" s="20"/>
      <c r="FI290" s="20"/>
      <c r="FJ290" s="20"/>
      <c r="FK290" s="20"/>
      <c r="FL290" s="20"/>
      <c r="FM290" s="20"/>
      <c r="FN290" s="20"/>
      <c r="FO290" s="20"/>
      <c r="FP290" s="20"/>
      <c r="FQ290" s="20"/>
      <c r="FR290" s="20"/>
      <c r="FS290" s="20"/>
      <c r="FT290" s="20"/>
      <c r="FU290" s="20"/>
      <c r="FV290" s="20"/>
      <c r="FW290" s="20"/>
      <c r="FX290" s="20"/>
      <c r="FY290" s="20"/>
      <c r="FZ290" s="20"/>
      <c r="GA290" s="20"/>
      <c r="GB290" s="20"/>
      <c r="GC290" s="20"/>
      <c r="GD290" s="20"/>
      <c r="GE290" s="20"/>
      <c r="GF290" s="20"/>
      <c r="GG290" s="20"/>
      <c r="GH290" s="20"/>
      <c r="GI290" s="20"/>
      <c r="GJ290" s="20"/>
      <c r="GK290" s="20"/>
      <c r="GL290" s="20"/>
      <c r="GM290" s="20"/>
      <c r="GN290" s="20"/>
      <c r="GO290" s="20"/>
      <c r="GP290" s="20"/>
      <c r="GQ290" s="20"/>
      <c r="GR290" s="20"/>
      <c r="GS290" s="20"/>
      <c r="GT290" s="20"/>
      <c r="GU290" s="20"/>
      <c r="GV290" s="20"/>
      <c r="GW290" s="20"/>
      <c r="GX290" s="20"/>
      <c r="GY290" s="20"/>
      <c r="GZ290" s="20"/>
      <c r="HA290" s="20"/>
      <c r="HB290" s="20"/>
      <c r="HC290" s="20"/>
      <c r="HD290" s="20"/>
      <c r="HE290" s="20"/>
      <c r="HF290" s="20"/>
      <c r="HG290" s="20"/>
      <c r="HH290" s="20"/>
      <c r="HI290" s="20"/>
      <c r="HJ290" s="20"/>
      <c r="HK290" s="20"/>
      <c r="HL290" s="20"/>
      <c r="HM290" s="20"/>
      <c r="HN290" s="20"/>
      <c r="HO290" s="20"/>
      <c r="HP290" s="20"/>
      <c r="HQ290" s="20"/>
      <c r="HR290" s="20"/>
      <c r="HS290" s="20"/>
      <c r="HT290" s="20"/>
      <c r="HU290" s="20"/>
      <c r="HV290" s="20"/>
      <c r="HW290" s="20"/>
      <c r="HX290" s="20"/>
      <c r="HY290" s="20"/>
      <c r="HZ290" s="20"/>
      <c r="IA290" s="20"/>
      <c r="IB290" s="20"/>
      <c r="IC290" s="20"/>
      <c r="ID290" s="20"/>
      <c r="IE290" s="20"/>
      <c r="IF290" s="20"/>
      <c r="IG290" s="20"/>
      <c r="IH290" s="20"/>
      <c r="II290" s="20"/>
      <c r="IJ290" s="20"/>
      <c r="IK290" s="20"/>
      <c r="IL290" s="20"/>
      <c r="IM290" s="20"/>
      <c r="IN290" s="20"/>
      <c r="IO290" s="20"/>
      <c r="IP290" s="20"/>
      <c r="IQ290" s="20"/>
      <c r="IR290" s="20"/>
      <c r="IS290" s="20"/>
      <c r="IT290" s="20"/>
      <c r="IU290" s="20"/>
      <c r="IV290" s="20"/>
      <c r="IW290" s="20"/>
      <c r="IX290" s="20"/>
      <c r="IY290" s="20"/>
    </row>
    <row r="291" spans="1:259" x14ac:dyDescent="0.2">
      <c r="A291" s="122">
        <v>40388</v>
      </c>
      <c r="B291" s="102" t="s">
        <v>619</v>
      </c>
      <c r="C291" s="102" t="s">
        <v>258</v>
      </c>
      <c r="D291" s="102" t="s">
        <v>141</v>
      </c>
      <c r="E291" s="144" t="s">
        <v>144</v>
      </c>
      <c r="F291" s="84">
        <v>40483</v>
      </c>
      <c r="G291" s="150">
        <v>2010</v>
      </c>
      <c r="H291" s="123" t="s">
        <v>620</v>
      </c>
      <c r="I291" s="123" t="str">
        <f t="shared" si="15"/>
        <v>CO</v>
      </c>
      <c r="J291" s="123" t="str">
        <f t="shared" si="14"/>
        <v>WY</v>
      </c>
      <c r="K291" s="123" t="str">
        <f t="shared" si="16"/>
        <v>Mountain</v>
      </c>
      <c r="L291" s="123" t="str">
        <f>INDEX('State '!$A$1:$C$62,MATCH($I291,'State '!$B:$B,0),3)</f>
        <v>Mountain</v>
      </c>
      <c r="M291" s="123" t="str">
        <f>INDEX('State '!$A$1:$C$62,MATCH($J291,'State '!$B:$B,0),3)</f>
        <v>Mountain</v>
      </c>
      <c r="N291" s="123"/>
      <c r="O291" s="146">
        <v>59.4</v>
      </c>
      <c r="P291" s="146">
        <v>16</v>
      </c>
      <c r="Q291" s="146">
        <v>150</v>
      </c>
      <c r="R291" s="85">
        <v>30</v>
      </c>
      <c r="S291" s="147" t="s">
        <v>135</v>
      </c>
      <c r="T291" s="148" t="s">
        <v>390</v>
      </c>
      <c r="U291" s="149" t="s">
        <v>621</v>
      </c>
      <c r="V291" s="123"/>
      <c r="W291" s="125"/>
    </row>
    <row r="292" spans="1:259" s="131" customFormat="1" ht="25.5" x14ac:dyDescent="0.2">
      <c r="A292" s="122">
        <v>40388</v>
      </c>
      <c r="B292" s="102" t="s">
        <v>603</v>
      </c>
      <c r="C292" s="102" t="s">
        <v>239</v>
      </c>
      <c r="D292" s="102" t="s">
        <v>141</v>
      </c>
      <c r="E292" s="144" t="s">
        <v>144</v>
      </c>
      <c r="F292" s="84">
        <v>40179</v>
      </c>
      <c r="G292" s="150">
        <v>2010</v>
      </c>
      <c r="H292" s="123" t="s">
        <v>29</v>
      </c>
      <c r="I292" s="123" t="str">
        <f t="shared" si="15"/>
        <v>WY</v>
      </c>
      <c r="J292" s="123" t="str">
        <f t="shared" si="14"/>
        <v>WY</v>
      </c>
      <c r="K292" s="123" t="str">
        <f t="shared" si="16"/>
        <v>Mountain</v>
      </c>
      <c r="L292" s="123" t="str">
        <f>INDEX('State '!$A$1:$C$62,MATCH($I292,'State '!$B:$B,0),3)</f>
        <v>Mountain</v>
      </c>
      <c r="M292" s="123" t="str">
        <f>INDEX('State '!$A$1:$C$62,MATCH($J292,'State '!$B:$B,0),3)</f>
        <v>Mountain</v>
      </c>
      <c r="N292" s="123"/>
      <c r="O292" s="146">
        <v>39</v>
      </c>
      <c r="P292" s="146"/>
      <c r="Q292" s="146">
        <v>300</v>
      </c>
      <c r="R292" s="85"/>
      <c r="S292" s="147" t="s">
        <v>135</v>
      </c>
      <c r="T292" s="148" t="s">
        <v>390</v>
      </c>
      <c r="U292" s="149" t="s">
        <v>604</v>
      </c>
      <c r="V292" s="123"/>
      <c r="W292" s="125"/>
      <c r="X292" s="130"/>
    </row>
    <row r="293" spans="1:259" x14ac:dyDescent="0.2">
      <c r="A293" s="122">
        <v>40367</v>
      </c>
      <c r="B293" s="102" t="s">
        <v>593</v>
      </c>
      <c r="C293" s="102" t="s">
        <v>252</v>
      </c>
      <c r="D293" s="102" t="s">
        <v>137</v>
      </c>
      <c r="E293" s="144" t="s">
        <v>144</v>
      </c>
      <c r="F293" s="84">
        <v>40210</v>
      </c>
      <c r="G293" s="150">
        <v>2010</v>
      </c>
      <c r="H293" s="123" t="s">
        <v>11</v>
      </c>
      <c r="I293" s="123" t="str">
        <f t="shared" si="15"/>
        <v>ND</v>
      </c>
      <c r="J293" s="123" t="str">
        <f t="shared" si="14"/>
        <v>ND</v>
      </c>
      <c r="K293" s="123" t="str">
        <f t="shared" si="16"/>
        <v>Mountain</v>
      </c>
      <c r="L293" s="123" t="str">
        <f>INDEX('State '!$A$1:$C$62,MATCH($I293,'State '!$B:$B,0),3)</f>
        <v>Mountain</v>
      </c>
      <c r="M293" s="123" t="str">
        <f>INDEX('State '!$A$1:$C$62,MATCH($J293,'State '!$B:$B,0),3)</f>
        <v>Mountain</v>
      </c>
      <c r="N293" s="123"/>
      <c r="O293" s="146">
        <v>60</v>
      </c>
      <c r="P293" s="146">
        <v>75</v>
      </c>
      <c r="Q293" s="146">
        <v>40</v>
      </c>
      <c r="R293" s="85">
        <v>12</v>
      </c>
      <c r="S293" s="147" t="s">
        <v>139</v>
      </c>
      <c r="T293" s="148" t="s">
        <v>188</v>
      </c>
      <c r="U293" s="149" t="s">
        <v>391</v>
      </c>
      <c r="V293" s="123"/>
      <c r="W293" s="125"/>
    </row>
    <row r="294" spans="1:259" x14ac:dyDescent="0.2">
      <c r="A294" s="122">
        <v>42606</v>
      </c>
      <c r="B294" s="102" t="s">
        <v>2238</v>
      </c>
      <c r="C294" s="102" t="s">
        <v>1787</v>
      </c>
      <c r="D294" s="102" t="s">
        <v>141</v>
      </c>
      <c r="E294" s="144" t="s">
        <v>144</v>
      </c>
      <c r="F294" s="84">
        <v>40446</v>
      </c>
      <c r="G294" s="150">
        <v>2010</v>
      </c>
      <c r="H294" s="123" t="s">
        <v>452</v>
      </c>
      <c r="I294" s="123" t="str">
        <f t="shared" si="15"/>
        <v>WV</v>
      </c>
      <c r="J294" s="123" t="str">
        <f t="shared" si="14"/>
        <v>PA</v>
      </c>
      <c r="K294" s="123" t="str">
        <f t="shared" si="16"/>
        <v>Northeast</v>
      </c>
      <c r="L294" s="123" t="str">
        <f>INDEX('State '!$A$1:$C$62,MATCH($I294,'State '!$B:$B,0),3)</f>
        <v>Northeast</v>
      </c>
      <c r="M294" s="123" t="str">
        <f>INDEX('State '!$A$1:$C$62,MATCH($J294,'State '!$B:$B,0),3)</f>
        <v>Northeast</v>
      </c>
      <c r="N294" s="123"/>
      <c r="O294" s="146"/>
      <c r="P294" s="146"/>
      <c r="Q294" s="146">
        <v>77</v>
      </c>
      <c r="R294" s="85"/>
      <c r="S294" s="147" t="s">
        <v>135</v>
      </c>
      <c r="T294" s="148" t="s">
        <v>390</v>
      </c>
      <c r="U294" s="149" t="s">
        <v>2237</v>
      </c>
      <c r="V294" s="123"/>
      <c r="W294" s="125"/>
    </row>
    <row r="295" spans="1:259" x14ac:dyDescent="0.2">
      <c r="A295" s="122">
        <v>40224</v>
      </c>
      <c r="B295" s="101" t="s">
        <v>611</v>
      </c>
      <c r="C295" s="101" t="s">
        <v>245</v>
      </c>
      <c r="D295" s="101" t="s">
        <v>141</v>
      </c>
      <c r="E295" s="101" t="s">
        <v>144</v>
      </c>
      <c r="F295" s="82">
        <v>40207</v>
      </c>
      <c r="G295" s="124">
        <v>2010</v>
      </c>
      <c r="H295" s="123" t="s">
        <v>0</v>
      </c>
      <c r="I295" s="123" t="str">
        <f t="shared" si="15"/>
        <v>LA</v>
      </c>
      <c r="J295" s="123" t="str">
        <f t="shared" si="14"/>
        <v>LA</v>
      </c>
      <c r="K295" s="123" t="str">
        <f t="shared" si="16"/>
        <v>South Central</v>
      </c>
      <c r="L295" s="123" t="str">
        <f>INDEX('State '!$A$1:$C$62,MATCH($I295,'State '!$B:$B,0),3)</f>
        <v>South Central</v>
      </c>
      <c r="M295" s="123" t="str">
        <f>INDEX('State '!$A$1:$C$62,MATCH($J295,'State '!$B:$B,0),3)</f>
        <v>South Central</v>
      </c>
      <c r="N295" s="123"/>
      <c r="O295" s="85">
        <v>47</v>
      </c>
      <c r="P295" s="85">
        <v>12.5</v>
      </c>
      <c r="Q295" s="85">
        <v>100</v>
      </c>
      <c r="R295" s="124">
        <v>36</v>
      </c>
      <c r="S295" s="123" t="s">
        <v>139</v>
      </c>
      <c r="T295" s="123" t="s">
        <v>188</v>
      </c>
      <c r="U295" s="123" t="s">
        <v>391</v>
      </c>
      <c r="V295" s="123"/>
      <c r="W295" s="125"/>
    </row>
    <row r="296" spans="1:259" ht="25.5" x14ac:dyDescent="0.2">
      <c r="A296" s="122">
        <v>40379</v>
      </c>
      <c r="B296" s="102" t="s">
        <v>585</v>
      </c>
      <c r="C296" s="102" t="s">
        <v>248</v>
      </c>
      <c r="D296" s="102" t="s">
        <v>141</v>
      </c>
      <c r="E296" s="144" t="s">
        <v>144</v>
      </c>
      <c r="F296" s="84">
        <v>40436</v>
      </c>
      <c r="G296" s="150">
        <v>2010</v>
      </c>
      <c r="H296" s="123" t="s">
        <v>586</v>
      </c>
      <c r="I296" s="123" t="str">
        <f t="shared" si="15"/>
        <v>CO</v>
      </c>
      <c r="J296" s="123" t="str">
        <f t="shared" si="14"/>
        <v>WY</v>
      </c>
      <c r="K296" s="123" t="str">
        <f t="shared" si="16"/>
        <v>Mountain</v>
      </c>
      <c r="L296" s="123" t="str">
        <f>INDEX('State '!$A$1:$C$62,MATCH($I296,'State '!$B:$B,0),3)</f>
        <v>Mountain</v>
      </c>
      <c r="M296" s="123" t="str">
        <f>INDEX('State '!$A$1:$C$62,MATCH($J296,'State '!$B:$B,0),3)</f>
        <v>Mountain</v>
      </c>
      <c r="N296" s="123"/>
      <c r="O296" s="146">
        <v>78</v>
      </c>
      <c r="P296" s="146"/>
      <c r="Q296" s="146">
        <v>200</v>
      </c>
      <c r="R296" s="85"/>
      <c r="S296" s="147" t="s">
        <v>135</v>
      </c>
      <c r="T296" s="148" t="s">
        <v>390</v>
      </c>
      <c r="U296" s="149" t="s">
        <v>587</v>
      </c>
      <c r="V296" s="123"/>
      <c r="W296" s="125"/>
    </row>
    <row r="297" spans="1:259" x14ac:dyDescent="0.2">
      <c r="A297" s="122">
        <v>40240</v>
      </c>
      <c r="B297" s="102" t="s">
        <v>624</v>
      </c>
      <c r="C297" s="102" t="s">
        <v>199</v>
      </c>
      <c r="D297" s="102" t="s">
        <v>137</v>
      </c>
      <c r="E297" s="144" t="s">
        <v>144</v>
      </c>
      <c r="F297" s="84">
        <v>40238</v>
      </c>
      <c r="G297" s="150">
        <v>2010</v>
      </c>
      <c r="H297" s="123" t="s">
        <v>22</v>
      </c>
      <c r="I297" s="123" t="str">
        <f t="shared" si="15"/>
        <v>GA</v>
      </c>
      <c r="J297" s="123" t="str">
        <f t="shared" si="14"/>
        <v>GA</v>
      </c>
      <c r="K297" s="123" t="str">
        <f t="shared" si="16"/>
        <v>Southeast</v>
      </c>
      <c r="L297" s="123" t="str">
        <f>INDEX('State '!$A$1:$C$62,MATCH($I297,'State '!$B:$B,0),3)</f>
        <v>Southeast</v>
      </c>
      <c r="M297" s="123" t="str">
        <f>INDEX('State '!$A$1:$C$62,MATCH($J297,'State '!$B:$B,0),3)</f>
        <v>Southeast</v>
      </c>
      <c r="N297" s="123"/>
      <c r="O297" s="146">
        <v>200</v>
      </c>
      <c r="P297" s="146">
        <v>190</v>
      </c>
      <c r="Q297" s="146">
        <v>945</v>
      </c>
      <c r="R297" s="85" t="s">
        <v>479</v>
      </c>
      <c r="S297" s="147" t="s">
        <v>135</v>
      </c>
      <c r="T297" s="148" t="s">
        <v>390</v>
      </c>
      <c r="U297" s="149" t="s">
        <v>625</v>
      </c>
      <c r="V297" s="123"/>
      <c r="W297" s="125"/>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20"/>
      <c r="CH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EV297" s="20"/>
      <c r="EW297" s="20"/>
      <c r="EX297" s="20"/>
      <c r="EY297" s="20"/>
      <c r="EZ297" s="20"/>
      <c r="FA297" s="20"/>
      <c r="FB297" s="20"/>
      <c r="FC297" s="20"/>
      <c r="FD297" s="20"/>
      <c r="FE297" s="20"/>
      <c r="FF297" s="20"/>
      <c r="FG297" s="20"/>
      <c r="FH297" s="20"/>
      <c r="FI297" s="20"/>
      <c r="FJ297" s="20"/>
      <c r="FK297" s="20"/>
      <c r="FL297" s="20"/>
      <c r="FM297" s="20"/>
      <c r="FN297" s="20"/>
      <c r="FO297" s="20"/>
      <c r="FP297" s="20"/>
      <c r="FQ297" s="20"/>
      <c r="FR297" s="20"/>
      <c r="FS297" s="20"/>
      <c r="FT297" s="20"/>
      <c r="FU297" s="20"/>
      <c r="FV297" s="20"/>
      <c r="FW297" s="20"/>
      <c r="FX297" s="20"/>
      <c r="FY297" s="20"/>
      <c r="FZ297" s="20"/>
      <c r="GA297" s="20"/>
      <c r="GB297" s="20"/>
      <c r="GC297" s="20"/>
      <c r="GD297" s="20"/>
      <c r="GE297" s="20"/>
      <c r="GF297" s="20"/>
      <c r="GG297" s="20"/>
      <c r="GH297" s="20"/>
      <c r="GI297" s="20"/>
      <c r="GJ297" s="20"/>
      <c r="GK297" s="20"/>
      <c r="GL297" s="20"/>
      <c r="GM297" s="20"/>
      <c r="GN297" s="20"/>
      <c r="GO297" s="20"/>
      <c r="GP297" s="20"/>
      <c r="GQ297" s="20"/>
      <c r="GR297" s="20"/>
      <c r="GS297" s="20"/>
      <c r="GT297" s="20"/>
      <c r="GU297" s="20"/>
      <c r="GV297" s="20"/>
      <c r="GW297" s="20"/>
      <c r="GX297" s="20"/>
      <c r="GY297" s="20"/>
      <c r="GZ297" s="20"/>
      <c r="HA297" s="20"/>
      <c r="HB297" s="20"/>
      <c r="HC297" s="20"/>
      <c r="HD297" s="20"/>
      <c r="HE297" s="20"/>
      <c r="HF297" s="20"/>
      <c r="HG297" s="20"/>
      <c r="HH297" s="20"/>
      <c r="HI297" s="20"/>
      <c r="HJ297" s="20"/>
      <c r="HK297" s="20"/>
      <c r="HL297" s="20"/>
      <c r="HM297" s="20"/>
      <c r="HN297" s="20"/>
      <c r="HO297" s="20"/>
      <c r="HP297" s="20"/>
      <c r="HQ297" s="20"/>
      <c r="HR297" s="20"/>
      <c r="HS297" s="20"/>
      <c r="HT297" s="20"/>
      <c r="HU297" s="20"/>
      <c r="HV297" s="20"/>
      <c r="HW297" s="20"/>
      <c r="HX297" s="20"/>
      <c r="HY297" s="20"/>
      <c r="HZ297" s="20"/>
      <c r="IA297" s="20"/>
      <c r="IB297" s="20"/>
      <c r="IC297" s="20"/>
      <c r="ID297" s="20"/>
      <c r="IE297" s="20"/>
      <c r="IF297" s="20"/>
      <c r="IG297" s="20"/>
      <c r="IH297" s="20"/>
      <c r="II297" s="20"/>
      <c r="IJ297" s="20"/>
      <c r="IK297" s="20"/>
      <c r="IL297" s="20"/>
      <c r="IM297" s="20"/>
      <c r="IN297" s="20"/>
      <c r="IO297" s="20"/>
      <c r="IP297" s="20"/>
      <c r="IQ297" s="20"/>
      <c r="IR297" s="20"/>
      <c r="IS297" s="20"/>
      <c r="IT297" s="20"/>
      <c r="IU297" s="20"/>
      <c r="IV297" s="20"/>
      <c r="IW297" s="20"/>
      <c r="IX297" s="20"/>
      <c r="IY297" s="20"/>
    </row>
    <row r="298" spans="1:259" x14ac:dyDescent="0.2">
      <c r="A298" s="122">
        <v>40589</v>
      </c>
      <c r="B298" s="101" t="s">
        <v>550</v>
      </c>
      <c r="C298" s="101" t="s">
        <v>216</v>
      </c>
      <c r="D298" s="101" t="s">
        <v>141</v>
      </c>
      <c r="E298" s="101" t="s">
        <v>144</v>
      </c>
      <c r="F298" s="82">
        <v>40522</v>
      </c>
      <c r="G298" s="124">
        <v>2010</v>
      </c>
      <c r="H298" s="123" t="s">
        <v>22</v>
      </c>
      <c r="I298" s="123" t="str">
        <f t="shared" si="15"/>
        <v>GA</v>
      </c>
      <c r="J298" s="123" t="str">
        <f t="shared" si="14"/>
        <v>GA</v>
      </c>
      <c r="K298" s="123" t="str">
        <f t="shared" si="16"/>
        <v>Southeast</v>
      </c>
      <c r="L298" s="123" t="str">
        <f>INDEX('State '!$A$1:$C$62,MATCH($I298,'State '!$B:$B,0),3)</f>
        <v>Southeast</v>
      </c>
      <c r="M298" s="123" t="str">
        <f>INDEX('State '!$A$1:$C$62,MATCH($J298,'State '!$B:$B,0),3)</f>
        <v>Southeast</v>
      </c>
      <c r="N298" s="123"/>
      <c r="O298" s="85">
        <v>121</v>
      </c>
      <c r="P298" s="85">
        <v>41.1</v>
      </c>
      <c r="Q298" s="85">
        <v>125</v>
      </c>
      <c r="R298" s="124">
        <v>36</v>
      </c>
      <c r="S298" s="123" t="s">
        <v>135</v>
      </c>
      <c r="T298" s="123" t="s">
        <v>390</v>
      </c>
      <c r="U298" s="123" t="s">
        <v>448</v>
      </c>
      <c r="V298" s="123"/>
      <c r="W298" s="125"/>
    </row>
    <row r="299" spans="1:259" s="20" customFormat="1" x14ac:dyDescent="0.2">
      <c r="A299" s="122">
        <v>40367</v>
      </c>
      <c r="B299" s="101" t="s">
        <v>605</v>
      </c>
      <c r="C299" s="101" t="s">
        <v>255</v>
      </c>
      <c r="D299" s="101" t="s">
        <v>137</v>
      </c>
      <c r="E299" s="101" t="s">
        <v>144</v>
      </c>
      <c r="F299" s="82">
        <v>40186</v>
      </c>
      <c r="G299" s="124">
        <v>2010</v>
      </c>
      <c r="H299" s="123" t="s">
        <v>7</v>
      </c>
      <c r="I299" s="123" t="str">
        <f t="shared" si="15"/>
        <v>PA</v>
      </c>
      <c r="J299" s="123" t="str">
        <f t="shared" si="14"/>
        <v>PA</v>
      </c>
      <c r="K299" s="123" t="str">
        <f t="shared" si="16"/>
        <v>Northeast</v>
      </c>
      <c r="L299" s="123" t="str">
        <f>INDEX('State '!$A$1:$C$62,MATCH($I299,'State '!$B:$B,0),3)</f>
        <v>Northeast</v>
      </c>
      <c r="M299" s="123" t="str">
        <f>INDEX('State '!$A$1:$C$62,MATCH($J299,'State '!$B:$B,0),3)</f>
        <v>Northeast</v>
      </c>
      <c r="N299" s="123"/>
      <c r="O299" s="85">
        <v>7.1</v>
      </c>
      <c r="P299" s="85">
        <v>8</v>
      </c>
      <c r="Q299" s="85">
        <v>11.2</v>
      </c>
      <c r="R299" s="124">
        <v>6</v>
      </c>
      <c r="S299" s="123" t="s">
        <v>135</v>
      </c>
      <c r="T299" s="123" t="s">
        <v>390</v>
      </c>
      <c r="U299" s="123" t="s">
        <v>606</v>
      </c>
      <c r="V299" s="123"/>
      <c r="W299" s="125"/>
      <c r="X299" s="126"/>
      <c r="Y299" s="113"/>
      <c r="Z299" s="113"/>
      <c r="AA299" s="113"/>
      <c r="AB299" s="113"/>
      <c r="AC299" s="113"/>
      <c r="AD299" s="113"/>
      <c r="AE299" s="113"/>
      <c r="AF299" s="113"/>
      <c r="AG299" s="113"/>
      <c r="AH299" s="113"/>
      <c r="AI299" s="113"/>
      <c r="AJ299" s="113"/>
      <c r="AK299" s="113"/>
      <c r="AL299" s="113"/>
      <c r="AM299" s="113"/>
      <c r="AN299" s="113"/>
      <c r="AO299" s="113"/>
      <c r="AP299" s="113"/>
      <c r="AQ299" s="113"/>
      <c r="AR299" s="113"/>
      <c r="AS299" s="113"/>
      <c r="AT299" s="113"/>
      <c r="AU299" s="113"/>
      <c r="AV299" s="113"/>
      <c r="AW299" s="113"/>
      <c r="AX299" s="113"/>
      <c r="AY299" s="113"/>
      <c r="AZ299" s="113"/>
      <c r="BA299" s="113"/>
      <c r="BB299" s="113"/>
      <c r="BC299" s="113"/>
      <c r="BD299" s="113"/>
      <c r="BE299" s="113"/>
      <c r="BF299" s="113"/>
      <c r="BG299" s="113"/>
      <c r="BH299" s="113"/>
      <c r="BI299" s="113"/>
      <c r="BJ299" s="113"/>
      <c r="BK299" s="113"/>
      <c r="BL299" s="113"/>
      <c r="BM299" s="113"/>
      <c r="BN299" s="113"/>
      <c r="BO299" s="113"/>
      <c r="BP299" s="113"/>
      <c r="BQ299" s="113"/>
      <c r="BR299" s="113"/>
      <c r="BS299" s="113"/>
      <c r="BT299" s="113"/>
      <c r="BU299" s="113"/>
      <c r="BV299" s="113"/>
      <c r="BW299" s="113"/>
      <c r="BX299" s="113"/>
      <c r="BY299" s="113"/>
      <c r="BZ299" s="113"/>
      <c r="CA299" s="113"/>
      <c r="CB299" s="113"/>
      <c r="CC299" s="113"/>
      <c r="CD299" s="113"/>
      <c r="CE299" s="113"/>
      <c r="CF299" s="113"/>
      <c r="CG299" s="113"/>
      <c r="CH299" s="113"/>
      <c r="CI299" s="113"/>
      <c r="CJ299" s="113"/>
      <c r="CK299" s="113"/>
      <c r="CL299" s="113"/>
      <c r="CM299" s="113"/>
      <c r="CN299" s="113"/>
      <c r="CO299" s="113"/>
      <c r="CP299" s="113"/>
      <c r="CQ299" s="113"/>
      <c r="CR299" s="113"/>
      <c r="CS299" s="113"/>
      <c r="CT299" s="113"/>
      <c r="CU299" s="113"/>
      <c r="CV299" s="113"/>
      <c r="CW299" s="113"/>
      <c r="CX299" s="113"/>
      <c r="CY299" s="113"/>
      <c r="CZ299" s="113"/>
      <c r="DA299" s="113"/>
      <c r="DB299" s="113"/>
      <c r="DC299" s="113"/>
      <c r="DD299" s="113"/>
      <c r="DE299" s="113"/>
      <c r="DF299" s="113"/>
      <c r="DG299" s="113"/>
      <c r="DH299" s="113"/>
      <c r="DI299" s="113"/>
      <c r="DJ299" s="113"/>
      <c r="DK299" s="113"/>
      <c r="DL299" s="113"/>
      <c r="DM299" s="113"/>
      <c r="DN299" s="113"/>
      <c r="DO299" s="113"/>
      <c r="DP299" s="113"/>
      <c r="DQ299" s="113"/>
      <c r="DR299" s="113"/>
      <c r="DS299" s="113"/>
      <c r="DT299" s="113"/>
      <c r="DU299" s="113"/>
      <c r="DV299" s="113"/>
      <c r="DW299" s="113"/>
      <c r="DX299" s="113"/>
      <c r="DY299" s="113"/>
      <c r="DZ299" s="113"/>
      <c r="EA299" s="113"/>
      <c r="EB299" s="113"/>
      <c r="EC299" s="113"/>
      <c r="ED299" s="113"/>
      <c r="EE299" s="113"/>
      <c r="EF299" s="113"/>
      <c r="EG299" s="113"/>
      <c r="EH299" s="113"/>
      <c r="EI299" s="113"/>
      <c r="EJ299" s="113"/>
      <c r="EK299" s="113"/>
      <c r="EL299" s="113"/>
      <c r="EM299" s="113"/>
      <c r="EN299" s="113"/>
      <c r="EO299" s="113"/>
      <c r="EP299" s="113"/>
      <c r="EQ299" s="113"/>
      <c r="ER299" s="113"/>
      <c r="ES299" s="113"/>
      <c r="ET299" s="113"/>
      <c r="EU299" s="113"/>
      <c r="EV299" s="113"/>
      <c r="EW299" s="113"/>
      <c r="EX299" s="113"/>
      <c r="EY299" s="113"/>
      <c r="EZ299" s="113"/>
      <c r="FA299" s="113"/>
      <c r="FB299" s="113"/>
      <c r="FC299" s="113"/>
      <c r="FD299" s="113"/>
      <c r="FE299" s="113"/>
      <c r="FF299" s="113"/>
      <c r="FG299" s="113"/>
      <c r="FH299" s="113"/>
      <c r="FI299" s="113"/>
      <c r="FJ299" s="113"/>
      <c r="FK299" s="113"/>
      <c r="FL299" s="113"/>
      <c r="FM299" s="113"/>
      <c r="FN299" s="113"/>
      <c r="FO299" s="113"/>
      <c r="FP299" s="113"/>
      <c r="FQ299" s="113"/>
      <c r="FR299" s="113"/>
      <c r="FS299" s="113"/>
      <c r="FT299" s="113"/>
      <c r="FU299" s="113"/>
      <c r="FV299" s="113"/>
      <c r="FW299" s="113"/>
      <c r="FX299" s="113"/>
      <c r="FY299" s="113"/>
      <c r="FZ299" s="113"/>
      <c r="GA299" s="113"/>
      <c r="GB299" s="113"/>
      <c r="GC299" s="113"/>
      <c r="GD299" s="113"/>
      <c r="GE299" s="113"/>
      <c r="GF299" s="113"/>
      <c r="GG299" s="113"/>
      <c r="GH299" s="113"/>
      <c r="GI299" s="113"/>
      <c r="GJ299" s="113"/>
      <c r="GK299" s="113"/>
      <c r="GL299" s="113"/>
      <c r="GM299" s="113"/>
      <c r="GN299" s="113"/>
      <c r="GO299" s="113"/>
      <c r="GP299" s="113"/>
      <c r="GQ299" s="113"/>
      <c r="GR299" s="113"/>
      <c r="GS299" s="113"/>
      <c r="GT299" s="113"/>
      <c r="GU299" s="113"/>
      <c r="GV299" s="113"/>
      <c r="GW299" s="113"/>
      <c r="GX299" s="113"/>
      <c r="GY299" s="113"/>
      <c r="GZ299" s="113"/>
      <c r="HA299" s="113"/>
      <c r="HB299" s="113"/>
      <c r="HC299" s="113"/>
      <c r="HD299" s="113"/>
      <c r="HE299" s="113"/>
      <c r="HF299" s="113"/>
      <c r="HG299" s="113"/>
      <c r="HH299" s="113"/>
      <c r="HI299" s="113"/>
      <c r="HJ299" s="113"/>
      <c r="HK299" s="113"/>
      <c r="HL299" s="113"/>
      <c r="HM299" s="113"/>
      <c r="HN299" s="113"/>
      <c r="HO299" s="113"/>
      <c r="HP299" s="113"/>
      <c r="HQ299" s="113"/>
      <c r="HR299" s="113"/>
      <c r="HS299" s="113"/>
      <c r="HT299" s="113"/>
      <c r="HU299" s="113"/>
      <c r="HV299" s="113"/>
      <c r="HW299" s="113"/>
      <c r="HX299" s="113"/>
      <c r="HY299" s="113"/>
      <c r="HZ299" s="113"/>
      <c r="IA299" s="113"/>
      <c r="IB299" s="113"/>
      <c r="IC299" s="113"/>
      <c r="ID299" s="113"/>
      <c r="IE299" s="113"/>
      <c r="IF299" s="113"/>
      <c r="IG299" s="113"/>
      <c r="IH299" s="113"/>
      <c r="II299" s="113"/>
      <c r="IJ299" s="113"/>
      <c r="IK299" s="113"/>
      <c r="IL299" s="113"/>
      <c r="IM299" s="113"/>
      <c r="IN299" s="113"/>
      <c r="IO299" s="113"/>
      <c r="IP299" s="113"/>
      <c r="IQ299" s="113"/>
      <c r="IR299" s="113"/>
      <c r="IS299" s="113"/>
      <c r="IT299" s="113"/>
      <c r="IU299" s="113"/>
      <c r="IV299" s="113"/>
      <c r="IW299" s="113"/>
      <c r="IX299" s="113"/>
      <c r="IY299" s="113"/>
    </row>
    <row r="300" spans="1:259" s="20" customFormat="1" x14ac:dyDescent="0.2">
      <c r="A300" s="122">
        <v>40633</v>
      </c>
      <c r="B300" s="101" t="s">
        <v>613</v>
      </c>
      <c r="C300" s="101" t="s">
        <v>257</v>
      </c>
      <c r="D300" s="101" t="s">
        <v>137</v>
      </c>
      <c r="E300" s="101" t="s">
        <v>144</v>
      </c>
      <c r="F300" s="82">
        <v>40497</v>
      </c>
      <c r="G300" s="124">
        <v>2010</v>
      </c>
      <c r="H300" s="123" t="s">
        <v>18</v>
      </c>
      <c r="I300" s="123" t="str">
        <f t="shared" si="15"/>
        <v>FL</v>
      </c>
      <c r="J300" s="123" t="str">
        <f t="shared" si="14"/>
        <v>FL</v>
      </c>
      <c r="K300" s="123" t="str">
        <f t="shared" si="16"/>
        <v>Southeast</v>
      </c>
      <c r="L300" s="123" t="str">
        <f>INDEX('State '!$A$1:$C$62,MATCH($I300,'State '!$B:$B,0),3)</f>
        <v>Southeast</v>
      </c>
      <c r="M300" s="123" t="str">
        <f>INDEX('State '!$A$1:$C$62,MATCH($J300,'State '!$B:$B,0),3)</f>
        <v>Southeast</v>
      </c>
      <c r="N300" s="123"/>
      <c r="O300" s="85">
        <v>75</v>
      </c>
      <c r="P300" s="85">
        <v>50</v>
      </c>
      <c r="Q300" s="85">
        <v>100</v>
      </c>
      <c r="R300" s="124" t="s">
        <v>614</v>
      </c>
      <c r="S300" s="123" t="s">
        <v>139</v>
      </c>
      <c r="T300" s="123" t="s">
        <v>188</v>
      </c>
      <c r="U300" s="123" t="s">
        <v>391</v>
      </c>
      <c r="V300" s="123"/>
      <c r="W300" s="125"/>
    </row>
    <row r="301" spans="1:259" x14ac:dyDescent="0.2">
      <c r="A301" s="122">
        <v>40367</v>
      </c>
      <c r="B301" s="102" t="s">
        <v>577</v>
      </c>
      <c r="C301" s="102" t="s">
        <v>2007</v>
      </c>
      <c r="D301" s="102" t="s">
        <v>137</v>
      </c>
      <c r="E301" s="144" t="s">
        <v>144</v>
      </c>
      <c r="F301" s="84">
        <v>40201</v>
      </c>
      <c r="G301" s="150">
        <v>2010</v>
      </c>
      <c r="H301" s="123" t="s">
        <v>32</v>
      </c>
      <c r="I301" s="123" t="str">
        <f t="shared" si="15"/>
        <v>AR</v>
      </c>
      <c r="J301" s="123" t="str">
        <f t="shared" si="14"/>
        <v>AR</v>
      </c>
      <c r="K301" s="123" t="str">
        <f t="shared" si="16"/>
        <v>South Central</v>
      </c>
      <c r="L301" s="123" t="str">
        <f>INDEX('State '!$A$1:$C$62,MATCH($I301,'State '!$B:$B,0),3)</f>
        <v>South Central</v>
      </c>
      <c r="M301" s="123" t="str">
        <f>INDEX('State '!$A$1:$C$62,MATCH($J301,'State '!$B:$B,0),3)</f>
        <v>South Central</v>
      </c>
      <c r="N301" s="123"/>
      <c r="O301" s="146">
        <v>162</v>
      </c>
      <c r="P301" s="146"/>
      <c r="Q301" s="146">
        <v>333</v>
      </c>
      <c r="R301" s="85"/>
      <c r="S301" s="147" t="s">
        <v>135</v>
      </c>
      <c r="T301" s="148" t="s">
        <v>390</v>
      </c>
      <c r="U301" s="149" t="s">
        <v>568</v>
      </c>
      <c r="V301" s="123"/>
      <c r="W301" s="125"/>
    </row>
    <row r="302" spans="1:259" s="20" customFormat="1" x14ac:dyDescent="0.2">
      <c r="A302" s="122">
        <v>40367</v>
      </c>
      <c r="B302" s="102" t="s">
        <v>1915</v>
      </c>
      <c r="C302" s="102" t="s">
        <v>2007</v>
      </c>
      <c r="D302" s="102" t="s">
        <v>141</v>
      </c>
      <c r="E302" s="144" t="s">
        <v>144</v>
      </c>
      <c r="F302" s="84">
        <v>40181</v>
      </c>
      <c r="G302" s="150">
        <v>2010</v>
      </c>
      <c r="H302" s="123" t="s">
        <v>14</v>
      </c>
      <c r="I302" s="123" t="str">
        <f t="shared" si="15"/>
        <v>MS</v>
      </c>
      <c r="J302" s="123" t="str">
        <f t="shared" si="14"/>
        <v>MS</v>
      </c>
      <c r="K302" s="123" t="str">
        <f t="shared" si="16"/>
        <v>South Central</v>
      </c>
      <c r="L302" s="123" t="str">
        <f>INDEX('State '!$A$1:$C$62,MATCH($I302,'State '!$B:$B,0),3)</f>
        <v>South Central</v>
      </c>
      <c r="M302" s="123" t="str">
        <f>INDEX('State '!$A$1:$C$62,MATCH($J302,'State '!$B:$B,0),3)</f>
        <v>South Central</v>
      </c>
      <c r="N302" s="123"/>
      <c r="O302" s="146">
        <v>162</v>
      </c>
      <c r="P302" s="146"/>
      <c r="Q302" s="146">
        <v>232</v>
      </c>
      <c r="R302" s="85"/>
      <c r="S302" s="147" t="s">
        <v>135</v>
      </c>
      <c r="T302" s="148" t="s">
        <v>390</v>
      </c>
      <c r="U302" s="149" t="s">
        <v>568</v>
      </c>
      <c r="V302" s="123"/>
      <c r="W302" s="125"/>
    </row>
    <row r="303" spans="1:259" x14ac:dyDescent="0.2">
      <c r="A303" s="122">
        <v>40373</v>
      </c>
      <c r="B303" s="101" t="s">
        <v>583</v>
      </c>
      <c r="C303" s="101" t="s">
        <v>1941</v>
      </c>
      <c r="D303" s="101" t="s">
        <v>141</v>
      </c>
      <c r="E303" s="101" t="s">
        <v>144</v>
      </c>
      <c r="F303" s="82">
        <v>40372</v>
      </c>
      <c r="G303" s="124">
        <v>2010</v>
      </c>
      <c r="H303" s="123" t="s">
        <v>16</v>
      </c>
      <c r="I303" s="123" t="str">
        <f t="shared" si="15"/>
        <v>NC</v>
      </c>
      <c r="J303" s="123" t="str">
        <f t="shared" si="14"/>
        <v>NC</v>
      </c>
      <c r="K303" s="123" t="str">
        <f t="shared" si="16"/>
        <v>Southeast</v>
      </c>
      <c r="L303" s="123" t="str">
        <f>INDEX('State '!$A$1:$C$62,MATCH($I303,'State '!$B:$B,0),3)</f>
        <v>Southeast</v>
      </c>
      <c r="M303" s="123" t="str">
        <f>INDEX('State '!$A$1:$C$62,MATCH($J303,'State '!$B:$B,0),3)</f>
        <v>Southeast</v>
      </c>
      <c r="N303" s="123"/>
      <c r="O303" s="85">
        <v>100</v>
      </c>
      <c r="P303" s="85"/>
      <c r="Q303" s="85">
        <v>90</v>
      </c>
      <c r="R303" s="124"/>
      <c r="S303" s="123" t="s">
        <v>135</v>
      </c>
      <c r="T303" s="123" t="s">
        <v>390</v>
      </c>
      <c r="U303" s="123" t="s">
        <v>538</v>
      </c>
      <c r="V303" s="123"/>
      <c r="W303" s="125"/>
    </row>
    <row r="304" spans="1:259" s="20" customFormat="1" ht="25.5" x14ac:dyDescent="0.2">
      <c r="A304" s="122">
        <v>41106</v>
      </c>
      <c r="B304" s="102" t="s">
        <v>1845</v>
      </c>
      <c r="C304" s="102" t="s">
        <v>1941</v>
      </c>
      <c r="D304" s="102" t="s">
        <v>134</v>
      </c>
      <c r="E304" s="144" t="s">
        <v>144</v>
      </c>
      <c r="F304" s="84">
        <v>40238</v>
      </c>
      <c r="G304" s="150">
        <v>2010</v>
      </c>
      <c r="H304" s="123" t="s">
        <v>22</v>
      </c>
      <c r="I304" s="123" t="str">
        <f t="shared" si="15"/>
        <v>GA</v>
      </c>
      <c r="J304" s="123" t="str">
        <f t="shared" si="14"/>
        <v>GA</v>
      </c>
      <c r="K304" s="123" t="str">
        <f t="shared" si="16"/>
        <v>Southeast</v>
      </c>
      <c r="L304" s="123" t="str">
        <f>INDEX('State '!$A$1:$C$62,MATCH($I304,'State '!$B:$B,0),3)</f>
        <v>Southeast</v>
      </c>
      <c r="M304" s="123" t="str">
        <f>INDEX('State '!$A$1:$C$62,MATCH($J304,'State '!$B:$B,0),3)</f>
        <v>Southeast</v>
      </c>
      <c r="N304" s="123"/>
      <c r="O304" s="146">
        <v>25.3</v>
      </c>
      <c r="P304" s="146"/>
      <c r="Q304" s="146">
        <v>1175</v>
      </c>
      <c r="R304" s="85"/>
      <c r="S304" s="147" t="s">
        <v>135</v>
      </c>
      <c r="T304" s="148" t="s">
        <v>390</v>
      </c>
      <c r="U304" s="149" t="s">
        <v>471</v>
      </c>
      <c r="V304" s="123"/>
      <c r="W304" s="125"/>
    </row>
    <row r="305" spans="1:259" s="20" customFormat="1" ht="25.5" x14ac:dyDescent="0.2">
      <c r="A305" s="122">
        <v>41106</v>
      </c>
      <c r="B305" s="101" t="s">
        <v>1798</v>
      </c>
      <c r="C305" s="101" t="s">
        <v>1941</v>
      </c>
      <c r="D305" s="101" t="s">
        <v>134</v>
      </c>
      <c r="E305" s="101" t="s">
        <v>144</v>
      </c>
      <c r="F305" s="82">
        <v>40238</v>
      </c>
      <c r="G305" s="124">
        <v>2010</v>
      </c>
      <c r="H305" s="123" t="s">
        <v>53</v>
      </c>
      <c r="I305" s="123" t="str">
        <f t="shared" si="15"/>
        <v>SC</v>
      </c>
      <c r="J305" s="123" t="str">
        <f t="shared" si="14"/>
        <v>SC</v>
      </c>
      <c r="K305" s="123" t="str">
        <f t="shared" si="16"/>
        <v>Southeast</v>
      </c>
      <c r="L305" s="123" t="str">
        <f>INDEX('State '!$A$1:$C$62,MATCH($I305,'State '!$B:$B,0),3)</f>
        <v>Southeast</v>
      </c>
      <c r="M305" s="123" t="str">
        <f>INDEX('State '!$A$1:$C$62,MATCH($J305,'State '!$B:$B,0),3)</f>
        <v>Southeast</v>
      </c>
      <c r="N305" s="123"/>
      <c r="O305" s="85"/>
      <c r="P305" s="85"/>
      <c r="Q305" s="85">
        <v>1175</v>
      </c>
      <c r="R305" s="124"/>
      <c r="S305" s="123" t="s">
        <v>135</v>
      </c>
      <c r="T305" s="123" t="s">
        <v>390</v>
      </c>
      <c r="U305" s="123" t="s">
        <v>471</v>
      </c>
      <c r="V305" s="123"/>
      <c r="W305" s="125" t="s">
        <v>2300</v>
      </c>
      <c r="X305" s="126"/>
      <c r="Y305" s="113"/>
      <c r="Z305" s="113"/>
      <c r="AA305" s="113"/>
      <c r="AB305" s="113"/>
      <c r="AC305" s="113"/>
      <c r="AD305" s="113"/>
      <c r="AE305" s="113"/>
      <c r="AF305" s="113"/>
      <c r="AG305" s="113"/>
      <c r="AH305" s="113"/>
      <c r="AI305" s="113"/>
      <c r="AJ305" s="113"/>
      <c r="AK305" s="113"/>
      <c r="AL305" s="113"/>
      <c r="AM305" s="113"/>
      <c r="AN305" s="113"/>
      <c r="AO305" s="113"/>
      <c r="AP305" s="113"/>
      <c r="AQ305" s="113"/>
      <c r="AR305" s="113"/>
      <c r="AS305" s="113"/>
      <c r="AT305" s="113"/>
      <c r="AU305" s="113"/>
      <c r="AV305" s="113"/>
      <c r="AW305" s="113"/>
      <c r="AX305" s="113"/>
      <c r="AY305" s="113"/>
      <c r="AZ305" s="113"/>
      <c r="BA305" s="113"/>
      <c r="BB305" s="113"/>
      <c r="BC305" s="113"/>
      <c r="BD305" s="113"/>
      <c r="BE305" s="113"/>
      <c r="BF305" s="113"/>
      <c r="BG305" s="113"/>
      <c r="BH305" s="113"/>
      <c r="BI305" s="113"/>
      <c r="BJ305" s="113"/>
      <c r="BK305" s="113"/>
      <c r="BL305" s="113"/>
      <c r="BM305" s="113"/>
      <c r="BN305" s="113"/>
      <c r="BO305" s="113"/>
      <c r="BP305" s="113"/>
      <c r="BQ305" s="113"/>
      <c r="BR305" s="113"/>
      <c r="BS305" s="113"/>
      <c r="BT305" s="113"/>
      <c r="BU305" s="113"/>
      <c r="BV305" s="113"/>
      <c r="BW305" s="113"/>
      <c r="BX305" s="113"/>
      <c r="BY305" s="113"/>
      <c r="BZ305" s="113"/>
      <c r="CA305" s="113"/>
      <c r="CB305" s="113"/>
      <c r="CC305" s="113"/>
      <c r="CD305" s="113"/>
      <c r="CE305" s="113"/>
      <c r="CF305" s="113"/>
      <c r="CG305" s="113"/>
      <c r="CH305" s="113"/>
      <c r="CI305" s="113"/>
      <c r="CJ305" s="113"/>
      <c r="CK305" s="113"/>
      <c r="CL305" s="113"/>
      <c r="CM305" s="113"/>
      <c r="CN305" s="113"/>
      <c r="CO305" s="113"/>
      <c r="CP305" s="113"/>
      <c r="CQ305" s="113"/>
      <c r="CR305" s="113"/>
      <c r="CS305" s="113"/>
      <c r="CT305" s="113"/>
      <c r="CU305" s="113"/>
      <c r="CV305" s="113"/>
      <c r="CW305" s="113"/>
      <c r="CX305" s="113"/>
      <c r="CY305" s="113"/>
      <c r="CZ305" s="113"/>
      <c r="DA305" s="113"/>
      <c r="DB305" s="113"/>
      <c r="DC305" s="113"/>
      <c r="DD305" s="113"/>
      <c r="DE305" s="113"/>
      <c r="DF305" s="113"/>
      <c r="DG305" s="113"/>
      <c r="DH305" s="113"/>
      <c r="DI305" s="113"/>
      <c r="DJ305" s="113"/>
      <c r="DK305" s="113"/>
      <c r="DL305" s="113"/>
      <c r="DM305" s="113"/>
      <c r="DN305" s="113"/>
      <c r="DO305" s="113"/>
      <c r="DP305" s="113"/>
      <c r="DQ305" s="113"/>
      <c r="DR305" s="113"/>
      <c r="DS305" s="113"/>
      <c r="DT305" s="113"/>
      <c r="DU305" s="113"/>
      <c r="DV305" s="113"/>
      <c r="DW305" s="113"/>
      <c r="DX305" s="113"/>
      <c r="DY305" s="113"/>
      <c r="DZ305" s="113"/>
      <c r="EA305" s="113"/>
      <c r="EB305" s="113"/>
      <c r="EC305" s="113"/>
      <c r="ED305" s="113"/>
      <c r="EE305" s="113"/>
      <c r="EF305" s="113"/>
      <c r="EG305" s="113"/>
      <c r="EH305" s="113"/>
      <c r="EI305" s="113"/>
      <c r="EJ305" s="113"/>
      <c r="EK305" s="113"/>
      <c r="EL305" s="113"/>
      <c r="EM305" s="113"/>
      <c r="EN305" s="113"/>
      <c r="EO305" s="113"/>
      <c r="EP305" s="113"/>
      <c r="EQ305" s="113"/>
      <c r="ER305" s="113"/>
      <c r="ES305" s="113"/>
      <c r="ET305" s="113"/>
      <c r="EU305" s="113"/>
      <c r="EV305" s="113"/>
      <c r="EW305" s="113"/>
      <c r="EX305" s="113"/>
      <c r="EY305" s="113"/>
      <c r="EZ305" s="113"/>
      <c r="FA305" s="113"/>
      <c r="FB305" s="113"/>
      <c r="FC305" s="113"/>
      <c r="FD305" s="113"/>
      <c r="FE305" s="113"/>
      <c r="FF305" s="113"/>
      <c r="FG305" s="113"/>
      <c r="FH305" s="113"/>
      <c r="FI305" s="113"/>
      <c r="FJ305" s="113"/>
      <c r="FK305" s="113"/>
      <c r="FL305" s="113"/>
      <c r="FM305" s="113"/>
      <c r="FN305" s="113"/>
      <c r="FO305" s="113"/>
      <c r="FP305" s="113"/>
      <c r="FQ305" s="113"/>
      <c r="FR305" s="113"/>
      <c r="FS305" s="113"/>
      <c r="FT305" s="113"/>
      <c r="FU305" s="113"/>
      <c r="FV305" s="113"/>
      <c r="FW305" s="113"/>
      <c r="FX305" s="113"/>
      <c r="FY305" s="113"/>
      <c r="FZ305" s="113"/>
      <c r="GA305" s="113"/>
      <c r="GB305" s="113"/>
      <c r="GC305" s="113"/>
      <c r="GD305" s="113"/>
      <c r="GE305" s="113"/>
      <c r="GF305" s="113"/>
      <c r="GG305" s="113"/>
      <c r="GH305" s="113"/>
      <c r="GI305" s="113"/>
      <c r="GJ305" s="113"/>
      <c r="GK305" s="113"/>
      <c r="GL305" s="113"/>
      <c r="GM305" s="113"/>
      <c r="GN305" s="113"/>
      <c r="GO305" s="113"/>
      <c r="GP305" s="113"/>
      <c r="GQ305" s="113"/>
      <c r="GR305" s="113"/>
      <c r="GS305" s="113"/>
      <c r="GT305" s="113"/>
      <c r="GU305" s="113"/>
      <c r="GV305" s="113"/>
      <c r="GW305" s="113"/>
      <c r="GX305" s="113"/>
      <c r="GY305" s="113"/>
      <c r="GZ305" s="113"/>
      <c r="HA305" s="113"/>
      <c r="HB305" s="113"/>
      <c r="HC305" s="113"/>
      <c r="HD305" s="113"/>
      <c r="HE305" s="113"/>
      <c r="HF305" s="113"/>
      <c r="HG305" s="113"/>
      <c r="HH305" s="113"/>
      <c r="HI305" s="113"/>
      <c r="HJ305" s="113"/>
      <c r="HK305" s="113"/>
      <c r="HL305" s="113"/>
      <c r="HM305" s="113"/>
      <c r="HN305" s="113"/>
      <c r="HO305" s="113"/>
      <c r="HP305" s="113"/>
      <c r="HQ305" s="113"/>
      <c r="HR305" s="113"/>
      <c r="HS305" s="113"/>
      <c r="HT305" s="113"/>
      <c r="HU305" s="113"/>
      <c r="HV305" s="113"/>
      <c r="HW305" s="113"/>
      <c r="HX305" s="113"/>
      <c r="HY305" s="113"/>
      <c r="HZ305" s="113"/>
      <c r="IA305" s="113"/>
      <c r="IB305" s="113"/>
      <c r="IC305" s="113"/>
      <c r="ID305" s="113"/>
      <c r="IE305" s="113"/>
      <c r="IF305" s="113"/>
      <c r="IG305" s="113"/>
      <c r="IH305" s="113"/>
      <c r="II305" s="113"/>
      <c r="IJ305" s="113"/>
      <c r="IK305" s="113"/>
      <c r="IL305" s="113"/>
      <c r="IM305" s="113"/>
      <c r="IN305" s="113"/>
      <c r="IO305" s="113"/>
      <c r="IP305" s="113"/>
      <c r="IQ305" s="113"/>
      <c r="IR305" s="113"/>
      <c r="IS305" s="113"/>
      <c r="IT305" s="113"/>
      <c r="IU305" s="113"/>
      <c r="IV305" s="113"/>
      <c r="IW305" s="113"/>
      <c r="IX305" s="113"/>
      <c r="IY305" s="113"/>
    </row>
    <row r="306" spans="1:259" s="20" customFormat="1" x14ac:dyDescent="0.2">
      <c r="A306" s="122">
        <v>40388</v>
      </c>
      <c r="B306" s="101" t="s">
        <v>571</v>
      </c>
      <c r="C306" s="101" t="s">
        <v>1941</v>
      </c>
      <c r="D306" s="101" t="s">
        <v>141</v>
      </c>
      <c r="E306" s="101" t="s">
        <v>144</v>
      </c>
      <c r="F306" s="82">
        <v>40299</v>
      </c>
      <c r="G306" s="124">
        <v>2010</v>
      </c>
      <c r="H306" s="123" t="s">
        <v>17</v>
      </c>
      <c r="I306" s="123" t="str">
        <f t="shared" si="15"/>
        <v>AL</v>
      </c>
      <c r="J306" s="123" t="str">
        <f t="shared" si="14"/>
        <v>AL</v>
      </c>
      <c r="K306" s="123" t="str">
        <f t="shared" si="16"/>
        <v>South Central</v>
      </c>
      <c r="L306" s="123" t="str">
        <f>INDEX('State '!$A$1:$C$62,MATCH($I306,'State '!$B:$B,0),3)</f>
        <v>South Central</v>
      </c>
      <c r="M306" s="123" t="str">
        <f>INDEX('State '!$A$1:$C$62,MATCH($J306,'State '!$B:$B,0),3)</f>
        <v>South Central</v>
      </c>
      <c r="N306" s="123"/>
      <c r="O306" s="85">
        <v>36.902999999999999</v>
      </c>
      <c r="P306" s="85"/>
      <c r="Q306" s="85">
        <v>253.5</v>
      </c>
      <c r="R306" s="124"/>
      <c r="S306" s="123" t="s">
        <v>135</v>
      </c>
      <c r="T306" s="123" t="s">
        <v>390</v>
      </c>
      <c r="U306" s="123" t="s">
        <v>572</v>
      </c>
      <c r="V306" s="123"/>
      <c r="W306" s="125"/>
      <c r="X306" s="126"/>
      <c r="Y306" s="113"/>
      <c r="Z306" s="113"/>
      <c r="AA306" s="113"/>
      <c r="AB306" s="113"/>
      <c r="AC306" s="113"/>
      <c r="AD306" s="113"/>
      <c r="AE306" s="113"/>
      <c r="AF306" s="113"/>
      <c r="AG306" s="113"/>
      <c r="AH306" s="113"/>
      <c r="AI306" s="113"/>
      <c r="AJ306" s="113"/>
      <c r="AK306" s="113"/>
      <c r="AL306" s="113"/>
      <c r="AM306" s="113"/>
      <c r="AN306" s="113"/>
      <c r="AO306" s="113"/>
      <c r="AP306" s="113"/>
      <c r="AQ306" s="113"/>
      <c r="AR306" s="113"/>
      <c r="AS306" s="113"/>
      <c r="AT306" s="113"/>
      <c r="AU306" s="113"/>
      <c r="AV306" s="113"/>
      <c r="AW306" s="113"/>
      <c r="AX306" s="113"/>
      <c r="AY306" s="113"/>
      <c r="AZ306" s="113"/>
      <c r="BA306" s="113"/>
      <c r="BB306" s="113"/>
      <c r="BC306" s="113"/>
      <c r="BD306" s="113"/>
      <c r="BE306" s="113"/>
      <c r="BF306" s="113"/>
      <c r="BG306" s="113"/>
      <c r="BH306" s="113"/>
      <c r="BI306" s="113"/>
      <c r="BJ306" s="113"/>
      <c r="BK306" s="113"/>
      <c r="BL306" s="113"/>
      <c r="BM306" s="113"/>
      <c r="BN306" s="113"/>
      <c r="BO306" s="113"/>
      <c r="BP306" s="113"/>
      <c r="BQ306" s="113"/>
      <c r="BR306" s="113"/>
      <c r="BS306" s="113"/>
      <c r="BT306" s="113"/>
      <c r="BU306" s="113"/>
      <c r="BV306" s="113"/>
      <c r="BW306" s="113"/>
      <c r="BX306" s="113"/>
      <c r="BY306" s="113"/>
      <c r="BZ306" s="113"/>
      <c r="CA306" s="113"/>
      <c r="CB306" s="113"/>
      <c r="CC306" s="113"/>
      <c r="CD306" s="113"/>
      <c r="CE306" s="113"/>
      <c r="CF306" s="113"/>
      <c r="CG306" s="113"/>
      <c r="CH306" s="113"/>
      <c r="CI306" s="113"/>
      <c r="CJ306" s="113"/>
      <c r="CK306" s="113"/>
      <c r="CL306" s="113"/>
      <c r="CM306" s="113"/>
      <c r="CN306" s="113"/>
      <c r="CO306" s="113"/>
      <c r="CP306" s="113"/>
      <c r="CQ306" s="113"/>
      <c r="CR306" s="113"/>
      <c r="CS306" s="113"/>
      <c r="CT306" s="113"/>
      <c r="CU306" s="113"/>
      <c r="CV306" s="113"/>
      <c r="CW306" s="113"/>
      <c r="CX306" s="113"/>
      <c r="CY306" s="113"/>
      <c r="CZ306" s="113"/>
      <c r="DA306" s="113"/>
      <c r="DB306" s="113"/>
      <c r="DC306" s="113"/>
      <c r="DD306" s="113"/>
      <c r="DE306" s="113"/>
      <c r="DF306" s="113"/>
      <c r="DG306" s="113"/>
      <c r="DH306" s="113"/>
      <c r="DI306" s="113"/>
      <c r="DJ306" s="113"/>
      <c r="DK306" s="113"/>
      <c r="DL306" s="113"/>
      <c r="DM306" s="113"/>
      <c r="DN306" s="113"/>
      <c r="DO306" s="113"/>
      <c r="DP306" s="113"/>
      <c r="DQ306" s="113"/>
      <c r="DR306" s="113"/>
      <c r="DS306" s="113"/>
      <c r="DT306" s="113"/>
      <c r="DU306" s="113"/>
      <c r="DV306" s="113"/>
      <c r="DW306" s="113"/>
      <c r="DX306" s="113"/>
      <c r="DY306" s="113"/>
      <c r="DZ306" s="113"/>
      <c r="EA306" s="113"/>
      <c r="EB306" s="113"/>
      <c r="EC306" s="113"/>
      <c r="ED306" s="113"/>
      <c r="EE306" s="113"/>
      <c r="EF306" s="113"/>
      <c r="EG306" s="113"/>
      <c r="EH306" s="113"/>
      <c r="EI306" s="113"/>
      <c r="EJ306" s="113"/>
      <c r="EK306" s="113"/>
      <c r="EL306" s="113"/>
      <c r="EM306" s="113"/>
      <c r="EN306" s="113"/>
      <c r="EO306" s="113"/>
      <c r="EP306" s="113"/>
      <c r="EQ306" s="113"/>
      <c r="ER306" s="113"/>
      <c r="ES306" s="113"/>
      <c r="ET306" s="113"/>
      <c r="EU306" s="113"/>
      <c r="EV306" s="113"/>
      <c r="EW306" s="113"/>
      <c r="EX306" s="113"/>
      <c r="EY306" s="113"/>
      <c r="EZ306" s="113"/>
      <c r="FA306" s="113"/>
      <c r="FB306" s="113"/>
      <c r="FC306" s="113"/>
      <c r="FD306" s="113"/>
      <c r="FE306" s="113"/>
      <c r="FF306" s="113"/>
      <c r="FG306" s="113"/>
      <c r="FH306" s="113"/>
      <c r="FI306" s="113"/>
      <c r="FJ306" s="113"/>
      <c r="FK306" s="113"/>
      <c r="FL306" s="113"/>
      <c r="FM306" s="113"/>
      <c r="FN306" s="113"/>
      <c r="FO306" s="113"/>
      <c r="FP306" s="113"/>
      <c r="FQ306" s="113"/>
      <c r="FR306" s="113"/>
      <c r="FS306" s="113"/>
      <c r="FT306" s="113"/>
      <c r="FU306" s="113"/>
      <c r="FV306" s="113"/>
      <c r="FW306" s="113"/>
      <c r="FX306" s="113"/>
      <c r="FY306" s="113"/>
      <c r="FZ306" s="113"/>
      <c r="GA306" s="113"/>
      <c r="GB306" s="113"/>
      <c r="GC306" s="113"/>
      <c r="GD306" s="113"/>
      <c r="GE306" s="113"/>
      <c r="GF306" s="113"/>
      <c r="GG306" s="113"/>
      <c r="GH306" s="113"/>
      <c r="GI306" s="113"/>
      <c r="GJ306" s="113"/>
      <c r="GK306" s="113"/>
      <c r="GL306" s="113"/>
      <c r="GM306" s="113"/>
      <c r="GN306" s="113"/>
      <c r="GO306" s="113"/>
      <c r="GP306" s="113"/>
      <c r="GQ306" s="113"/>
      <c r="GR306" s="113"/>
      <c r="GS306" s="113"/>
      <c r="GT306" s="113"/>
      <c r="GU306" s="113"/>
      <c r="GV306" s="113"/>
      <c r="GW306" s="113"/>
      <c r="GX306" s="113"/>
      <c r="GY306" s="113"/>
      <c r="GZ306" s="113"/>
      <c r="HA306" s="113"/>
      <c r="HB306" s="113"/>
      <c r="HC306" s="113"/>
      <c r="HD306" s="113"/>
      <c r="HE306" s="113"/>
      <c r="HF306" s="113"/>
      <c r="HG306" s="113"/>
      <c r="HH306" s="113"/>
      <c r="HI306" s="113"/>
      <c r="HJ306" s="113"/>
      <c r="HK306" s="113"/>
      <c r="HL306" s="113"/>
      <c r="HM306" s="113"/>
      <c r="HN306" s="113"/>
      <c r="HO306" s="113"/>
      <c r="HP306" s="113"/>
      <c r="HQ306" s="113"/>
      <c r="HR306" s="113"/>
      <c r="HS306" s="113"/>
      <c r="HT306" s="113"/>
      <c r="HU306" s="113"/>
      <c r="HV306" s="113"/>
      <c r="HW306" s="113"/>
      <c r="HX306" s="113"/>
      <c r="HY306" s="113"/>
      <c r="HZ306" s="113"/>
      <c r="IA306" s="113"/>
      <c r="IB306" s="113"/>
      <c r="IC306" s="113"/>
      <c r="ID306" s="113"/>
      <c r="IE306" s="113"/>
      <c r="IF306" s="113"/>
      <c r="IG306" s="113"/>
      <c r="IH306" s="113"/>
      <c r="II306" s="113"/>
      <c r="IJ306" s="113"/>
      <c r="IK306" s="113"/>
      <c r="IL306" s="113"/>
      <c r="IM306" s="113"/>
      <c r="IN306" s="113"/>
      <c r="IO306" s="113"/>
      <c r="IP306" s="113"/>
      <c r="IQ306" s="113"/>
      <c r="IR306" s="113"/>
      <c r="IS306" s="113"/>
      <c r="IT306" s="113"/>
      <c r="IU306" s="113"/>
      <c r="IV306" s="113"/>
      <c r="IW306" s="113"/>
      <c r="IX306" s="113"/>
      <c r="IY306" s="113"/>
    </row>
    <row r="307" spans="1:259" s="20" customFormat="1" x14ac:dyDescent="0.2">
      <c r="A307" s="122">
        <v>40381</v>
      </c>
      <c r="B307" s="102" t="s">
        <v>704</v>
      </c>
      <c r="C307" s="102" t="s">
        <v>201</v>
      </c>
      <c r="D307" s="102" t="s">
        <v>141</v>
      </c>
      <c r="E307" s="144" t="s">
        <v>144</v>
      </c>
      <c r="F307" s="84">
        <v>40058</v>
      </c>
      <c r="G307" s="145">
        <v>2009</v>
      </c>
      <c r="H307" s="123" t="s">
        <v>36</v>
      </c>
      <c r="I307" s="123" t="str">
        <f t="shared" si="15"/>
        <v>MA</v>
      </c>
      <c r="J307" s="123" t="str">
        <f t="shared" si="14"/>
        <v>MA</v>
      </c>
      <c r="K307" s="123" t="str">
        <f t="shared" si="16"/>
        <v>Northeast</v>
      </c>
      <c r="L307" s="123" t="str">
        <f>INDEX('State '!$A$1:$C$62,MATCH($I307,'State '!$B:$B,0),3)</f>
        <v>Northeast</v>
      </c>
      <c r="M307" s="123" t="str">
        <f>INDEX('State '!$A$1:$C$62,MATCH($J307,'State '!$B:$B,0),3)</f>
        <v>Northeast</v>
      </c>
      <c r="N307" s="123"/>
      <c r="O307" s="146">
        <v>34.5</v>
      </c>
      <c r="P307" s="146">
        <v>2.2999999999999998</v>
      </c>
      <c r="Q307" s="146">
        <v>140</v>
      </c>
      <c r="R307" s="85">
        <v>14</v>
      </c>
      <c r="S307" s="147" t="s">
        <v>135</v>
      </c>
      <c r="T307" s="148" t="s">
        <v>390</v>
      </c>
      <c r="U307" s="149" t="s">
        <v>705</v>
      </c>
      <c r="V307" s="123"/>
      <c r="W307" s="125"/>
      <c r="X307" s="126"/>
      <c r="Y307" s="113"/>
      <c r="Z307" s="113"/>
      <c r="AA307" s="113"/>
      <c r="AB307" s="113"/>
      <c r="AC307" s="113"/>
      <c r="AD307" s="113"/>
      <c r="AE307" s="113"/>
      <c r="AF307" s="113"/>
      <c r="AG307" s="113"/>
      <c r="AH307" s="113"/>
      <c r="AI307" s="113"/>
      <c r="AJ307" s="113"/>
      <c r="AK307" s="113"/>
      <c r="AL307" s="113"/>
      <c r="AM307" s="113"/>
      <c r="AN307" s="113"/>
      <c r="AO307" s="113"/>
      <c r="AP307" s="113"/>
      <c r="AQ307" s="113"/>
      <c r="AR307" s="113"/>
      <c r="AS307" s="113"/>
      <c r="AT307" s="113"/>
      <c r="AU307" s="113"/>
      <c r="AV307" s="113"/>
      <c r="AW307" s="113"/>
      <c r="AX307" s="113"/>
      <c r="AY307" s="113"/>
      <c r="AZ307" s="113"/>
      <c r="BA307" s="113"/>
      <c r="BB307" s="113"/>
      <c r="BC307" s="113"/>
      <c r="BD307" s="113"/>
      <c r="BE307" s="113"/>
      <c r="BF307" s="113"/>
      <c r="BG307" s="113"/>
      <c r="BH307" s="113"/>
      <c r="BI307" s="113"/>
      <c r="BJ307" s="113"/>
      <c r="BK307" s="113"/>
      <c r="BL307" s="113"/>
      <c r="BM307" s="113"/>
      <c r="BN307" s="113"/>
      <c r="BO307" s="113"/>
      <c r="BP307" s="113"/>
      <c r="BQ307" s="113"/>
      <c r="BR307" s="113"/>
      <c r="BS307" s="113"/>
      <c r="BT307" s="113"/>
      <c r="BU307" s="113"/>
      <c r="BV307" s="113"/>
      <c r="BW307" s="113"/>
      <c r="BX307" s="113"/>
      <c r="BY307" s="113"/>
      <c r="BZ307" s="113"/>
      <c r="CA307" s="113"/>
      <c r="CB307" s="113"/>
      <c r="CC307" s="113"/>
      <c r="CD307" s="113"/>
      <c r="CE307" s="113"/>
      <c r="CF307" s="113"/>
      <c r="CG307" s="113"/>
      <c r="CH307" s="113"/>
      <c r="CI307" s="113"/>
      <c r="CJ307" s="113"/>
      <c r="CK307" s="113"/>
      <c r="CL307" s="113"/>
      <c r="CM307" s="113"/>
      <c r="CN307" s="113"/>
      <c r="CO307" s="113"/>
      <c r="CP307" s="113"/>
      <c r="CQ307" s="113"/>
      <c r="CR307" s="113"/>
      <c r="CS307" s="113"/>
      <c r="CT307" s="113"/>
      <c r="CU307" s="113"/>
      <c r="CV307" s="113"/>
      <c r="CW307" s="113"/>
      <c r="CX307" s="113"/>
      <c r="CY307" s="113"/>
      <c r="CZ307" s="113"/>
      <c r="DA307" s="113"/>
      <c r="DB307" s="113"/>
      <c r="DC307" s="113"/>
      <c r="DD307" s="113"/>
      <c r="DE307" s="113"/>
      <c r="DF307" s="113"/>
      <c r="DG307" s="113"/>
      <c r="DH307" s="113"/>
      <c r="DI307" s="113"/>
      <c r="DJ307" s="113"/>
      <c r="DK307" s="113"/>
      <c r="DL307" s="113"/>
      <c r="DM307" s="113"/>
      <c r="DN307" s="113"/>
      <c r="DO307" s="113"/>
      <c r="DP307" s="113"/>
      <c r="DQ307" s="113"/>
      <c r="DR307" s="113"/>
      <c r="DS307" s="113"/>
      <c r="DT307" s="113"/>
      <c r="DU307" s="113"/>
      <c r="DV307" s="113"/>
      <c r="DW307" s="113"/>
      <c r="DX307" s="113"/>
      <c r="DY307" s="113"/>
      <c r="DZ307" s="113"/>
      <c r="EA307" s="113"/>
      <c r="EB307" s="113"/>
      <c r="EC307" s="113"/>
      <c r="ED307" s="113"/>
      <c r="EE307" s="113"/>
      <c r="EF307" s="113"/>
      <c r="EG307" s="113"/>
      <c r="EH307" s="113"/>
      <c r="EI307" s="113"/>
      <c r="EJ307" s="113"/>
      <c r="EK307" s="113"/>
      <c r="EL307" s="113"/>
      <c r="EM307" s="113"/>
      <c r="EN307" s="113"/>
      <c r="EO307" s="113"/>
      <c r="EP307" s="113"/>
      <c r="EQ307" s="113"/>
      <c r="ER307" s="113"/>
      <c r="ES307" s="113"/>
      <c r="ET307" s="113"/>
      <c r="EU307" s="113"/>
      <c r="EV307" s="113"/>
      <c r="EW307" s="113"/>
      <c r="EX307" s="113"/>
      <c r="EY307" s="113"/>
      <c r="EZ307" s="113"/>
      <c r="FA307" s="113"/>
      <c r="FB307" s="113"/>
      <c r="FC307" s="113"/>
      <c r="FD307" s="113"/>
      <c r="FE307" s="113"/>
      <c r="FF307" s="113"/>
      <c r="FG307" s="113"/>
      <c r="FH307" s="113"/>
      <c r="FI307" s="113"/>
      <c r="FJ307" s="113"/>
      <c r="FK307" s="113"/>
      <c r="FL307" s="113"/>
      <c r="FM307" s="113"/>
      <c r="FN307" s="113"/>
      <c r="FO307" s="113"/>
      <c r="FP307" s="113"/>
      <c r="FQ307" s="113"/>
      <c r="FR307" s="113"/>
      <c r="FS307" s="113"/>
      <c r="FT307" s="113"/>
      <c r="FU307" s="113"/>
      <c r="FV307" s="113"/>
      <c r="FW307" s="113"/>
      <c r="FX307" s="113"/>
      <c r="FY307" s="113"/>
      <c r="FZ307" s="113"/>
      <c r="GA307" s="113"/>
      <c r="GB307" s="113"/>
      <c r="GC307" s="113"/>
      <c r="GD307" s="113"/>
      <c r="GE307" s="113"/>
      <c r="GF307" s="113"/>
      <c r="GG307" s="113"/>
      <c r="GH307" s="113"/>
      <c r="GI307" s="113"/>
      <c r="GJ307" s="113"/>
      <c r="GK307" s="113"/>
      <c r="GL307" s="113"/>
      <c r="GM307" s="113"/>
      <c r="GN307" s="113"/>
      <c r="GO307" s="113"/>
      <c r="GP307" s="113"/>
      <c r="GQ307" s="113"/>
      <c r="GR307" s="113"/>
      <c r="GS307" s="113"/>
      <c r="GT307" s="113"/>
      <c r="GU307" s="113"/>
      <c r="GV307" s="113"/>
      <c r="GW307" s="113"/>
      <c r="GX307" s="113"/>
      <c r="GY307" s="113"/>
      <c r="GZ307" s="113"/>
      <c r="HA307" s="113"/>
      <c r="HB307" s="113"/>
      <c r="HC307" s="113"/>
      <c r="HD307" s="113"/>
      <c r="HE307" s="113"/>
      <c r="HF307" s="113"/>
      <c r="HG307" s="113"/>
      <c r="HH307" s="113"/>
      <c r="HI307" s="113"/>
      <c r="HJ307" s="113"/>
      <c r="HK307" s="113"/>
      <c r="HL307" s="113"/>
      <c r="HM307" s="113"/>
      <c r="HN307" s="113"/>
      <c r="HO307" s="113"/>
      <c r="HP307" s="113"/>
      <c r="HQ307" s="113"/>
      <c r="HR307" s="113"/>
      <c r="HS307" s="113"/>
      <c r="HT307" s="113"/>
      <c r="HU307" s="113"/>
      <c r="HV307" s="113"/>
      <c r="HW307" s="113"/>
      <c r="HX307" s="113"/>
      <c r="HY307" s="113"/>
      <c r="HZ307" s="113"/>
      <c r="IA307" s="113"/>
      <c r="IB307" s="113"/>
      <c r="IC307" s="113"/>
      <c r="ID307" s="113"/>
      <c r="IE307" s="113"/>
      <c r="IF307" s="113"/>
      <c r="IG307" s="113"/>
      <c r="IH307" s="113"/>
      <c r="II307" s="113"/>
      <c r="IJ307" s="113"/>
      <c r="IK307" s="113"/>
      <c r="IL307" s="113"/>
      <c r="IM307" s="113"/>
      <c r="IN307" s="113"/>
      <c r="IO307" s="113"/>
      <c r="IP307" s="113"/>
      <c r="IQ307" s="113"/>
      <c r="IR307" s="113"/>
      <c r="IS307" s="113"/>
      <c r="IT307" s="113"/>
      <c r="IU307" s="113"/>
      <c r="IV307" s="113"/>
      <c r="IW307" s="113"/>
      <c r="IX307" s="113"/>
      <c r="IY307" s="113"/>
    </row>
    <row r="308" spans="1:259" s="20" customFormat="1" x14ac:dyDescent="0.2">
      <c r="A308" s="122">
        <v>40610</v>
      </c>
      <c r="B308" s="101" t="s">
        <v>706</v>
      </c>
      <c r="C308" s="101" t="s">
        <v>201</v>
      </c>
      <c r="D308" s="101" t="s">
        <v>134</v>
      </c>
      <c r="E308" s="101" t="s">
        <v>144</v>
      </c>
      <c r="F308" s="82">
        <v>39965</v>
      </c>
      <c r="G308" s="83">
        <v>2009</v>
      </c>
      <c r="H308" s="123" t="s">
        <v>35</v>
      </c>
      <c r="I308" s="123" t="str">
        <f t="shared" si="15"/>
        <v>CT</v>
      </c>
      <c r="J308" s="123" t="str">
        <f t="shared" si="14"/>
        <v>CT</v>
      </c>
      <c r="K308" s="123" t="str">
        <f t="shared" si="16"/>
        <v>Northeast</v>
      </c>
      <c r="L308" s="123" t="str">
        <f>INDEX('State '!$A$1:$C$62,MATCH($I308,'State '!$B:$B,0),3)</f>
        <v>Northeast</v>
      </c>
      <c r="M308" s="123" t="str">
        <f>INDEX('State '!$A$1:$C$62,MATCH($J308,'State '!$B:$B,0),3)</f>
        <v>Northeast</v>
      </c>
      <c r="N308" s="123"/>
      <c r="O308" s="85">
        <v>8.14</v>
      </c>
      <c r="P308" s="85">
        <v>1.1299999999999999</v>
      </c>
      <c r="Q308" s="85">
        <v>131</v>
      </c>
      <c r="R308" s="124">
        <v>20</v>
      </c>
      <c r="S308" s="123" t="s">
        <v>135</v>
      </c>
      <c r="T308" s="123" t="s">
        <v>390</v>
      </c>
      <c r="U308" s="123" t="s">
        <v>707</v>
      </c>
      <c r="V308" s="123"/>
      <c r="W308" s="125"/>
    </row>
    <row r="309" spans="1:259" ht="25.5" x14ac:dyDescent="0.2">
      <c r="A309" s="122">
        <v>40380</v>
      </c>
      <c r="B309" s="102" t="s">
        <v>657</v>
      </c>
      <c r="C309" s="102" t="s">
        <v>264</v>
      </c>
      <c r="D309" s="102" t="s">
        <v>134</v>
      </c>
      <c r="E309" s="144" t="s">
        <v>144</v>
      </c>
      <c r="F309" s="84">
        <v>39993</v>
      </c>
      <c r="G309" s="145">
        <v>2009</v>
      </c>
      <c r="H309" s="123" t="s">
        <v>0</v>
      </c>
      <c r="I309" s="123" t="str">
        <f t="shared" si="15"/>
        <v>LA</v>
      </c>
      <c r="J309" s="123" t="str">
        <f t="shared" si="14"/>
        <v>LA</v>
      </c>
      <c r="K309" s="123" t="str">
        <f t="shared" si="16"/>
        <v>South Central</v>
      </c>
      <c r="L309" s="123" t="str">
        <f>INDEX('State '!$A$1:$C$62,MATCH($I309,'State '!$B:$B,0),3)</f>
        <v>South Central</v>
      </c>
      <c r="M309" s="123" t="str">
        <f>INDEX('State '!$A$1:$C$62,MATCH($J309,'State '!$B:$B,0),3)</f>
        <v>South Central</v>
      </c>
      <c r="N309" s="123"/>
      <c r="O309" s="146">
        <v>15</v>
      </c>
      <c r="P309" s="146">
        <v>13.1</v>
      </c>
      <c r="Q309" s="146">
        <v>300</v>
      </c>
      <c r="R309" s="85" t="s">
        <v>445</v>
      </c>
      <c r="S309" s="147" t="s">
        <v>135</v>
      </c>
      <c r="T309" s="148" t="s">
        <v>390</v>
      </c>
      <c r="U309" s="149" t="s">
        <v>658</v>
      </c>
      <c r="V309" s="123"/>
      <c r="W309" s="125"/>
    </row>
    <row r="310" spans="1:259" ht="25.5" x14ac:dyDescent="0.2">
      <c r="A310" s="122">
        <v>40367</v>
      </c>
      <c r="B310" s="102" t="s">
        <v>652</v>
      </c>
      <c r="C310" s="102" t="s">
        <v>259</v>
      </c>
      <c r="D310" s="102" t="s">
        <v>141</v>
      </c>
      <c r="E310" s="144" t="s">
        <v>144</v>
      </c>
      <c r="F310" s="84">
        <v>39994</v>
      </c>
      <c r="G310" s="145">
        <v>2009</v>
      </c>
      <c r="H310" s="123" t="s">
        <v>0</v>
      </c>
      <c r="I310" s="123" t="str">
        <f t="shared" si="15"/>
        <v>LA</v>
      </c>
      <c r="J310" s="123" t="str">
        <f t="shared" si="14"/>
        <v>LA</v>
      </c>
      <c r="K310" s="123" t="str">
        <f t="shared" si="16"/>
        <v>South Central</v>
      </c>
      <c r="L310" s="123" t="str">
        <f>INDEX('State '!$A$1:$C$62,MATCH($I310,'State '!$B:$B,0),3)</f>
        <v>South Central</v>
      </c>
      <c r="M310" s="123" t="str">
        <f>INDEX('State '!$A$1:$C$62,MATCH($J310,'State '!$B:$B,0),3)</f>
        <v>South Central</v>
      </c>
      <c r="N310" s="123"/>
      <c r="O310" s="146">
        <v>10</v>
      </c>
      <c r="P310" s="146">
        <v>0.5</v>
      </c>
      <c r="Q310" s="146">
        <v>90</v>
      </c>
      <c r="R310" s="85"/>
      <c r="S310" s="147" t="s">
        <v>135</v>
      </c>
      <c r="T310" s="148" t="s">
        <v>390</v>
      </c>
      <c r="U310" s="149" t="s">
        <v>653</v>
      </c>
      <c r="V310" s="123"/>
      <c r="W310" s="125"/>
    </row>
    <row r="311" spans="1:259" ht="25.5" x14ac:dyDescent="0.2">
      <c r="A311" s="122">
        <v>40023</v>
      </c>
      <c r="B311" s="101" t="s">
        <v>668</v>
      </c>
      <c r="C311" s="101" t="s">
        <v>259</v>
      </c>
      <c r="D311" s="101" t="s">
        <v>134</v>
      </c>
      <c r="E311" s="101" t="s">
        <v>144</v>
      </c>
      <c r="F311" s="82">
        <v>39958</v>
      </c>
      <c r="G311" s="83">
        <v>2009</v>
      </c>
      <c r="H311" s="123" t="s">
        <v>32</v>
      </c>
      <c r="I311" s="123" t="str">
        <f t="shared" si="15"/>
        <v>AR</v>
      </c>
      <c r="J311" s="123" t="str">
        <f t="shared" ref="J311:J374" si="17">RIGHT($H311,2)</f>
        <v>AR</v>
      </c>
      <c r="K311" s="123" t="str">
        <f t="shared" si="16"/>
        <v>South Central</v>
      </c>
      <c r="L311" s="123" t="str">
        <f>INDEX('State '!$A$1:$C$62,MATCH($I311,'State '!$B:$B,0),3)</f>
        <v>South Central</v>
      </c>
      <c r="M311" s="123" t="str">
        <f>INDEX('State '!$A$1:$C$62,MATCH($J311,'State '!$B:$B,0),3)</f>
        <v>South Central</v>
      </c>
      <c r="N311" s="123"/>
      <c r="O311" s="85">
        <v>10</v>
      </c>
      <c r="P311" s="85"/>
      <c r="Q311" s="85">
        <v>250</v>
      </c>
      <c r="R311" s="124"/>
      <c r="S311" s="123" t="s">
        <v>135</v>
      </c>
      <c r="T311" s="123" t="s">
        <v>390</v>
      </c>
      <c r="U311" s="123" t="s">
        <v>669</v>
      </c>
      <c r="V311" s="123"/>
      <c r="W311" s="125"/>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20"/>
      <c r="BW311" s="20"/>
      <c r="BX311" s="20"/>
      <c r="BY311" s="20"/>
      <c r="BZ311" s="20"/>
      <c r="CA311" s="20"/>
      <c r="CB311" s="20"/>
      <c r="CC311" s="20"/>
      <c r="CD311" s="20"/>
      <c r="CE311" s="20"/>
      <c r="CF311" s="20"/>
      <c r="CG311" s="20"/>
      <c r="CH311" s="20"/>
      <c r="CI311" s="20"/>
      <c r="CJ311" s="20"/>
      <c r="CK311" s="20"/>
      <c r="CL311" s="20"/>
      <c r="CM311" s="20"/>
      <c r="CN311" s="20"/>
      <c r="CO311" s="20"/>
      <c r="CP311" s="20"/>
      <c r="CQ311" s="20"/>
      <c r="CR311" s="20"/>
      <c r="CS311" s="20"/>
      <c r="CT311" s="20"/>
      <c r="CU311" s="20"/>
      <c r="CV311" s="20"/>
      <c r="CW311" s="20"/>
      <c r="CX311" s="20"/>
      <c r="CY311" s="20"/>
      <c r="CZ311" s="20"/>
      <c r="DA311" s="20"/>
      <c r="DB311" s="20"/>
      <c r="DC311" s="20"/>
      <c r="DD311" s="20"/>
      <c r="DE311" s="20"/>
      <c r="DF311" s="20"/>
      <c r="DG311" s="20"/>
      <c r="DH311" s="20"/>
      <c r="DI311" s="20"/>
      <c r="DJ311" s="20"/>
      <c r="DK311" s="20"/>
      <c r="DL311" s="20"/>
      <c r="DM311" s="20"/>
      <c r="DN311" s="20"/>
      <c r="DO311" s="20"/>
      <c r="DP311" s="20"/>
      <c r="DQ311" s="20"/>
      <c r="DR311" s="20"/>
      <c r="DS311" s="20"/>
      <c r="DT311" s="20"/>
      <c r="DU311" s="20"/>
      <c r="DV311" s="20"/>
      <c r="DW311" s="20"/>
      <c r="DX311" s="20"/>
      <c r="DY311" s="20"/>
      <c r="DZ311" s="20"/>
      <c r="EA311" s="20"/>
      <c r="EB311" s="20"/>
      <c r="EC311" s="20"/>
      <c r="ED311" s="20"/>
      <c r="EE311" s="20"/>
      <c r="EF311" s="20"/>
      <c r="EG311" s="20"/>
      <c r="EH311" s="20"/>
      <c r="EI311" s="20"/>
      <c r="EJ311" s="20"/>
      <c r="EK311" s="20"/>
      <c r="EL311" s="20"/>
      <c r="EM311" s="20"/>
      <c r="EN311" s="20"/>
      <c r="EO311" s="20"/>
      <c r="EP311" s="20"/>
      <c r="EQ311" s="20"/>
      <c r="ER311" s="20"/>
      <c r="ES311" s="20"/>
      <c r="ET311" s="20"/>
      <c r="EU311" s="20"/>
      <c r="EV311" s="20"/>
      <c r="EW311" s="20"/>
      <c r="EX311" s="20"/>
      <c r="EY311" s="20"/>
      <c r="EZ311" s="20"/>
      <c r="FA311" s="20"/>
      <c r="FB311" s="20"/>
      <c r="FC311" s="20"/>
      <c r="FD311" s="20"/>
      <c r="FE311" s="20"/>
      <c r="FF311" s="20"/>
      <c r="FG311" s="20"/>
      <c r="FH311" s="20"/>
      <c r="FI311" s="20"/>
      <c r="FJ311" s="20"/>
      <c r="FK311" s="20"/>
      <c r="FL311" s="20"/>
      <c r="FM311" s="20"/>
      <c r="FN311" s="20"/>
      <c r="FO311" s="20"/>
      <c r="FP311" s="20"/>
      <c r="FQ311" s="20"/>
      <c r="FR311" s="20"/>
      <c r="FS311" s="20"/>
      <c r="FT311" s="20"/>
      <c r="FU311" s="20"/>
      <c r="FV311" s="20"/>
      <c r="FW311" s="20"/>
      <c r="FX311" s="20"/>
      <c r="FY311" s="20"/>
      <c r="FZ311" s="20"/>
      <c r="GA311" s="20"/>
      <c r="GB311" s="20"/>
      <c r="GC311" s="20"/>
      <c r="GD311" s="20"/>
      <c r="GE311" s="20"/>
      <c r="GF311" s="20"/>
      <c r="GG311" s="20"/>
      <c r="GH311" s="20"/>
      <c r="GI311" s="20"/>
      <c r="GJ311" s="20"/>
      <c r="GK311" s="20"/>
      <c r="GL311" s="20"/>
      <c r="GM311" s="20"/>
      <c r="GN311" s="20"/>
      <c r="GO311" s="20"/>
      <c r="GP311" s="20"/>
      <c r="GQ311" s="20"/>
      <c r="GR311" s="20"/>
      <c r="GS311" s="20"/>
      <c r="GT311" s="20"/>
      <c r="GU311" s="20"/>
      <c r="GV311" s="20"/>
      <c r="GW311" s="20"/>
      <c r="GX311" s="20"/>
      <c r="GY311" s="20"/>
      <c r="GZ311" s="20"/>
      <c r="HA311" s="20"/>
      <c r="HB311" s="20"/>
      <c r="HC311" s="20"/>
      <c r="HD311" s="20"/>
      <c r="HE311" s="20"/>
      <c r="HF311" s="20"/>
      <c r="HG311" s="20"/>
      <c r="HH311" s="20"/>
      <c r="HI311" s="20"/>
      <c r="HJ311" s="20"/>
      <c r="HK311" s="20"/>
      <c r="HL311" s="20"/>
      <c r="HM311" s="20"/>
      <c r="HN311" s="20"/>
      <c r="HO311" s="20"/>
      <c r="HP311" s="20"/>
      <c r="HQ311" s="20"/>
      <c r="HR311" s="20"/>
      <c r="HS311" s="20"/>
      <c r="HT311" s="20"/>
      <c r="HU311" s="20"/>
      <c r="HV311" s="20"/>
      <c r="HW311" s="20"/>
      <c r="HX311" s="20"/>
      <c r="HY311" s="20"/>
      <c r="HZ311" s="20"/>
      <c r="IA311" s="20"/>
      <c r="IB311" s="20"/>
      <c r="IC311" s="20"/>
      <c r="ID311" s="20"/>
      <c r="IE311" s="20"/>
      <c r="IF311" s="20"/>
      <c r="IG311" s="20"/>
      <c r="IH311" s="20"/>
      <c r="II311" s="20"/>
      <c r="IJ311" s="20"/>
      <c r="IK311" s="20"/>
      <c r="IL311" s="20"/>
      <c r="IM311" s="20"/>
      <c r="IN311" s="20"/>
      <c r="IO311" s="20"/>
      <c r="IP311" s="20"/>
      <c r="IQ311" s="20"/>
      <c r="IR311" s="20"/>
      <c r="IS311" s="20"/>
      <c r="IT311" s="20"/>
      <c r="IU311" s="20"/>
      <c r="IV311" s="20"/>
      <c r="IW311" s="20"/>
      <c r="IX311" s="20"/>
      <c r="IY311" s="20"/>
    </row>
    <row r="312" spans="1:259" ht="25.5" x14ac:dyDescent="0.2">
      <c r="A312" s="122">
        <v>40367</v>
      </c>
      <c r="B312" s="101" t="s">
        <v>670</v>
      </c>
      <c r="C312" s="101" t="s">
        <v>259</v>
      </c>
      <c r="D312" s="101" t="s">
        <v>137</v>
      </c>
      <c r="E312" s="101" t="s">
        <v>144</v>
      </c>
      <c r="F312" s="82">
        <v>39821</v>
      </c>
      <c r="G312" s="83">
        <v>2009</v>
      </c>
      <c r="H312" s="123" t="s">
        <v>671</v>
      </c>
      <c r="I312" s="123" t="str">
        <f t="shared" si="15"/>
        <v>OK</v>
      </c>
      <c r="J312" s="123" t="str">
        <f t="shared" si="17"/>
        <v>AR</v>
      </c>
      <c r="K312" s="123" t="str">
        <f t="shared" si="16"/>
        <v>South Central</v>
      </c>
      <c r="L312" s="123" t="str">
        <f>INDEX('State '!$A$1:$C$62,MATCH($I312,'State '!$B:$B,0),3)</f>
        <v>South Central</v>
      </c>
      <c r="M312" s="123" t="str">
        <f>INDEX('State '!$A$1:$C$62,MATCH($J312,'State '!$B:$B,0),3)</f>
        <v>South Central</v>
      </c>
      <c r="N312" s="123"/>
      <c r="O312" s="85">
        <v>52.3</v>
      </c>
      <c r="P312" s="85">
        <v>16</v>
      </c>
      <c r="Q312" s="85">
        <v>132</v>
      </c>
      <c r="R312" s="124">
        <v>24</v>
      </c>
      <c r="S312" s="123" t="s">
        <v>135</v>
      </c>
      <c r="T312" s="123" t="s">
        <v>390</v>
      </c>
      <c r="U312" s="123" t="s">
        <v>672</v>
      </c>
      <c r="V312" s="123"/>
      <c r="W312" s="125"/>
    </row>
    <row r="313" spans="1:259" s="20" customFormat="1" x14ac:dyDescent="0.2">
      <c r="A313" s="122">
        <v>40367</v>
      </c>
      <c r="B313" s="101" t="s">
        <v>641</v>
      </c>
      <c r="C313" s="101" t="s">
        <v>263</v>
      </c>
      <c r="D313" s="101" t="s">
        <v>141</v>
      </c>
      <c r="E313" s="101" t="s">
        <v>144</v>
      </c>
      <c r="F313" s="82">
        <v>39995</v>
      </c>
      <c r="G313" s="83">
        <v>2009</v>
      </c>
      <c r="H313" s="123" t="s">
        <v>33</v>
      </c>
      <c r="I313" s="123" t="str">
        <f t="shared" si="15"/>
        <v>WV</v>
      </c>
      <c r="J313" s="123" t="str">
        <f t="shared" si="17"/>
        <v>WV</v>
      </c>
      <c r="K313" s="123" t="str">
        <f t="shared" si="16"/>
        <v>Northeast</v>
      </c>
      <c r="L313" s="123" t="str">
        <f>INDEX('State '!$A$1:$C$62,MATCH($I313,'State '!$B:$B,0),3)</f>
        <v>Northeast</v>
      </c>
      <c r="M313" s="123" t="str">
        <f>INDEX('State '!$A$1:$C$62,MATCH($J313,'State '!$B:$B,0),3)</f>
        <v>Northeast</v>
      </c>
      <c r="N313" s="123"/>
      <c r="O313" s="85">
        <v>40</v>
      </c>
      <c r="P313" s="85"/>
      <c r="Q313" s="85">
        <v>100</v>
      </c>
      <c r="R313" s="124"/>
      <c r="S313" s="123" t="s">
        <v>135</v>
      </c>
      <c r="T313" s="123" t="s">
        <v>390</v>
      </c>
      <c r="U313" s="123" t="s">
        <v>642</v>
      </c>
      <c r="V313" s="123"/>
      <c r="W313" s="125"/>
    </row>
    <row r="314" spans="1:259" x14ac:dyDescent="0.2">
      <c r="A314" s="122">
        <v>40367</v>
      </c>
      <c r="B314" s="101" t="s">
        <v>649</v>
      </c>
      <c r="C314" s="101" t="s">
        <v>263</v>
      </c>
      <c r="D314" s="101" t="s">
        <v>141</v>
      </c>
      <c r="E314" s="101" t="s">
        <v>144</v>
      </c>
      <c r="F314" s="82">
        <v>40095</v>
      </c>
      <c r="G314" s="83">
        <v>2009</v>
      </c>
      <c r="H314" s="123" t="s">
        <v>19</v>
      </c>
      <c r="I314" s="123" t="str">
        <f t="shared" si="15"/>
        <v>VA</v>
      </c>
      <c r="J314" s="123" t="str">
        <f t="shared" si="17"/>
        <v>VA</v>
      </c>
      <c r="K314" s="123" t="str">
        <f t="shared" si="16"/>
        <v>Northeast</v>
      </c>
      <c r="L314" s="123" t="str">
        <f>INDEX('State '!$A$1:$C$62,MATCH($I314,'State '!$B:$B,0),3)</f>
        <v>Northeast</v>
      </c>
      <c r="M314" s="123" t="str">
        <f>INDEX('State '!$A$1:$C$62,MATCH($J314,'State '!$B:$B,0),3)</f>
        <v>Northeast</v>
      </c>
      <c r="N314" s="123"/>
      <c r="O314" s="85">
        <v>142.30000000000001</v>
      </c>
      <c r="P314" s="85">
        <v>15.3</v>
      </c>
      <c r="Q314" s="85">
        <v>94</v>
      </c>
      <c r="R314" s="124" t="s">
        <v>650</v>
      </c>
      <c r="S314" s="123" t="s">
        <v>135</v>
      </c>
      <c r="T314" s="123" t="s">
        <v>390</v>
      </c>
      <c r="U314" s="123" t="s">
        <v>651</v>
      </c>
      <c r="V314" s="123"/>
      <c r="W314" s="125"/>
    </row>
    <row r="315" spans="1:259" x14ac:dyDescent="0.2">
      <c r="A315" s="122">
        <v>40248</v>
      </c>
      <c r="B315" s="102" t="s">
        <v>736</v>
      </c>
      <c r="C315" s="102" t="s">
        <v>279</v>
      </c>
      <c r="D315" s="102" t="s">
        <v>141</v>
      </c>
      <c r="E315" s="144" t="s">
        <v>144</v>
      </c>
      <c r="F315" s="84">
        <v>39892</v>
      </c>
      <c r="G315" s="145">
        <v>2009</v>
      </c>
      <c r="H315" s="123" t="s">
        <v>39</v>
      </c>
      <c r="I315" s="123" t="str">
        <f t="shared" si="15"/>
        <v>MO</v>
      </c>
      <c r="J315" s="123" t="str">
        <f t="shared" si="17"/>
        <v>MO</v>
      </c>
      <c r="K315" s="123" t="str">
        <f t="shared" si="16"/>
        <v>Midwest</v>
      </c>
      <c r="L315" s="123" t="str">
        <f>INDEX('State '!$A$1:$C$62,MATCH($I315,'State '!$B:$B,0),3)</f>
        <v>Midwest</v>
      </c>
      <c r="M315" s="123" t="str">
        <f>INDEX('State '!$A$1:$C$62,MATCH($J315,'State '!$B:$B,0),3)</f>
        <v>Midwest</v>
      </c>
      <c r="N315" s="123"/>
      <c r="O315" s="146">
        <v>16.100000000000001</v>
      </c>
      <c r="P315" s="146"/>
      <c r="Q315" s="146"/>
      <c r="R315" s="85"/>
      <c r="S315" s="147" t="s">
        <v>135</v>
      </c>
      <c r="T315" s="148" t="s">
        <v>390</v>
      </c>
      <c r="U315" s="149" t="s">
        <v>737</v>
      </c>
      <c r="V315" s="123"/>
      <c r="W315" s="125"/>
    </row>
    <row r="316" spans="1:259" s="20" customFormat="1" ht="25.5" x14ac:dyDescent="0.2">
      <c r="A316" s="122">
        <v>40367</v>
      </c>
      <c r="B316" s="101" t="s">
        <v>639</v>
      </c>
      <c r="C316" s="101" t="s">
        <v>225</v>
      </c>
      <c r="D316" s="101" t="s">
        <v>141</v>
      </c>
      <c r="E316" s="101" t="s">
        <v>144</v>
      </c>
      <c r="F316" s="82">
        <v>40118</v>
      </c>
      <c r="G316" s="83">
        <v>2009</v>
      </c>
      <c r="H316" s="123" t="s">
        <v>19</v>
      </c>
      <c r="I316" s="123" t="str">
        <f t="shared" si="15"/>
        <v>VA</v>
      </c>
      <c r="J316" s="123" t="str">
        <f t="shared" si="17"/>
        <v>VA</v>
      </c>
      <c r="K316" s="123" t="str">
        <f t="shared" si="16"/>
        <v>Northeast</v>
      </c>
      <c r="L316" s="123" t="str">
        <f>INDEX('State '!$A$1:$C$62,MATCH($I316,'State '!$B:$B,0),3)</f>
        <v>Northeast</v>
      </c>
      <c r="M316" s="123" t="str">
        <f>INDEX('State '!$A$1:$C$62,MATCH($J316,'State '!$B:$B,0),3)</f>
        <v>Northeast</v>
      </c>
      <c r="N316" s="123"/>
      <c r="O316" s="85">
        <v>21.1</v>
      </c>
      <c r="P316" s="85"/>
      <c r="Q316" s="85">
        <v>180</v>
      </c>
      <c r="R316" s="124"/>
      <c r="S316" s="123" t="s">
        <v>135</v>
      </c>
      <c r="T316" s="123" t="s">
        <v>390</v>
      </c>
      <c r="U316" s="123" t="s">
        <v>640</v>
      </c>
      <c r="V316" s="123"/>
      <c r="W316" s="125"/>
      <c r="X316" s="126"/>
      <c r="Y316" s="113"/>
      <c r="Z316" s="113"/>
      <c r="AA316" s="113"/>
      <c r="AB316" s="113"/>
      <c r="AC316" s="113"/>
      <c r="AD316" s="113"/>
      <c r="AE316" s="113"/>
      <c r="AF316" s="113"/>
      <c r="AG316" s="113"/>
      <c r="AH316" s="113"/>
      <c r="AI316" s="113"/>
      <c r="AJ316" s="113"/>
      <c r="AK316" s="113"/>
      <c r="AL316" s="113"/>
      <c r="AM316" s="113"/>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3"/>
      <c r="BR316" s="113"/>
      <c r="BS316" s="113"/>
      <c r="BT316" s="113"/>
      <c r="BU316" s="113"/>
      <c r="BV316" s="113"/>
      <c r="BW316" s="113"/>
      <c r="BX316" s="113"/>
      <c r="BY316" s="113"/>
      <c r="BZ316" s="113"/>
      <c r="CA316" s="113"/>
      <c r="CB316" s="113"/>
      <c r="CC316" s="113"/>
      <c r="CD316" s="113"/>
      <c r="CE316" s="113"/>
      <c r="CF316" s="113"/>
      <c r="CG316" s="113"/>
      <c r="CH316" s="113"/>
      <c r="CI316" s="113"/>
      <c r="CJ316" s="113"/>
      <c r="CK316" s="113"/>
      <c r="CL316" s="113"/>
      <c r="CM316" s="113"/>
      <c r="CN316" s="113"/>
      <c r="CO316" s="113"/>
      <c r="CP316" s="113"/>
      <c r="CQ316" s="113"/>
      <c r="CR316" s="113"/>
      <c r="CS316" s="113"/>
      <c r="CT316" s="113"/>
      <c r="CU316" s="113"/>
      <c r="CV316" s="113"/>
      <c r="CW316" s="113"/>
      <c r="CX316" s="113"/>
      <c r="CY316" s="113"/>
      <c r="CZ316" s="113"/>
      <c r="DA316" s="113"/>
      <c r="DB316" s="113"/>
      <c r="DC316" s="113"/>
      <c r="DD316" s="113"/>
      <c r="DE316" s="113"/>
      <c r="DF316" s="113"/>
      <c r="DG316" s="113"/>
      <c r="DH316" s="113"/>
      <c r="DI316" s="113"/>
      <c r="DJ316" s="113"/>
      <c r="DK316" s="113"/>
      <c r="DL316" s="113"/>
      <c r="DM316" s="113"/>
      <c r="DN316" s="113"/>
      <c r="DO316" s="113"/>
      <c r="DP316" s="113"/>
      <c r="DQ316" s="113"/>
      <c r="DR316" s="113"/>
      <c r="DS316" s="113"/>
      <c r="DT316" s="113"/>
      <c r="DU316" s="113"/>
      <c r="DV316" s="113"/>
      <c r="DW316" s="113"/>
      <c r="DX316" s="113"/>
      <c r="DY316" s="113"/>
      <c r="DZ316" s="113"/>
      <c r="EA316" s="113"/>
      <c r="EB316" s="113"/>
      <c r="EC316" s="113"/>
      <c r="ED316" s="113"/>
      <c r="EE316" s="113"/>
      <c r="EF316" s="113"/>
      <c r="EG316" s="113"/>
      <c r="EH316" s="113"/>
      <c r="EI316" s="113"/>
      <c r="EJ316" s="113"/>
      <c r="EK316" s="113"/>
      <c r="EL316" s="113"/>
      <c r="EM316" s="113"/>
      <c r="EN316" s="113"/>
      <c r="EO316" s="113"/>
      <c r="EP316" s="113"/>
      <c r="EQ316" s="113"/>
      <c r="ER316" s="113"/>
      <c r="ES316" s="113"/>
      <c r="ET316" s="113"/>
      <c r="EU316" s="113"/>
      <c r="EV316" s="113"/>
      <c r="EW316" s="113"/>
      <c r="EX316" s="113"/>
      <c r="EY316" s="113"/>
      <c r="EZ316" s="113"/>
      <c r="FA316" s="113"/>
      <c r="FB316" s="113"/>
      <c r="FC316" s="113"/>
      <c r="FD316" s="113"/>
      <c r="FE316" s="113"/>
      <c r="FF316" s="113"/>
      <c r="FG316" s="113"/>
      <c r="FH316" s="113"/>
      <c r="FI316" s="113"/>
      <c r="FJ316" s="113"/>
      <c r="FK316" s="113"/>
      <c r="FL316" s="113"/>
      <c r="FM316" s="113"/>
      <c r="FN316" s="113"/>
      <c r="FO316" s="113"/>
      <c r="FP316" s="113"/>
      <c r="FQ316" s="113"/>
      <c r="FR316" s="113"/>
      <c r="FS316" s="113"/>
      <c r="FT316" s="113"/>
      <c r="FU316" s="113"/>
      <c r="FV316" s="113"/>
      <c r="FW316" s="113"/>
      <c r="FX316" s="113"/>
      <c r="FY316" s="113"/>
      <c r="FZ316" s="113"/>
      <c r="GA316" s="113"/>
      <c r="GB316" s="113"/>
      <c r="GC316" s="113"/>
      <c r="GD316" s="113"/>
      <c r="GE316" s="113"/>
      <c r="GF316" s="113"/>
      <c r="GG316" s="113"/>
      <c r="GH316" s="113"/>
      <c r="GI316" s="113"/>
      <c r="GJ316" s="113"/>
      <c r="GK316" s="113"/>
      <c r="GL316" s="113"/>
      <c r="GM316" s="113"/>
      <c r="GN316" s="113"/>
      <c r="GO316" s="113"/>
      <c r="GP316" s="113"/>
      <c r="GQ316" s="113"/>
      <c r="GR316" s="113"/>
      <c r="GS316" s="113"/>
      <c r="GT316" s="113"/>
      <c r="GU316" s="113"/>
      <c r="GV316" s="113"/>
      <c r="GW316" s="113"/>
      <c r="GX316" s="113"/>
      <c r="GY316" s="113"/>
      <c r="GZ316" s="113"/>
      <c r="HA316" s="113"/>
      <c r="HB316" s="113"/>
      <c r="HC316" s="113"/>
      <c r="HD316" s="113"/>
      <c r="HE316" s="113"/>
      <c r="HF316" s="113"/>
      <c r="HG316" s="113"/>
      <c r="HH316" s="113"/>
      <c r="HI316" s="113"/>
      <c r="HJ316" s="113"/>
      <c r="HK316" s="113"/>
      <c r="HL316" s="113"/>
      <c r="HM316" s="113"/>
      <c r="HN316" s="113"/>
      <c r="HO316" s="113"/>
      <c r="HP316" s="113"/>
      <c r="HQ316" s="113"/>
      <c r="HR316" s="113"/>
      <c r="HS316" s="113"/>
      <c r="HT316" s="113"/>
      <c r="HU316" s="113"/>
      <c r="HV316" s="113"/>
      <c r="HW316" s="113"/>
      <c r="HX316" s="113"/>
      <c r="HY316" s="113"/>
      <c r="HZ316" s="113"/>
      <c r="IA316" s="113"/>
      <c r="IB316" s="113"/>
      <c r="IC316" s="113"/>
      <c r="ID316" s="113"/>
      <c r="IE316" s="113"/>
      <c r="IF316" s="113"/>
      <c r="IG316" s="113"/>
      <c r="IH316" s="113"/>
      <c r="II316" s="113"/>
      <c r="IJ316" s="113"/>
      <c r="IK316" s="113"/>
      <c r="IL316" s="113"/>
      <c r="IM316" s="113"/>
      <c r="IN316" s="113"/>
      <c r="IO316" s="113"/>
      <c r="IP316" s="113"/>
      <c r="IQ316" s="113"/>
      <c r="IR316" s="113"/>
      <c r="IS316" s="113"/>
      <c r="IT316" s="113"/>
      <c r="IU316" s="113"/>
      <c r="IV316" s="113"/>
      <c r="IW316" s="113"/>
      <c r="IX316" s="113"/>
      <c r="IY316" s="113"/>
    </row>
    <row r="317" spans="1:259" s="20" customFormat="1" x14ac:dyDescent="0.2">
      <c r="A317" s="122">
        <v>40367</v>
      </c>
      <c r="B317" s="101" t="s">
        <v>637</v>
      </c>
      <c r="C317" s="101" t="s">
        <v>225</v>
      </c>
      <c r="D317" s="101" t="s">
        <v>141</v>
      </c>
      <c r="E317" s="101" t="s">
        <v>144</v>
      </c>
      <c r="F317" s="82">
        <v>40118</v>
      </c>
      <c r="G317" s="83">
        <v>2009</v>
      </c>
      <c r="H317" s="123" t="s">
        <v>10</v>
      </c>
      <c r="I317" s="123" t="str">
        <f t="shared" si="15"/>
        <v>NY</v>
      </c>
      <c r="J317" s="123" t="str">
        <f t="shared" si="17"/>
        <v>NY</v>
      </c>
      <c r="K317" s="123" t="str">
        <f t="shared" si="16"/>
        <v>Northeast</v>
      </c>
      <c r="L317" s="123" t="str">
        <f>INDEX('State '!$A$1:$C$62,MATCH($I317,'State '!$B:$B,0),3)</f>
        <v>Northeast</v>
      </c>
      <c r="M317" s="123" t="str">
        <f>INDEX('State '!$A$1:$C$62,MATCH($J317,'State '!$B:$B,0),3)</f>
        <v>Northeast</v>
      </c>
      <c r="N317" s="123"/>
      <c r="O317" s="85">
        <v>6.4</v>
      </c>
      <c r="P317" s="85"/>
      <c r="Q317" s="85">
        <v>15</v>
      </c>
      <c r="R317" s="124"/>
      <c r="S317" s="123" t="s">
        <v>135</v>
      </c>
      <c r="T317" s="123" t="s">
        <v>390</v>
      </c>
      <c r="U317" s="123" t="s">
        <v>638</v>
      </c>
      <c r="V317" s="123"/>
      <c r="W317" s="125"/>
      <c r="X317" s="126"/>
      <c r="Y317" s="113"/>
      <c r="Z317" s="113"/>
      <c r="AA317" s="113"/>
      <c r="AB317" s="113"/>
      <c r="AC317" s="113"/>
      <c r="AD317" s="113"/>
      <c r="AE317" s="113"/>
      <c r="AF317" s="113"/>
      <c r="AG317" s="113"/>
      <c r="AH317" s="113"/>
      <c r="AI317" s="113"/>
      <c r="AJ317" s="113"/>
      <c r="AK317" s="113"/>
      <c r="AL317" s="113"/>
      <c r="AM317" s="113"/>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3"/>
      <c r="BR317" s="113"/>
      <c r="BS317" s="113"/>
      <c r="BT317" s="113"/>
      <c r="BU317" s="113"/>
      <c r="BV317" s="113"/>
      <c r="BW317" s="113"/>
      <c r="BX317" s="113"/>
      <c r="BY317" s="113"/>
      <c r="BZ317" s="113"/>
      <c r="CA317" s="113"/>
      <c r="CB317" s="113"/>
      <c r="CC317" s="113"/>
      <c r="CD317" s="113"/>
      <c r="CE317" s="113"/>
      <c r="CF317" s="113"/>
      <c r="CG317" s="113"/>
      <c r="CH317" s="113"/>
      <c r="CI317" s="113"/>
      <c r="CJ317" s="113"/>
      <c r="CK317" s="113"/>
      <c r="CL317" s="113"/>
      <c r="CM317" s="113"/>
      <c r="CN317" s="113"/>
      <c r="CO317" s="113"/>
      <c r="CP317" s="113"/>
      <c r="CQ317" s="113"/>
      <c r="CR317" s="113"/>
      <c r="CS317" s="113"/>
      <c r="CT317" s="113"/>
      <c r="CU317" s="113"/>
      <c r="CV317" s="113"/>
      <c r="CW317" s="113"/>
      <c r="CX317" s="113"/>
      <c r="CY317" s="113"/>
      <c r="CZ317" s="113"/>
      <c r="DA317" s="113"/>
      <c r="DB317" s="113"/>
      <c r="DC317" s="113"/>
      <c r="DD317" s="113"/>
      <c r="DE317" s="113"/>
      <c r="DF317" s="113"/>
      <c r="DG317" s="113"/>
      <c r="DH317" s="113"/>
      <c r="DI317" s="113"/>
      <c r="DJ317" s="113"/>
      <c r="DK317" s="113"/>
      <c r="DL317" s="113"/>
      <c r="DM317" s="113"/>
      <c r="DN317" s="113"/>
      <c r="DO317" s="113"/>
      <c r="DP317" s="113"/>
      <c r="DQ317" s="113"/>
      <c r="DR317" s="113"/>
      <c r="DS317" s="113"/>
      <c r="DT317" s="113"/>
      <c r="DU317" s="113"/>
      <c r="DV317" s="113"/>
      <c r="DW317" s="113"/>
      <c r="DX317" s="113"/>
      <c r="DY317" s="113"/>
      <c r="DZ317" s="113"/>
      <c r="EA317" s="113"/>
      <c r="EB317" s="113"/>
      <c r="EC317" s="113"/>
      <c r="ED317" s="113"/>
      <c r="EE317" s="113"/>
      <c r="EF317" s="113"/>
      <c r="EG317" s="113"/>
      <c r="EH317" s="113"/>
      <c r="EI317" s="113"/>
      <c r="EJ317" s="113"/>
      <c r="EK317" s="113"/>
      <c r="EL317" s="113"/>
      <c r="EM317" s="113"/>
      <c r="EN317" s="113"/>
      <c r="EO317" s="113"/>
      <c r="EP317" s="113"/>
      <c r="EQ317" s="113"/>
      <c r="ER317" s="113"/>
      <c r="ES317" s="113"/>
      <c r="ET317" s="113"/>
      <c r="EU317" s="113"/>
      <c r="EV317" s="113"/>
      <c r="EW317" s="113"/>
      <c r="EX317" s="113"/>
      <c r="EY317" s="113"/>
      <c r="EZ317" s="113"/>
      <c r="FA317" s="113"/>
      <c r="FB317" s="113"/>
      <c r="FC317" s="113"/>
      <c r="FD317" s="113"/>
      <c r="FE317" s="113"/>
      <c r="FF317" s="113"/>
      <c r="FG317" s="113"/>
      <c r="FH317" s="113"/>
      <c r="FI317" s="113"/>
      <c r="FJ317" s="113"/>
      <c r="FK317" s="113"/>
      <c r="FL317" s="113"/>
      <c r="FM317" s="113"/>
      <c r="FN317" s="113"/>
      <c r="FO317" s="113"/>
      <c r="FP317" s="113"/>
      <c r="FQ317" s="113"/>
      <c r="FR317" s="113"/>
      <c r="FS317" s="113"/>
      <c r="FT317" s="113"/>
      <c r="FU317" s="113"/>
      <c r="FV317" s="113"/>
      <c r="FW317" s="113"/>
      <c r="FX317" s="113"/>
      <c r="FY317" s="113"/>
      <c r="FZ317" s="113"/>
      <c r="GA317" s="113"/>
      <c r="GB317" s="113"/>
      <c r="GC317" s="113"/>
      <c r="GD317" s="113"/>
      <c r="GE317" s="113"/>
      <c r="GF317" s="113"/>
      <c r="GG317" s="113"/>
      <c r="GH317" s="113"/>
      <c r="GI317" s="113"/>
      <c r="GJ317" s="113"/>
      <c r="GK317" s="113"/>
      <c r="GL317" s="113"/>
      <c r="GM317" s="113"/>
      <c r="GN317" s="113"/>
      <c r="GO317" s="113"/>
      <c r="GP317" s="113"/>
      <c r="GQ317" s="113"/>
      <c r="GR317" s="113"/>
      <c r="GS317" s="113"/>
      <c r="GT317" s="113"/>
      <c r="GU317" s="113"/>
      <c r="GV317" s="113"/>
      <c r="GW317" s="113"/>
      <c r="GX317" s="113"/>
      <c r="GY317" s="113"/>
      <c r="GZ317" s="113"/>
      <c r="HA317" s="113"/>
      <c r="HB317" s="113"/>
      <c r="HC317" s="113"/>
      <c r="HD317" s="113"/>
      <c r="HE317" s="113"/>
      <c r="HF317" s="113"/>
      <c r="HG317" s="113"/>
      <c r="HH317" s="113"/>
      <c r="HI317" s="113"/>
      <c r="HJ317" s="113"/>
      <c r="HK317" s="113"/>
      <c r="HL317" s="113"/>
      <c r="HM317" s="113"/>
      <c r="HN317" s="113"/>
      <c r="HO317" s="113"/>
      <c r="HP317" s="113"/>
      <c r="HQ317" s="113"/>
      <c r="HR317" s="113"/>
      <c r="HS317" s="113"/>
      <c r="HT317" s="113"/>
      <c r="HU317" s="113"/>
      <c r="HV317" s="113"/>
      <c r="HW317" s="113"/>
      <c r="HX317" s="113"/>
      <c r="HY317" s="113"/>
      <c r="HZ317" s="113"/>
      <c r="IA317" s="113"/>
      <c r="IB317" s="113"/>
      <c r="IC317" s="113"/>
      <c r="ID317" s="113"/>
      <c r="IE317" s="113"/>
      <c r="IF317" s="113"/>
      <c r="IG317" s="113"/>
      <c r="IH317" s="113"/>
      <c r="II317" s="113"/>
      <c r="IJ317" s="113"/>
      <c r="IK317" s="113"/>
      <c r="IL317" s="113"/>
      <c r="IM317" s="113"/>
      <c r="IN317" s="113"/>
      <c r="IO317" s="113"/>
      <c r="IP317" s="113"/>
      <c r="IQ317" s="113"/>
      <c r="IR317" s="113"/>
      <c r="IS317" s="113"/>
      <c r="IT317" s="113"/>
      <c r="IU317" s="113"/>
      <c r="IV317" s="113"/>
      <c r="IW317" s="113"/>
      <c r="IX317" s="113"/>
      <c r="IY317" s="113"/>
    </row>
    <row r="318" spans="1:259" x14ac:dyDescent="0.2">
      <c r="A318" s="122">
        <v>40367</v>
      </c>
      <c r="B318" s="101" t="s">
        <v>711</v>
      </c>
      <c r="C318" s="101" t="s">
        <v>235</v>
      </c>
      <c r="D318" s="101" t="s">
        <v>137</v>
      </c>
      <c r="E318" s="101" t="s">
        <v>144</v>
      </c>
      <c r="F318" s="82">
        <v>39895</v>
      </c>
      <c r="G318" s="83">
        <v>2009</v>
      </c>
      <c r="H318" s="123" t="s">
        <v>6</v>
      </c>
      <c r="I318" s="123" t="str">
        <f t="shared" si="15"/>
        <v>TX</v>
      </c>
      <c r="J318" s="123" t="str">
        <f t="shared" si="17"/>
        <v>TX</v>
      </c>
      <c r="K318" s="123" t="str">
        <f t="shared" si="16"/>
        <v>South Central</v>
      </c>
      <c r="L318" s="123" t="str">
        <f>INDEX('State '!$A$1:$C$62,MATCH($I318,'State '!$B:$B,0),3)</f>
        <v>South Central</v>
      </c>
      <c r="M318" s="123" t="str">
        <f>INDEX('State '!$A$1:$C$62,MATCH($J318,'State '!$B:$B,0),3)</f>
        <v>South Central</v>
      </c>
      <c r="N318" s="123"/>
      <c r="O318" s="85">
        <v>522</v>
      </c>
      <c r="P318" s="85">
        <v>174</v>
      </c>
      <c r="Q318" s="85">
        <v>950</v>
      </c>
      <c r="R318" s="124" t="s">
        <v>399</v>
      </c>
      <c r="S318" s="123" t="s">
        <v>139</v>
      </c>
      <c r="T318" s="123" t="s">
        <v>188</v>
      </c>
      <c r="U318" s="123" t="s">
        <v>391</v>
      </c>
      <c r="V318" s="123"/>
      <c r="W318" s="125"/>
    </row>
    <row r="319" spans="1:259" s="20" customFormat="1" x14ac:dyDescent="0.2">
      <c r="A319" s="122">
        <v>40367</v>
      </c>
      <c r="B319" s="102" t="s">
        <v>688</v>
      </c>
      <c r="C319" s="102" t="s">
        <v>242</v>
      </c>
      <c r="D319" s="102" t="s">
        <v>141</v>
      </c>
      <c r="E319" s="144" t="s">
        <v>144</v>
      </c>
      <c r="F319" s="84">
        <v>39828</v>
      </c>
      <c r="G319" s="145">
        <v>2009</v>
      </c>
      <c r="H319" s="123" t="s">
        <v>6</v>
      </c>
      <c r="I319" s="123" t="str">
        <f t="shared" si="15"/>
        <v>TX</v>
      </c>
      <c r="J319" s="123" t="str">
        <f t="shared" si="17"/>
        <v>TX</v>
      </c>
      <c r="K319" s="123" t="str">
        <f t="shared" si="16"/>
        <v>South Central</v>
      </c>
      <c r="L319" s="123" t="str">
        <f>INDEX('State '!$A$1:$C$62,MATCH($I319,'State '!$B:$B,0),3)</f>
        <v>South Central</v>
      </c>
      <c r="M319" s="123" t="str">
        <f>INDEX('State '!$A$1:$C$62,MATCH($J319,'State '!$B:$B,0),3)</f>
        <v>South Central</v>
      </c>
      <c r="N319" s="123"/>
      <c r="O319" s="146">
        <v>45</v>
      </c>
      <c r="P319" s="146">
        <v>20</v>
      </c>
      <c r="Q319" s="146">
        <v>400</v>
      </c>
      <c r="R319" s="85">
        <v>30</v>
      </c>
      <c r="S319" s="147" t="s">
        <v>139</v>
      </c>
      <c r="T319" s="148" t="s">
        <v>188</v>
      </c>
      <c r="U319" s="149" t="s">
        <v>391</v>
      </c>
      <c r="V319" s="123"/>
      <c r="W319" s="125"/>
    </row>
    <row r="320" spans="1:259" x14ac:dyDescent="0.2">
      <c r="A320" s="122">
        <v>40367</v>
      </c>
      <c r="B320" s="101" t="s">
        <v>719</v>
      </c>
      <c r="C320" s="101" t="s">
        <v>242</v>
      </c>
      <c r="D320" s="101" t="s">
        <v>141</v>
      </c>
      <c r="E320" s="101" t="s">
        <v>144</v>
      </c>
      <c r="F320" s="82">
        <v>39850</v>
      </c>
      <c r="G320" s="83">
        <v>2009</v>
      </c>
      <c r="H320" s="123" t="s">
        <v>6</v>
      </c>
      <c r="I320" s="123" t="str">
        <f t="shared" si="15"/>
        <v>TX</v>
      </c>
      <c r="J320" s="123" t="str">
        <f t="shared" si="17"/>
        <v>TX</v>
      </c>
      <c r="K320" s="123" t="str">
        <f t="shared" si="16"/>
        <v>South Central</v>
      </c>
      <c r="L320" s="123" t="str">
        <f>INDEX('State '!$A$1:$C$62,MATCH($I320,'State '!$B:$B,0),3)</f>
        <v>South Central</v>
      </c>
      <c r="M320" s="123" t="str">
        <f>INDEX('State '!$A$1:$C$62,MATCH($J320,'State '!$B:$B,0),3)</f>
        <v>South Central</v>
      </c>
      <c r="N320" s="123"/>
      <c r="O320" s="85">
        <v>165</v>
      </c>
      <c r="P320" s="85">
        <v>56</v>
      </c>
      <c r="Q320" s="85">
        <v>400</v>
      </c>
      <c r="R320" s="124">
        <v>36</v>
      </c>
      <c r="S320" s="123" t="s">
        <v>139</v>
      </c>
      <c r="T320" s="123" t="s">
        <v>188</v>
      </c>
      <c r="U320" s="123" t="s">
        <v>391</v>
      </c>
      <c r="V320" s="123"/>
      <c r="W320" s="125"/>
    </row>
    <row r="321" spans="1:259" s="20" customFormat="1" x14ac:dyDescent="0.2">
      <c r="A321" s="122">
        <v>40367</v>
      </c>
      <c r="B321" s="101" t="s">
        <v>716</v>
      </c>
      <c r="C321" s="101" t="s">
        <v>242</v>
      </c>
      <c r="D321" s="101" t="s">
        <v>137</v>
      </c>
      <c r="E321" s="101" t="s">
        <v>144</v>
      </c>
      <c r="F321" s="82">
        <v>39828</v>
      </c>
      <c r="G321" s="83">
        <v>2009</v>
      </c>
      <c r="H321" s="123" t="s">
        <v>6</v>
      </c>
      <c r="I321" s="123" t="str">
        <f t="shared" si="15"/>
        <v>TX</v>
      </c>
      <c r="J321" s="123" t="str">
        <f t="shared" si="17"/>
        <v>TX</v>
      </c>
      <c r="K321" s="123" t="str">
        <f t="shared" si="16"/>
        <v>South Central</v>
      </c>
      <c r="L321" s="123" t="str">
        <f>INDEX('State '!$A$1:$C$62,MATCH($I321,'State '!$B:$B,0),3)</f>
        <v>South Central</v>
      </c>
      <c r="M321" s="123" t="str">
        <f>INDEX('State '!$A$1:$C$62,MATCH($J321,'State '!$B:$B,0),3)</f>
        <v>South Central</v>
      </c>
      <c r="N321" s="123"/>
      <c r="O321" s="85">
        <v>70</v>
      </c>
      <c r="P321" s="85">
        <v>31</v>
      </c>
      <c r="Q321" s="85">
        <v>700</v>
      </c>
      <c r="R321" s="124">
        <v>36</v>
      </c>
      <c r="S321" s="123" t="s">
        <v>139</v>
      </c>
      <c r="T321" s="123" t="s">
        <v>188</v>
      </c>
      <c r="U321" s="123" t="s">
        <v>391</v>
      </c>
      <c r="V321" s="123"/>
      <c r="W321" s="125"/>
    </row>
    <row r="322" spans="1:259" s="20" customFormat="1" x14ac:dyDescent="0.2">
      <c r="A322" s="122">
        <v>40367</v>
      </c>
      <c r="B322" s="101" t="s">
        <v>715</v>
      </c>
      <c r="C322" s="101" t="s">
        <v>238</v>
      </c>
      <c r="D322" s="101" t="s">
        <v>137</v>
      </c>
      <c r="E322" s="101" t="s">
        <v>144</v>
      </c>
      <c r="F322" s="82">
        <v>40056</v>
      </c>
      <c r="G322" s="83">
        <v>2009</v>
      </c>
      <c r="H322" s="123" t="s">
        <v>6</v>
      </c>
      <c r="I322" s="123" t="str">
        <f t="shared" si="15"/>
        <v>TX</v>
      </c>
      <c r="J322" s="123" t="str">
        <f t="shared" si="17"/>
        <v>TX</v>
      </c>
      <c r="K322" s="123" t="str">
        <f t="shared" si="16"/>
        <v>South Central</v>
      </c>
      <c r="L322" s="123" t="str">
        <f>INDEX('State '!$A$1:$C$62,MATCH($I322,'State '!$B:$B,0),3)</f>
        <v>South Central</v>
      </c>
      <c r="M322" s="123" t="str">
        <f>INDEX('State '!$A$1:$C$62,MATCH($J322,'State '!$B:$B,0),3)</f>
        <v>South Central</v>
      </c>
      <c r="N322" s="123"/>
      <c r="O322" s="85">
        <v>485</v>
      </c>
      <c r="P322" s="85">
        <v>160</v>
      </c>
      <c r="Q322" s="85">
        <v>1100</v>
      </c>
      <c r="R322" s="124">
        <v>42</v>
      </c>
      <c r="S322" s="123" t="s">
        <v>139</v>
      </c>
      <c r="T322" s="123" t="s">
        <v>188</v>
      </c>
      <c r="U322" s="123" t="s">
        <v>391</v>
      </c>
      <c r="V322" s="123"/>
      <c r="W322" s="125"/>
    </row>
    <row r="323" spans="1:259" x14ac:dyDescent="0.2">
      <c r="A323" s="122">
        <v>40367</v>
      </c>
      <c r="B323" s="102" t="s">
        <v>673</v>
      </c>
      <c r="C323" s="102" t="s">
        <v>207</v>
      </c>
      <c r="D323" s="102" t="s">
        <v>141</v>
      </c>
      <c r="E323" s="144" t="s">
        <v>144</v>
      </c>
      <c r="F323" s="84">
        <v>40053</v>
      </c>
      <c r="G323" s="145">
        <v>2009</v>
      </c>
      <c r="H323" s="123" t="s">
        <v>36</v>
      </c>
      <c r="I323" s="123" t="str">
        <f t="shared" ref="I323:I386" si="18">LEFT($H323,2)</f>
        <v>MA</v>
      </c>
      <c r="J323" s="123" t="str">
        <f t="shared" si="17"/>
        <v>MA</v>
      </c>
      <c r="K323" s="123" t="str">
        <f t="shared" ref="K323:K386" si="19">IF($L323=$M323,L323,CONCATENATE($L323,", ",IF(ISBLANK(N323),"",CONCATENATE(N323,", ")),$M323))</f>
        <v>Northeast</v>
      </c>
      <c r="L323" s="123" t="str">
        <f>INDEX('State '!$A$1:$C$62,MATCH($I323,'State '!$B:$B,0),3)</f>
        <v>Northeast</v>
      </c>
      <c r="M323" s="123" t="str">
        <f>INDEX('State '!$A$1:$C$62,MATCH($J323,'State '!$B:$B,0),3)</f>
        <v>Northeast</v>
      </c>
      <c r="N323" s="123"/>
      <c r="O323" s="146">
        <v>23</v>
      </c>
      <c r="P323" s="146">
        <v>5.15</v>
      </c>
      <c r="Q323" s="146">
        <v>12.3</v>
      </c>
      <c r="R323" s="85">
        <v>12</v>
      </c>
      <c r="S323" s="147" t="s">
        <v>135</v>
      </c>
      <c r="T323" s="148" t="s">
        <v>390</v>
      </c>
      <c r="U323" s="149" t="s">
        <v>674</v>
      </c>
      <c r="V323" s="123"/>
      <c r="W323" s="125"/>
    </row>
    <row r="324" spans="1:259" x14ac:dyDescent="0.2">
      <c r="A324" s="122">
        <v>40389</v>
      </c>
      <c r="B324" s="101" t="s">
        <v>717</v>
      </c>
      <c r="C324" s="101" t="s">
        <v>275</v>
      </c>
      <c r="D324" s="101" t="s">
        <v>134</v>
      </c>
      <c r="E324" s="101" t="s">
        <v>144</v>
      </c>
      <c r="F324" s="82">
        <v>40035</v>
      </c>
      <c r="G324" s="83">
        <v>2009</v>
      </c>
      <c r="H324" s="123" t="s">
        <v>10</v>
      </c>
      <c r="I324" s="123" t="str">
        <f t="shared" si="18"/>
        <v>NY</v>
      </c>
      <c r="J324" s="123" t="str">
        <f t="shared" si="17"/>
        <v>NY</v>
      </c>
      <c r="K324" s="123" t="str">
        <f t="shared" si="19"/>
        <v>Northeast</v>
      </c>
      <c r="L324" s="123" t="str">
        <f>INDEX('State '!$A$1:$C$62,MATCH($I324,'State '!$B:$B,0),3)</f>
        <v>Northeast</v>
      </c>
      <c r="M324" s="123" t="str">
        <f>INDEX('State '!$A$1:$C$62,MATCH($J324,'State '!$B:$B,0),3)</f>
        <v>Northeast</v>
      </c>
      <c r="N324" s="123"/>
      <c r="O324" s="85">
        <v>4.5999999999999996</v>
      </c>
      <c r="P324" s="85">
        <v>3.7</v>
      </c>
      <c r="Q324" s="85">
        <v>400</v>
      </c>
      <c r="R324" s="124">
        <v>16</v>
      </c>
      <c r="S324" s="123" t="s">
        <v>135</v>
      </c>
      <c r="T324" s="123" t="s">
        <v>390</v>
      </c>
      <c r="U324" s="123" t="s">
        <v>718</v>
      </c>
      <c r="V324" s="123"/>
      <c r="W324" s="125"/>
    </row>
    <row r="325" spans="1:259" s="20" customFormat="1" ht="25.5" x14ac:dyDescent="0.2">
      <c r="A325" s="122">
        <v>40367</v>
      </c>
      <c r="B325" s="101" t="s">
        <v>693</v>
      </c>
      <c r="C325" s="101" t="s">
        <v>269</v>
      </c>
      <c r="D325" s="101" t="s">
        <v>141</v>
      </c>
      <c r="E325" s="101" t="s">
        <v>144</v>
      </c>
      <c r="F325" s="82">
        <v>39869</v>
      </c>
      <c r="G325" s="83">
        <v>2009</v>
      </c>
      <c r="H325" s="123" t="s">
        <v>34</v>
      </c>
      <c r="I325" s="123" t="str">
        <f t="shared" si="18"/>
        <v>WI</v>
      </c>
      <c r="J325" s="123" t="str">
        <f t="shared" si="17"/>
        <v>WI</v>
      </c>
      <c r="K325" s="123" t="str">
        <f t="shared" si="19"/>
        <v>Midwest</v>
      </c>
      <c r="L325" s="123" t="str">
        <f>INDEX('State '!$A$1:$C$62,MATCH($I325,'State '!$B:$B,0),3)</f>
        <v>Midwest</v>
      </c>
      <c r="M325" s="123" t="str">
        <f>INDEX('State '!$A$1:$C$62,MATCH($J325,'State '!$B:$B,0),3)</f>
        <v>Midwest</v>
      </c>
      <c r="N325" s="123"/>
      <c r="O325" s="85">
        <v>350</v>
      </c>
      <c r="P325" s="85">
        <v>119</v>
      </c>
      <c r="Q325" s="85">
        <v>537.20000000000005</v>
      </c>
      <c r="R325" s="124" t="s">
        <v>694</v>
      </c>
      <c r="S325" s="123" t="s">
        <v>135</v>
      </c>
      <c r="T325" s="123" t="s">
        <v>390</v>
      </c>
      <c r="U325" s="123" t="s">
        <v>695</v>
      </c>
      <c r="V325" s="123"/>
      <c r="W325" s="125"/>
    </row>
    <row r="326" spans="1:259" s="20" customFormat="1" x14ac:dyDescent="0.2">
      <c r="A326" s="122">
        <v>40367</v>
      </c>
      <c r="B326" s="101" t="s">
        <v>691</v>
      </c>
      <c r="C326" s="101" t="s">
        <v>211</v>
      </c>
      <c r="D326" s="101" t="s">
        <v>137</v>
      </c>
      <c r="E326" s="101" t="s">
        <v>144</v>
      </c>
      <c r="F326" s="82">
        <v>40036</v>
      </c>
      <c r="G326" s="83">
        <v>2009</v>
      </c>
      <c r="H326" s="123" t="s">
        <v>601</v>
      </c>
      <c r="I326" s="123" t="str">
        <f t="shared" si="18"/>
        <v>OK</v>
      </c>
      <c r="J326" s="123" t="str">
        <f t="shared" si="17"/>
        <v>LA</v>
      </c>
      <c r="K326" s="123" t="str">
        <f t="shared" si="19"/>
        <v>South Central</v>
      </c>
      <c r="L326" s="123" t="str">
        <f>INDEX('State '!$A$1:$C$62,MATCH($I326,'State '!$B:$B,0),3)</f>
        <v>South Central</v>
      </c>
      <c r="M326" s="123" t="str">
        <f>INDEX('State '!$A$1:$C$62,MATCH($J326,'State '!$B:$B,0),3)</f>
        <v>South Central</v>
      </c>
      <c r="N326" s="123"/>
      <c r="O326" s="85">
        <v>121</v>
      </c>
      <c r="P326" s="85">
        <v>353</v>
      </c>
      <c r="Q326" s="85">
        <v>1726</v>
      </c>
      <c r="R326" s="124">
        <v>42</v>
      </c>
      <c r="S326" s="123" t="s">
        <v>135</v>
      </c>
      <c r="T326" s="123" t="s">
        <v>390</v>
      </c>
      <c r="U326" s="123" t="s">
        <v>692</v>
      </c>
      <c r="V326" s="123"/>
      <c r="W326" s="125"/>
      <c r="X326" s="126"/>
      <c r="Y326" s="113"/>
      <c r="Z326" s="113"/>
      <c r="AA326" s="113"/>
      <c r="AB326" s="113"/>
      <c r="AC326" s="113"/>
      <c r="AD326" s="113"/>
      <c r="AE326" s="113"/>
      <c r="AF326" s="113"/>
      <c r="AG326" s="113"/>
      <c r="AH326" s="113"/>
      <c r="AI326" s="113"/>
      <c r="AJ326" s="113"/>
      <c r="AK326" s="113"/>
      <c r="AL326" s="113"/>
      <c r="AM326" s="113"/>
      <c r="AN326" s="113"/>
      <c r="AO326" s="113"/>
      <c r="AP326" s="113"/>
      <c r="AQ326" s="113"/>
      <c r="AR326" s="113"/>
      <c r="AS326" s="113"/>
      <c r="AT326" s="113"/>
      <c r="AU326" s="113"/>
      <c r="AV326" s="113"/>
      <c r="AW326" s="113"/>
      <c r="AX326" s="113"/>
      <c r="AY326" s="113"/>
      <c r="AZ326" s="113"/>
      <c r="BA326" s="113"/>
      <c r="BB326" s="113"/>
      <c r="BC326" s="113"/>
      <c r="BD326" s="113"/>
      <c r="BE326" s="113"/>
      <c r="BF326" s="113"/>
      <c r="BG326" s="113"/>
      <c r="BH326" s="113"/>
      <c r="BI326" s="113"/>
      <c r="BJ326" s="113"/>
      <c r="BK326" s="113"/>
      <c r="BL326" s="113"/>
      <c r="BM326" s="113"/>
      <c r="BN326" s="113"/>
      <c r="BO326" s="113"/>
      <c r="BP326" s="113"/>
      <c r="BQ326" s="113"/>
      <c r="BR326" s="113"/>
      <c r="BS326" s="113"/>
      <c r="BT326" s="113"/>
      <c r="BU326" s="113"/>
      <c r="BV326" s="113"/>
      <c r="BW326" s="113"/>
      <c r="BX326" s="113"/>
      <c r="BY326" s="113"/>
      <c r="BZ326" s="113"/>
      <c r="CA326" s="113"/>
      <c r="CB326" s="113"/>
      <c r="CC326" s="113"/>
      <c r="CD326" s="113"/>
      <c r="CE326" s="113"/>
      <c r="CF326" s="113"/>
      <c r="CG326" s="113"/>
      <c r="CH326" s="113"/>
      <c r="CI326" s="113"/>
      <c r="CJ326" s="113"/>
      <c r="CK326" s="113"/>
      <c r="CL326" s="113"/>
      <c r="CM326" s="113"/>
      <c r="CN326" s="113"/>
      <c r="CO326" s="113"/>
      <c r="CP326" s="113"/>
      <c r="CQ326" s="113"/>
      <c r="CR326" s="113"/>
      <c r="CS326" s="113"/>
      <c r="CT326" s="113"/>
      <c r="CU326" s="113"/>
      <c r="CV326" s="113"/>
      <c r="CW326" s="113"/>
      <c r="CX326" s="113"/>
      <c r="CY326" s="113"/>
      <c r="CZ326" s="113"/>
      <c r="DA326" s="113"/>
      <c r="DB326" s="113"/>
      <c r="DC326" s="113"/>
      <c r="DD326" s="113"/>
      <c r="DE326" s="113"/>
      <c r="DF326" s="113"/>
      <c r="DG326" s="113"/>
      <c r="DH326" s="113"/>
      <c r="DI326" s="113"/>
      <c r="DJ326" s="113"/>
      <c r="DK326" s="113"/>
      <c r="DL326" s="113"/>
      <c r="DM326" s="113"/>
      <c r="DN326" s="113"/>
      <c r="DO326" s="113"/>
      <c r="DP326" s="113"/>
      <c r="DQ326" s="113"/>
      <c r="DR326" s="113"/>
      <c r="DS326" s="113"/>
      <c r="DT326" s="113"/>
      <c r="DU326" s="113"/>
      <c r="DV326" s="113"/>
      <c r="DW326" s="113"/>
      <c r="DX326" s="113"/>
      <c r="DY326" s="113"/>
      <c r="DZ326" s="113"/>
      <c r="EA326" s="113"/>
      <c r="EB326" s="113"/>
      <c r="EC326" s="113"/>
      <c r="ED326" s="113"/>
      <c r="EE326" s="113"/>
      <c r="EF326" s="113"/>
      <c r="EG326" s="113"/>
      <c r="EH326" s="113"/>
      <c r="EI326" s="113"/>
      <c r="EJ326" s="113"/>
      <c r="EK326" s="113"/>
      <c r="EL326" s="113"/>
      <c r="EM326" s="113"/>
      <c r="EN326" s="113"/>
      <c r="EO326" s="113"/>
      <c r="EP326" s="113"/>
      <c r="EQ326" s="113"/>
      <c r="ER326" s="113"/>
      <c r="ES326" s="113"/>
      <c r="ET326" s="113"/>
      <c r="EU326" s="113"/>
      <c r="EV326" s="113"/>
      <c r="EW326" s="113"/>
      <c r="EX326" s="113"/>
      <c r="EY326" s="113"/>
      <c r="EZ326" s="113"/>
      <c r="FA326" s="113"/>
      <c r="FB326" s="113"/>
      <c r="FC326" s="113"/>
      <c r="FD326" s="113"/>
      <c r="FE326" s="113"/>
      <c r="FF326" s="113"/>
      <c r="FG326" s="113"/>
      <c r="FH326" s="113"/>
      <c r="FI326" s="113"/>
      <c r="FJ326" s="113"/>
      <c r="FK326" s="113"/>
      <c r="FL326" s="113"/>
      <c r="FM326" s="113"/>
      <c r="FN326" s="113"/>
      <c r="FO326" s="113"/>
      <c r="FP326" s="113"/>
      <c r="FQ326" s="113"/>
      <c r="FR326" s="113"/>
      <c r="FS326" s="113"/>
      <c r="FT326" s="113"/>
      <c r="FU326" s="113"/>
      <c r="FV326" s="113"/>
      <c r="FW326" s="113"/>
      <c r="FX326" s="113"/>
      <c r="FY326" s="113"/>
      <c r="FZ326" s="113"/>
      <c r="GA326" s="113"/>
      <c r="GB326" s="113"/>
      <c r="GC326" s="113"/>
      <c r="GD326" s="113"/>
      <c r="GE326" s="113"/>
      <c r="GF326" s="113"/>
      <c r="GG326" s="113"/>
      <c r="GH326" s="113"/>
      <c r="GI326" s="113"/>
      <c r="GJ326" s="113"/>
      <c r="GK326" s="113"/>
      <c r="GL326" s="113"/>
      <c r="GM326" s="113"/>
      <c r="GN326" s="113"/>
      <c r="GO326" s="113"/>
      <c r="GP326" s="113"/>
      <c r="GQ326" s="113"/>
      <c r="GR326" s="113"/>
      <c r="GS326" s="113"/>
      <c r="GT326" s="113"/>
      <c r="GU326" s="113"/>
      <c r="GV326" s="113"/>
      <c r="GW326" s="113"/>
      <c r="GX326" s="113"/>
      <c r="GY326" s="113"/>
      <c r="GZ326" s="113"/>
      <c r="HA326" s="113"/>
      <c r="HB326" s="113"/>
      <c r="HC326" s="113"/>
      <c r="HD326" s="113"/>
      <c r="HE326" s="113"/>
      <c r="HF326" s="113"/>
      <c r="HG326" s="113"/>
      <c r="HH326" s="113"/>
      <c r="HI326" s="113"/>
      <c r="HJ326" s="113"/>
      <c r="HK326" s="113"/>
      <c r="HL326" s="113"/>
      <c r="HM326" s="113"/>
      <c r="HN326" s="113"/>
      <c r="HO326" s="113"/>
      <c r="HP326" s="113"/>
      <c r="HQ326" s="113"/>
      <c r="HR326" s="113"/>
      <c r="HS326" s="113"/>
      <c r="HT326" s="113"/>
      <c r="HU326" s="113"/>
      <c r="HV326" s="113"/>
      <c r="HW326" s="113"/>
      <c r="HX326" s="113"/>
      <c r="HY326" s="113"/>
      <c r="HZ326" s="113"/>
      <c r="IA326" s="113"/>
      <c r="IB326" s="113"/>
      <c r="IC326" s="113"/>
      <c r="ID326" s="113"/>
      <c r="IE326" s="113"/>
      <c r="IF326" s="113"/>
      <c r="IG326" s="113"/>
      <c r="IH326" s="113"/>
      <c r="II326" s="113"/>
      <c r="IJ326" s="113"/>
      <c r="IK326" s="113"/>
      <c r="IL326" s="113"/>
      <c r="IM326" s="113"/>
      <c r="IN326" s="113"/>
      <c r="IO326" s="113"/>
      <c r="IP326" s="113"/>
      <c r="IQ326" s="113"/>
      <c r="IR326" s="113"/>
      <c r="IS326" s="113"/>
      <c r="IT326" s="113"/>
      <c r="IU326" s="113"/>
      <c r="IV326" s="113"/>
      <c r="IW326" s="113"/>
      <c r="IX326" s="113"/>
      <c r="IY326" s="113"/>
    </row>
    <row r="327" spans="1:259" x14ac:dyDescent="0.2">
      <c r="A327" s="122">
        <v>40367</v>
      </c>
      <c r="B327" s="102" t="s">
        <v>703</v>
      </c>
      <c r="C327" s="102" t="s">
        <v>273</v>
      </c>
      <c r="D327" s="102" t="s">
        <v>141</v>
      </c>
      <c r="E327" s="144" t="s">
        <v>144</v>
      </c>
      <c r="F327" s="84">
        <v>40148</v>
      </c>
      <c r="G327" s="145">
        <v>2009</v>
      </c>
      <c r="H327" s="123" t="s">
        <v>19</v>
      </c>
      <c r="I327" s="123" t="str">
        <f t="shared" si="18"/>
        <v>VA</v>
      </c>
      <c r="J327" s="123" t="str">
        <f t="shared" si="17"/>
        <v>VA</v>
      </c>
      <c r="K327" s="123" t="str">
        <f t="shared" si="19"/>
        <v>Northeast</v>
      </c>
      <c r="L327" s="123" t="str">
        <f>INDEX('State '!$A$1:$C$62,MATCH($I327,'State '!$B:$B,0),3)</f>
        <v>Northeast</v>
      </c>
      <c r="M327" s="123" t="str">
        <f>INDEX('State '!$A$1:$C$62,MATCH($J327,'State '!$B:$B,0),3)</f>
        <v>Northeast</v>
      </c>
      <c r="N327" s="123"/>
      <c r="O327" s="146">
        <v>146</v>
      </c>
      <c r="P327" s="146">
        <v>21</v>
      </c>
      <c r="Q327" s="146">
        <v>100</v>
      </c>
      <c r="R327" s="85">
        <v>16</v>
      </c>
      <c r="S327" s="147" t="s">
        <v>139</v>
      </c>
      <c r="T327" s="148" t="s">
        <v>188</v>
      </c>
      <c r="U327" s="149" t="s">
        <v>391</v>
      </c>
      <c r="V327" s="123"/>
      <c r="W327" s="125"/>
    </row>
    <row r="328" spans="1:259" x14ac:dyDescent="0.2">
      <c r="A328" s="122">
        <v>40248</v>
      </c>
      <c r="B328" s="102" t="s">
        <v>646</v>
      </c>
      <c r="C328" s="102" t="s">
        <v>236</v>
      </c>
      <c r="D328" s="102" t="s">
        <v>134</v>
      </c>
      <c r="E328" s="144" t="s">
        <v>144</v>
      </c>
      <c r="F328" s="84">
        <v>39824</v>
      </c>
      <c r="G328" s="145">
        <v>2009</v>
      </c>
      <c r="H328" s="123" t="s">
        <v>647</v>
      </c>
      <c r="I328" s="123" t="str">
        <f t="shared" si="18"/>
        <v>AL</v>
      </c>
      <c r="J328" s="123" t="str">
        <f t="shared" si="17"/>
        <v>MS</v>
      </c>
      <c r="K328" s="123" t="str">
        <f t="shared" si="19"/>
        <v>South Central</v>
      </c>
      <c r="L328" s="123" t="str">
        <f>INDEX('State '!$A$1:$C$62,MATCH($I328,'State '!$B:$B,0),3)</f>
        <v>South Central</v>
      </c>
      <c r="M328" s="123" t="str">
        <f>INDEX('State '!$A$1:$C$62,MATCH($J328,'State '!$B:$B,0),3)</f>
        <v>South Central</v>
      </c>
      <c r="N328" s="123"/>
      <c r="O328" s="146">
        <v>22.5</v>
      </c>
      <c r="P328" s="146">
        <v>11</v>
      </c>
      <c r="Q328" s="146">
        <v>175</v>
      </c>
      <c r="R328" s="85">
        <v>16</v>
      </c>
      <c r="S328" s="147" t="s">
        <v>135</v>
      </c>
      <c r="T328" s="148" t="s">
        <v>390</v>
      </c>
      <c r="U328" s="149" t="s">
        <v>648</v>
      </c>
      <c r="V328" s="123"/>
      <c r="W328" s="125"/>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20"/>
      <c r="BH328" s="20"/>
      <c r="BI328" s="20"/>
      <c r="BJ328" s="20"/>
      <c r="BK328" s="20"/>
      <c r="BL328" s="20"/>
      <c r="BM328" s="20"/>
      <c r="BN328" s="20"/>
      <c r="BO328" s="20"/>
      <c r="BP328" s="20"/>
      <c r="BQ328" s="20"/>
      <c r="BR328" s="20"/>
      <c r="BS328" s="20"/>
      <c r="BT328" s="20"/>
      <c r="BU328" s="20"/>
      <c r="BV328" s="20"/>
      <c r="BW328" s="20"/>
      <c r="BX328" s="20"/>
      <c r="BY328" s="20"/>
      <c r="BZ328" s="20"/>
      <c r="CA328" s="20"/>
      <c r="CB328" s="20"/>
      <c r="CC328" s="20"/>
      <c r="CD328" s="20"/>
      <c r="CE328" s="20"/>
      <c r="CF328" s="20"/>
      <c r="CG328" s="20"/>
      <c r="CH328" s="20"/>
      <c r="CI328" s="20"/>
      <c r="CJ328" s="20"/>
      <c r="CK328" s="20"/>
      <c r="CL328" s="20"/>
      <c r="CM328" s="20"/>
      <c r="CN328" s="20"/>
      <c r="CO328" s="20"/>
      <c r="CP328" s="20"/>
      <c r="CQ328" s="20"/>
      <c r="CR328" s="20"/>
      <c r="CS328" s="20"/>
      <c r="CT328" s="20"/>
      <c r="CU328" s="20"/>
      <c r="CV328" s="20"/>
      <c r="CW328" s="20"/>
      <c r="CX328" s="20"/>
      <c r="CY328" s="20"/>
      <c r="CZ328" s="20"/>
      <c r="DA328" s="20"/>
      <c r="DB328" s="20"/>
      <c r="DC328" s="20"/>
      <c r="DD328" s="20"/>
      <c r="DE328" s="20"/>
      <c r="DF328" s="20"/>
      <c r="DG328" s="20"/>
      <c r="DH328" s="20"/>
      <c r="DI328" s="20"/>
      <c r="DJ328" s="20"/>
      <c r="DK328" s="20"/>
      <c r="DL328" s="20"/>
      <c r="DM328" s="20"/>
      <c r="DN328" s="20"/>
      <c r="DO328" s="20"/>
      <c r="DP328" s="20"/>
      <c r="DQ328" s="20"/>
      <c r="DR328" s="20"/>
      <c r="DS328" s="20"/>
      <c r="DT328" s="20"/>
      <c r="DU328" s="20"/>
      <c r="DV328" s="20"/>
      <c r="DW328" s="20"/>
      <c r="DX328" s="20"/>
      <c r="DY328" s="20"/>
      <c r="DZ328" s="20"/>
      <c r="EA328" s="20"/>
      <c r="EB328" s="20"/>
      <c r="EC328" s="20"/>
      <c r="ED328" s="20"/>
      <c r="EE328" s="20"/>
      <c r="EF328" s="20"/>
      <c r="EG328" s="20"/>
      <c r="EH328" s="20"/>
      <c r="EI328" s="20"/>
      <c r="EJ328" s="20"/>
      <c r="EK328" s="20"/>
      <c r="EL328" s="20"/>
      <c r="EM328" s="20"/>
      <c r="EN328" s="20"/>
      <c r="EO328" s="20"/>
      <c r="EP328" s="20"/>
      <c r="EQ328" s="20"/>
      <c r="ER328" s="20"/>
      <c r="ES328" s="20"/>
      <c r="ET328" s="20"/>
      <c r="EU328" s="20"/>
      <c r="EV328" s="20"/>
      <c r="EW328" s="20"/>
      <c r="EX328" s="20"/>
      <c r="EY328" s="20"/>
      <c r="EZ328" s="20"/>
      <c r="FA328" s="20"/>
      <c r="FB328" s="20"/>
      <c r="FC328" s="20"/>
      <c r="FD328" s="20"/>
      <c r="FE328" s="20"/>
      <c r="FF328" s="20"/>
      <c r="FG328" s="20"/>
      <c r="FH328" s="20"/>
      <c r="FI328" s="20"/>
      <c r="FJ328" s="20"/>
      <c r="FK328" s="20"/>
      <c r="FL328" s="20"/>
      <c r="FM328" s="20"/>
      <c r="FN328" s="20"/>
      <c r="FO328" s="20"/>
      <c r="FP328" s="20"/>
      <c r="FQ328" s="20"/>
      <c r="FR328" s="20"/>
      <c r="FS328" s="20"/>
      <c r="FT328" s="20"/>
      <c r="FU328" s="20"/>
      <c r="FV328" s="20"/>
      <c r="FW328" s="20"/>
      <c r="FX328" s="20"/>
      <c r="FY328" s="20"/>
      <c r="FZ328" s="20"/>
      <c r="GA328" s="20"/>
      <c r="GB328" s="20"/>
      <c r="GC328" s="20"/>
      <c r="GD328" s="20"/>
      <c r="GE328" s="20"/>
      <c r="GF328" s="20"/>
      <c r="GG328" s="20"/>
      <c r="GH328" s="20"/>
      <c r="GI328" s="20"/>
      <c r="GJ328" s="20"/>
      <c r="GK328" s="20"/>
      <c r="GL328" s="20"/>
      <c r="GM328" s="20"/>
      <c r="GN328" s="20"/>
      <c r="GO328" s="20"/>
      <c r="GP328" s="20"/>
      <c r="GQ328" s="20"/>
      <c r="GR328" s="20"/>
      <c r="GS328" s="20"/>
      <c r="GT328" s="20"/>
      <c r="GU328" s="20"/>
      <c r="GV328" s="20"/>
      <c r="GW328" s="20"/>
      <c r="GX328" s="20"/>
      <c r="GY328" s="20"/>
      <c r="GZ328" s="20"/>
      <c r="HA328" s="20"/>
      <c r="HB328" s="20"/>
      <c r="HC328" s="20"/>
      <c r="HD328" s="20"/>
      <c r="HE328" s="20"/>
      <c r="HF328" s="20"/>
      <c r="HG328" s="20"/>
      <c r="HH328" s="20"/>
      <c r="HI328" s="20"/>
      <c r="HJ328" s="20"/>
      <c r="HK328" s="20"/>
      <c r="HL328" s="20"/>
      <c r="HM328" s="20"/>
      <c r="HN328" s="20"/>
      <c r="HO328" s="20"/>
      <c r="HP328" s="20"/>
      <c r="HQ328" s="20"/>
      <c r="HR328" s="20"/>
      <c r="HS328" s="20"/>
      <c r="HT328" s="20"/>
      <c r="HU328" s="20"/>
      <c r="HV328" s="20"/>
      <c r="HW328" s="20"/>
      <c r="HX328" s="20"/>
      <c r="HY328" s="20"/>
      <c r="HZ328" s="20"/>
      <c r="IA328" s="20"/>
      <c r="IB328" s="20"/>
      <c r="IC328" s="20"/>
      <c r="ID328" s="20"/>
      <c r="IE328" s="20"/>
      <c r="IF328" s="20"/>
      <c r="IG328" s="20"/>
      <c r="IH328" s="20"/>
      <c r="II328" s="20"/>
      <c r="IJ328" s="20"/>
      <c r="IK328" s="20"/>
      <c r="IL328" s="20"/>
      <c r="IM328" s="20"/>
      <c r="IN328" s="20"/>
      <c r="IO328" s="20"/>
      <c r="IP328" s="20"/>
      <c r="IQ328" s="20"/>
      <c r="IR328" s="20"/>
      <c r="IS328" s="20"/>
      <c r="IT328" s="20"/>
      <c r="IU328" s="20"/>
      <c r="IV328" s="20"/>
      <c r="IW328" s="20"/>
      <c r="IX328" s="20"/>
      <c r="IY328" s="20"/>
    </row>
    <row r="329" spans="1:259" s="20" customFormat="1" x14ac:dyDescent="0.2">
      <c r="A329" s="122">
        <v>40367</v>
      </c>
      <c r="B329" s="102" t="s">
        <v>1912</v>
      </c>
      <c r="C329" s="102" t="s">
        <v>206</v>
      </c>
      <c r="D329" s="102" t="s">
        <v>141</v>
      </c>
      <c r="E329" s="144" t="s">
        <v>144</v>
      </c>
      <c r="F329" s="84">
        <v>39827</v>
      </c>
      <c r="G329" s="145">
        <v>2009</v>
      </c>
      <c r="H329" s="123" t="s">
        <v>35</v>
      </c>
      <c r="I329" s="123" t="str">
        <f t="shared" si="18"/>
        <v>CT</v>
      </c>
      <c r="J329" s="123" t="str">
        <f t="shared" si="17"/>
        <v>CT</v>
      </c>
      <c r="K329" s="123" t="str">
        <f t="shared" si="19"/>
        <v>Northeast</v>
      </c>
      <c r="L329" s="123" t="str">
        <f>INDEX('State '!$A$1:$C$62,MATCH($I329,'State '!$B:$B,0),3)</f>
        <v>Northeast</v>
      </c>
      <c r="M329" s="123" t="str">
        <f>INDEX('State '!$A$1:$C$62,MATCH($J329,'State '!$B:$B,0),3)</f>
        <v>Northeast</v>
      </c>
      <c r="N329" s="123"/>
      <c r="O329" s="146">
        <v>41.7</v>
      </c>
      <c r="P329" s="146"/>
      <c r="Q329" s="146">
        <v>80</v>
      </c>
      <c r="R329" s="85"/>
      <c r="S329" s="147" t="s">
        <v>135</v>
      </c>
      <c r="T329" s="148" t="s">
        <v>390</v>
      </c>
      <c r="U329" s="149" t="s">
        <v>698</v>
      </c>
      <c r="V329" s="123"/>
      <c r="W329" s="125"/>
      <c r="X329" s="126"/>
      <c r="Y329" s="113"/>
      <c r="Z329" s="113"/>
      <c r="AA329" s="113"/>
      <c r="AB329" s="113"/>
      <c r="AC329" s="113"/>
      <c r="AD329" s="113"/>
      <c r="AE329" s="113"/>
      <c r="AF329" s="113"/>
      <c r="AG329" s="113"/>
      <c r="AH329" s="113"/>
      <c r="AI329" s="113"/>
      <c r="AJ329" s="113"/>
      <c r="AK329" s="113"/>
      <c r="AL329" s="113"/>
      <c r="AM329" s="113"/>
      <c r="AN329" s="113"/>
      <c r="AO329" s="113"/>
      <c r="AP329" s="113"/>
      <c r="AQ329" s="113"/>
      <c r="AR329" s="113"/>
      <c r="AS329" s="113"/>
      <c r="AT329" s="113"/>
      <c r="AU329" s="113"/>
      <c r="AV329" s="113"/>
      <c r="AW329" s="113"/>
      <c r="AX329" s="113"/>
      <c r="AY329" s="113"/>
      <c r="AZ329" s="113"/>
      <c r="BA329" s="113"/>
      <c r="BB329" s="113"/>
      <c r="BC329" s="113"/>
      <c r="BD329" s="113"/>
      <c r="BE329" s="113"/>
      <c r="BF329" s="113"/>
      <c r="BG329" s="113"/>
      <c r="BH329" s="113"/>
      <c r="BI329" s="113"/>
      <c r="BJ329" s="113"/>
      <c r="BK329" s="113"/>
      <c r="BL329" s="113"/>
      <c r="BM329" s="113"/>
      <c r="BN329" s="113"/>
      <c r="BO329" s="113"/>
      <c r="BP329" s="113"/>
      <c r="BQ329" s="113"/>
      <c r="BR329" s="113"/>
      <c r="BS329" s="113"/>
      <c r="BT329" s="113"/>
      <c r="BU329" s="113"/>
      <c r="BV329" s="113"/>
      <c r="BW329" s="113"/>
      <c r="BX329" s="113"/>
      <c r="BY329" s="113"/>
      <c r="BZ329" s="113"/>
      <c r="CA329" s="113"/>
      <c r="CB329" s="113"/>
      <c r="CC329" s="113"/>
      <c r="CD329" s="113"/>
      <c r="CE329" s="113"/>
      <c r="CF329" s="113"/>
      <c r="CG329" s="113"/>
      <c r="CH329" s="113"/>
      <c r="CI329" s="113"/>
      <c r="CJ329" s="113"/>
      <c r="CK329" s="113"/>
      <c r="CL329" s="113"/>
      <c r="CM329" s="113"/>
      <c r="CN329" s="113"/>
      <c r="CO329" s="113"/>
      <c r="CP329" s="113"/>
      <c r="CQ329" s="113"/>
      <c r="CR329" s="113"/>
      <c r="CS329" s="113"/>
      <c r="CT329" s="113"/>
      <c r="CU329" s="113"/>
      <c r="CV329" s="113"/>
      <c r="CW329" s="113"/>
      <c r="CX329" s="113"/>
      <c r="CY329" s="113"/>
      <c r="CZ329" s="113"/>
      <c r="DA329" s="113"/>
      <c r="DB329" s="113"/>
      <c r="DC329" s="113"/>
      <c r="DD329" s="113"/>
      <c r="DE329" s="113"/>
      <c r="DF329" s="113"/>
      <c r="DG329" s="113"/>
      <c r="DH329" s="113"/>
      <c r="DI329" s="113"/>
      <c r="DJ329" s="113"/>
      <c r="DK329" s="113"/>
      <c r="DL329" s="113"/>
      <c r="DM329" s="113"/>
      <c r="DN329" s="113"/>
      <c r="DO329" s="113"/>
      <c r="DP329" s="113"/>
      <c r="DQ329" s="113"/>
      <c r="DR329" s="113"/>
      <c r="DS329" s="113"/>
      <c r="DT329" s="113"/>
      <c r="DU329" s="113"/>
      <c r="DV329" s="113"/>
      <c r="DW329" s="113"/>
      <c r="DX329" s="113"/>
      <c r="DY329" s="113"/>
      <c r="DZ329" s="113"/>
      <c r="EA329" s="113"/>
      <c r="EB329" s="113"/>
      <c r="EC329" s="113"/>
      <c r="ED329" s="113"/>
      <c r="EE329" s="113"/>
      <c r="EF329" s="113"/>
      <c r="EG329" s="113"/>
      <c r="EH329" s="113"/>
      <c r="EI329" s="113"/>
      <c r="EJ329" s="113"/>
      <c r="EK329" s="113"/>
      <c r="EL329" s="113"/>
      <c r="EM329" s="113"/>
      <c r="EN329" s="113"/>
      <c r="EO329" s="113"/>
      <c r="EP329" s="113"/>
      <c r="EQ329" s="113"/>
      <c r="ER329" s="113"/>
      <c r="ES329" s="113"/>
      <c r="ET329" s="113"/>
      <c r="EU329" s="113"/>
      <c r="EV329" s="113"/>
      <c r="EW329" s="113"/>
      <c r="EX329" s="113"/>
      <c r="EY329" s="113"/>
      <c r="EZ329" s="113"/>
      <c r="FA329" s="113"/>
      <c r="FB329" s="113"/>
      <c r="FC329" s="113"/>
      <c r="FD329" s="113"/>
      <c r="FE329" s="113"/>
      <c r="FF329" s="113"/>
      <c r="FG329" s="113"/>
      <c r="FH329" s="113"/>
      <c r="FI329" s="113"/>
      <c r="FJ329" s="113"/>
      <c r="FK329" s="113"/>
      <c r="FL329" s="113"/>
      <c r="FM329" s="113"/>
      <c r="FN329" s="113"/>
      <c r="FO329" s="113"/>
      <c r="FP329" s="113"/>
      <c r="FQ329" s="113"/>
      <c r="FR329" s="113"/>
      <c r="FS329" s="113"/>
      <c r="FT329" s="113"/>
      <c r="FU329" s="113"/>
      <c r="FV329" s="113"/>
      <c r="FW329" s="113"/>
      <c r="FX329" s="113"/>
      <c r="FY329" s="113"/>
      <c r="FZ329" s="113"/>
      <c r="GA329" s="113"/>
      <c r="GB329" s="113"/>
      <c r="GC329" s="113"/>
      <c r="GD329" s="113"/>
      <c r="GE329" s="113"/>
      <c r="GF329" s="113"/>
      <c r="GG329" s="113"/>
      <c r="GH329" s="113"/>
      <c r="GI329" s="113"/>
      <c r="GJ329" s="113"/>
      <c r="GK329" s="113"/>
      <c r="GL329" s="113"/>
      <c r="GM329" s="113"/>
      <c r="GN329" s="113"/>
      <c r="GO329" s="113"/>
      <c r="GP329" s="113"/>
      <c r="GQ329" s="113"/>
      <c r="GR329" s="113"/>
      <c r="GS329" s="113"/>
      <c r="GT329" s="113"/>
      <c r="GU329" s="113"/>
      <c r="GV329" s="113"/>
      <c r="GW329" s="113"/>
      <c r="GX329" s="113"/>
      <c r="GY329" s="113"/>
      <c r="GZ329" s="113"/>
      <c r="HA329" s="113"/>
      <c r="HB329" s="113"/>
      <c r="HC329" s="113"/>
      <c r="HD329" s="113"/>
      <c r="HE329" s="113"/>
      <c r="HF329" s="113"/>
      <c r="HG329" s="113"/>
      <c r="HH329" s="113"/>
      <c r="HI329" s="113"/>
      <c r="HJ329" s="113"/>
      <c r="HK329" s="113"/>
      <c r="HL329" s="113"/>
      <c r="HM329" s="113"/>
      <c r="HN329" s="113"/>
      <c r="HO329" s="113"/>
      <c r="HP329" s="113"/>
      <c r="HQ329" s="113"/>
      <c r="HR329" s="113"/>
      <c r="HS329" s="113"/>
      <c r="HT329" s="113"/>
      <c r="HU329" s="113"/>
      <c r="HV329" s="113"/>
      <c r="HW329" s="113"/>
      <c r="HX329" s="113"/>
      <c r="HY329" s="113"/>
      <c r="HZ329" s="113"/>
      <c r="IA329" s="113"/>
      <c r="IB329" s="113"/>
      <c r="IC329" s="113"/>
      <c r="ID329" s="113"/>
      <c r="IE329" s="113"/>
      <c r="IF329" s="113"/>
      <c r="IG329" s="113"/>
      <c r="IH329" s="113"/>
      <c r="II329" s="113"/>
      <c r="IJ329" s="113"/>
      <c r="IK329" s="113"/>
      <c r="IL329" s="113"/>
      <c r="IM329" s="113"/>
      <c r="IN329" s="113"/>
      <c r="IO329" s="113"/>
      <c r="IP329" s="113"/>
      <c r="IQ329" s="113"/>
      <c r="IR329" s="113"/>
      <c r="IS329" s="113"/>
      <c r="IT329" s="113"/>
      <c r="IU329" s="113"/>
      <c r="IV329" s="113"/>
      <c r="IW329" s="113"/>
      <c r="IX329" s="113"/>
      <c r="IY329" s="113"/>
    </row>
    <row r="330" spans="1:259" x14ac:dyDescent="0.2">
      <c r="A330" s="122">
        <v>40367</v>
      </c>
      <c r="B330" s="102" t="s">
        <v>1913</v>
      </c>
      <c r="C330" s="102" t="s">
        <v>206</v>
      </c>
      <c r="D330" s="102" t="s">
        <v>141</v>
      </c>
      <c r="E330" s="144" t="s">
        <v>144</v>
      </c>
      <c r="F330" s="84">
        <v>40118</v>
      </c>
      <c r="G330" s="145">
        <v>2009</v>
      </c>
      <c r="H330" s="123" t="s">
        <v>10</v>
      </c>
      <c r="I330" s="123" t="str">
        <f t="shared" si="18"/>
        <v>NY</v>
      </c>
      <c r="J330" s="123" t="str">
        <f t="shared" si="17"/>
        <v>NY</v>
      </c>
      <c r="K330" s="123" t="str">
        <f t="shared" si="19"/>
        <v>Northeast</v>
      </c>
      <c r="L330" s="123" t="str">
        <f>INDEX('State '!$A$1:$C$62,MATCH($I330,'State '!$B:$B,0),3)</f>
        <v>Northeast</v>
      </c>
      <c r="M330" s="123" t="str">
        <f>INDEX('State '!$A$1:$C$62,MATCH($J330,'State '!$B:$B,0),3)</f>
        <v>Northeast</v>
      </c>
      <c r="N330" s="123"/>
      <c r="O330" s="146">
        <v>24.1</v>
      </c>
      <c r="P330" s="146"/>
      <c r="Q330" s="146">
        <v>25</v>
      </c>
      <c r="R330" s="85">
        <v>16</v>
      </c>
      <c r="S330" s="147" t="s">
        <v>135</v>
      </c>
      <c r="T330" s="148" t="s">
        <v>390</v>
      </c>
      <c r="U330" s="149" t="s">
        <v>698</v>
      </c>
      <c r="V330" s="123"/>
      <c r="W330" s="125"/>
    </row>
    <row r="331" spans="1:259" s="20" customFormat="1" x14ac:dyDescent="0.2">
      <c r="A331" s="122">
        <v>40367</v>
      </c>
      <c r="B331" s="101" t="s">
        <v>662</v>
      </c>
      <c r="C331" s="101" t="s">
        <v>266</v>
      </c>
      <c r="D331" s="101" t="s">
        <v>134</v>
      </c>
      <c r="E331" s="101" t="s">
        <v>144</v>
      </c>
      <c r="F331" s="82">
        <v>40057</v>
      </c>
      <c r="G331" s="83">
        <v>2009</v>
      </c>
      <c r="H331" s="123" t="s">
        <v>22</v>
      </c>
      <c r="I331" s="123" t="str">
        <f t="shared" si="18"/>
        <v>GA</v>
      </c>
      <c r="J331" s="123" t="str">
        <f t="shared" si="17"/>
        <v>GA</v>
      </c>
      <c r="K331" s="123" t="str">
        <f t="shared" si="19"/>
        <v>Southeast</v>
      </c>
      <c r="L331" s="123" t="str">
        <f>INDEX('State '!$A$1:$C$62,MATCH($I331,'State '!$B:$B,0),3)</f>
        <v>Southeast</v>
      </c>
      <c r="M331" s="123" t="str">
        <f>INDEX('State '!$A$1:$C$62,MATCH($J331,'State '!$B:$B,0),3)</f>
        <v>Southeast</v>
      </c>
      <c r="N331" s="123"/>
      <c r="O331" s="85">
        <v>5.5</v>
      </c>
      <c r="P331" s="85">
        <v>12.5</v>
      </c>
      <c r="Q331" s="85">
        <v>14</v>
      </c>
      <c r="R331" s="124"/>
      <c r="S331" s="123" t="s">
        <v>139</v>
      </c>
      <c r="T331" s="123" t="s">
        <v>188</v>
      </c>
      <c r="U331" s="123" t="s">
        <v>391</v>
      </c>
      <c r="V331" s="123"/>
      <c r="W331" s="125"/>
      <c r="X331" s="126"/>
      <c r="Y331" s="113"/>
      <c r="Z331" s="113"/>
      <c r="AA331" s="113"/>
      <c r="AB331" s="113"/>
      <c r="AC331" s="113"/>
      <c r="AD331" s="113"/>
      <c r="AE331" s="113"/>
      <c r="AF331" s="113"/>
      <c r="AG331" s="113"/>
      <c r="AH331" s="113"/>
      <c r="AI331" s="113"/>
      <c r="AJ331" s="113"/>
      <c r="AK331" s="113"/>
      <c r="AL331" s="113"/>
      <c r="AM331" s="113"/>
      <c r="AN331" s="113"/>
      <c r="AO331" s="113"/>
      <c r="AP331" s="113"/>
      <c r="AQ331" s="113"/>
      <c r="AR331" s="113"/>
      <c r="AS331" s="113"/>
      <c r="AT331" s="113"/>
      <c r="AU331" s="113"/>
      <c r="AV331" s="113"/>
      <c r="AW331" s="113"/>
      <c r="AX331" s="113"/>
      <c r="AY331" s="113"/>
      <c r="AZ331" s="113"/>
      <c r="BA331" s="113"/>
      <c r="BB331" s="113"/>
      <c r="BC331" s="113"/>
      <c r="BD331" s="113"/>
      <c r="BE331" s="113"/>
      <c r="BF331" s="113"/>
      <c r="BG331" s="113"/>
      <c r="BH331" s="113"/>
      <c r="BI331" s="113"/>
      <c r="BJ331" s="113"/>
      <c r="BK331" s="113"/>
      <c r="BL331" s="113"/>
      <c r="BM331" s="113"/>
      <c r="BN331" s="113"/>
      <c r="BO331" s="113"/>
      <c r="BP331" s="113"/>
      <c r="BQ331" s="113"/>
      <c r="BR331" s="113"/>
      <c r="BS331" s="113"/>
      <c r="BT331" s="113"/>
      <c r="BU331" s="113"/>
      <c r="BV331" s="113"/>
      <c r="BW331" s="113"/>
      <c r="BX331" s="113"/>
      <c r="BY331" s="113"/>
      <c r="BZ331" s="113"/>
      <c r="CA331" s="113"/>
      <c r="CB331" s="113"/>
      <c r="CC331" s="113"/>
      <c r="CD331" s="113"/>
      <c r="CE331" s="113"/>
      <c r="CF331" s="113"/>
      <c r="CG331" s="113"/>
      <c r="CH331" s="113"/>
      <c r="CI331" s="113"/>
      <c r="CJ331" s="113"/>
      <c r="CK331" s="113"/>
      <c r="CL331" s="113"/>
      <c r="CM331" s="113"/>
      <c r="CN331" s="113"/>
      <c r="CO331" s="113"/>
      <c r="CP331" s="113"/>
      <c r="CQ331" s="113"/>
      <c r="CR331" s="113"/>
      <c r="CS331" s="113"/>
      <c r="CT331" s="113"/>
      <c r="CU331" s="113"/>
      <c r="CV331" s="113"/>
      <c r="CW331" s="113"/>
      <c r="CX331" s="113"/>
      <c r="CY331" s="113"/>
      <c r="CZ331" s="113"/>
      <c r="DA331" s="113"/>
      <c r="DB331" s="113"/>
      <c r="DC331" s="113"/>
      <c r="DD331" s="113"/>
      <c r="DE331" s="113"/>
      <c r="DF331" s="113"/>
      <c r="DG331" s="113"/>
      <c r="DH331" s="113"/>
      <c r="DI331" s="113"/>
      <c r="DJ331" s="113"/>
      <c r="DK331" s="113"/>
      <c r="DL331" s="113"/>
      <c r="DM331" s="113"/>
      <c r="DN331" s="113"/>
      <c r="DO331" s="113"/>
      <c r="DP331" s="113"/>
      <c r="DQ331" s="113"/>
      <c r="DR331" s="113"/>
      <c r="DS331" s="113"/>
      <c r="DT331" s="113"/>
      <c r="DU331" s="113"/>
      <c r="DV331" s="113"/>
      <c r="DW331" s="113"/>
      <c r="DX331" s="113"/>
      <c r="DY331" s="113"/>
      <c r="DZ331" s="113"/>
      <c r="EA331" s="113"/>
      <c r="EB331" s="113"/>
      <c r="EC331" s="113"/>
      <c r="ED331" s="113"/>
      <c r="EE331" s="113"/>
      <c r="EF331" s="113"/>
      <c r="EG331" s="113"/>
      <c r="EH331" s="113"/>
      <c r="EI331" s="113"/>
      <c r="EJ331" s="113"/>
      <c r="EK331" s="113"/>
      <c r="EL331" s="113"/>
      <c r="EM331" s="113"/>
      <c r="EN331" s="113"/>
      <c r="EO331" s="113"/>
      <c r="EP331" s="113"/>
      <c r="EQ331" s="113"/>
      <c r="ER331" s="113"/>
      <c r="ES331" s="113"/>
      <c r="ET331" s="113"/>
      <c r="EU331" s="113"/>
      <c r="EV331" s="113"/>
      <c r="EW331" s="113"/>
      <c r="EX331" s="113"/>
      <c r="EY331" s="113"/>
      <c r="EZ331" s="113"/>
      <c r="FA331" s="113"/>
      <c r="FB331" s="113"/>
      <c r="FC331" s="113"/>
      <c r="FD331" s="113"/>
      <c r="FE331" s="113"/>
      <c r="FF331" s="113"/>
      <c r="FG331" s="113"/>
      <c r="FH331" s="113"/>
      <c r="FI331" s="113"/>
      <c r="FJ331" s="113"/>
      <c r="FK331" s="113"/>
      <c r="FL331" s="113"/>
      <c r="FM331" s="113"/>
      <c r="FN331" s="113"/>
      <c r="FO331" s="113"/>
      <c r="FP331" s="113"/>
      <c r="FQ331" s="113"/>
      <c r="FR331" s="113"/>
      <c r="FS331" s="113"/>
      <c r="FT331" s="113"/>
      <c r="FU331" s="113"/>
      <c r="FV331" s="113"/>
      <c r="FW331" s="113"/>
      <c r="FX331" s="113"/>
      <c r="FY331" s="113"/>
      <c r="FZ331" s="113"/>
      <c r="GA331" s="113"/>
      <c r="GB331" s="113"/>
      <c r="GC331" s="113"/>
      <c r="GD331" s="113"/>
      <c r="GE331" s="113"/>
      <c r="GF331" s="113"/>
      <c r="GG331" s="113"/>
      <c r="GH331" s="113"/>
      <c r="GI331" s="113"/>
      <c r="GJ331" s="113"/>
      <c r="GK331" s="113"/>
      <c r="GL331" s="113"/>
      <c r="GM331" s="113"/>
      <c r="GN331" s="113"/>
      <c r="GO331" s="113"/>
      <c r="GP331" s="113"/>
      <c r="GQ331" s="113"/>
      <c r="GR331" s="113"/>
      <c r="GS331" s="113"/>
      <c r="GT331" s="113"/>
      <c r="GU331" s="113"/>
      <c r="GV331" s="113"/>
      <c r="GW331" s="113"/>
      <c r="GX331" s="113"/>
      <c r="GY331" s="113"/>
      <c r="GZ331" s="113"/>
      <c r="HA331" s="113"/>
      <c r="HB331" s="113"/>
      <c r="HC331" s="113"/>
      <c r="HD331" s="113"/>
      <c r="HE331" s="113"/>
      <c r="HF331" s="113"/>
      <c r="HG331" s="113"/>
      <c r="HH331" s="113"/>
      <c r="HI331" s="113"/>
      <c r="HJ331" s="113"/>
      <c r="HK331" s="113"/>
      <c r="HL331" s="113"/>
      <c r="HM331" s="113"/>
      <c r="HN331" s="113"/>
      <c r="HO331" s="113"/>
      <c r="HP331" s="113"/>
      <c r="HQ331" s="113"/>
      <c r="HR331" s="113"/>
      <c r="HS331" s="113"/>
      <c r="HT331" s="113"/>
      <c r="HU331" s="113"/>
      <c r="HV331" s="113"/>
      <c r="HW331" s="113"/>
      <c r="HX331" s="113"/>
      <c r="HY331" s="113"/>
      <c r="HZ331" s="113"/>
      <c r="IA331" s="113"/>
      <c r="IB331" s="113"/>
      <c r="IC331" s="113"/>
      <c r="ID331" s="113"/>
      <c r="IE331" s="113"/>
      <c r="IF331" s="113"/>
      <c r="IG331" s="113"/>
      <c r="IH331" s="113"/>
      <c r="II331" s="113"/>
      <c r="IJ331" s="113"/>
      <c r="IK331" s="113"/>
      <c r="IL331" s="113"/>
      <c r="IM331" s="113"/>
      <c r="IN331" s="113"/>
      <c r="IO331" s="113"/>
      <c r="IP331" s="113"/>
      <c r="IQ331" s="113"/>
      <c r="IR331" s="113"/>
      <c r="IS331" s="113"/>
      <c r="IT331" s="113"/>
      <c r="IU331" s="113"/>
      <c r="IV331" s="113"/>
      <c r="IW331" s="113"/>
      <c r="IX331" s="113"/>
      <c r="IY331" s="113"/>
    </row>
    <row r="332" spans="1:259" x14ac:dyDescent="0.2">
      <c r="A332" s="122">
        <v>40367</v>
      </c>
      <c r="B332" s="102" t="s">
        <v>725</v>
      </c>
      <c r="C332" s="102" t="s">
        <v>278</v>
      </c>
      <c r="D332" s="102" t="s">
        <v>137</v>
      </c>
      <c r="E332" s="144" t="s">
        <v>144</v>
      </c>
      <c r="F332" s="84">
        <v>39985</v>
      </c>
      <c r="G332" s="145">
        <v>2009</v>
      </c>
      <c r="H332" s="123" t="s">
        <v>0</v>
      </c>
      <c r="I332" s="123" t="str">
        <f t="shared" si="18"/>
        <v>LA</v>
      </c>
      <c r="J332" s="123" t="str">
        <f t="shared" si="17"/>
        <v>LA</v>
      </c>
      <c r="K332" s="123" t="str">
        <f t="shared" si="19"/>
        <v>South Central</v>
      </c>
      <c r="L332" s="123" t="str">
        <f>INDEX('State '!$A$1:$C$62,MATCH($I332,'State '!$B:$B,0),3)</f>
        <v>South Central</v>
      </c>
      <c r="M332" s="123" t="str">
        <f>INDEX('State '!$A$1:$C$62,MATCH($J332,'State '!$B:$B,0),3)</f>
        <v>South Central</v>
      </c>
      <c r="N332" s="123"/>
      <c r="O332" s="146">
        <v>1000</v>
      </c>
      <c r="P332" s="146">
        <v>132</v>
      </c>
      <c r="Q332" s="146">
        <v>2130</v>
      </c>
      <c r="R332" s="85" t="s">
        <v>726</v>
      </c>
      <c r="S332" s="147" t="s">
        <v>135</v>
      </c>
      <c r="T332" s="148" t="s">
        <v>390</v>
      </c>
      <c r="U332" s="149" t="s">
        <v>727</v>
      </c>
      <c r="V332" s="123"/>
      <c r="W332" s="125"/>
    </row>
    <row r="333" spans="1:259" s="20" customFormat="1" x14ac:dyDescent="0.2">
      <c r="A333" s="122">
        <v>40367</v>
      </c>
      <c r="B333" s="102" t="s">
        <v>731</v>
      </c>
      <c r="C333" s="102" t="s">
        <v>222</v>
      </c>
      <c r="D333" s="102" t="s">
        <v>134</v>
      </c>
      <c r="E333" s="144" t="s">
        <v>144</v>
      </c>
      <c r="F333" s="84">
        <v>39837</v>
      </c>
      <c r="G333" s="145">
        <v>2009</v>
      </c>
      <c r="H333" s="123" t="s">
        <v>24</v>
      </c>
      <c r="I333" s="123" t="str">
        <f t="shared" si="18"/>
        <v>NE</v>
      </c>
      <c r="J333" s="123" t="str">
        <f t="shared" si="17"/>
        <v>NE</v>
      </c>
      <c r="K333" s="123" t="str">
        <f t="shared" si="19"/>
        <v>Mountain</v>
      </c>
      <c r="L333" s="123" t="str">
        <f>INDEX('State '!$A$1:$C$62,MATCH($I333,'State '!$B:$B,0),3)</f>
        <v>Mountain</v>
      </c>
      <c r="M333" s="123" t="str">
        <f>INDEX('State '!$A$1:$C$62,MATCH($J333,'State '!$B:$B,0),3)</f>
        <v>Mountain</v>
      </c>
      <c r="N333" s="123"/>
      <c r="O333" s="146">
        <v>23.9</v>
      </c>
      <c r="P333" s="146">
        <v>24.5</v>
      </c>
      <c r="Q333" s="146">
        <v>21.8</v>
      </c>
      <c r="R333" s="85" t="s">
        <v>732</v>
      </c>
      <c r="S333" s="147" t="s">
        <v>135</v>
      </c>
      <c r="T333" s="148" t="s">
        <v>390</v>
      </c>
      <c r="U333" s="149" t="s">
        <v>733</v>
      </c>
      <c r="V333" s="123"/>
      <c r="W333" s="125"/>
    </row>
    <row r="334" spans="1:259" s="20" customFormat="1" x14ac:dyDescent="0.2">
      <c r="A334" s="122">
        <v>39990</v>
      </c>
      <c r="B334" s="102" t="s">
        <v>734</v>
      </c>
      <c r="C334" s="102" t="s">
        <v>222</v>
      </c>
      <c r="D334" s="102" t="s">
        <v>137</v>
      </c>
      <c r="E334" s="144" t="s">
        <v>144</v>
      </c>
      <c r="F334" s="84">
        <v>40128</v>
      </c>
      <c r="G334" s="145">
        <v>2009</v>
      </c>
      <c r="H334" s="123" t="s">
        <v>735</v>
      </c>
      <c r="I334" s="123" t="str">
        <f t="shared" si="18"/>
        <v>IA</v>
      </c>
      <c r="J334" s="123" t="str">
        <f t="shared" si="17"/>
        <v>IL</v>
      </c>
      <c r="K334" s="123" t="str">
        <f t="shared" si="19"/>
        <v>Midwest</v>
      </c>
      <c r="L334" s="123" t="str">
        <f>INDEX('State '!$A$1:$C$62,MATCH($I334,'State '!$B:$B,0),3)</f>
        <v>Midwest</v>
      </c>
      <c r="M334" s="123" t="str">
        <f>INDEX('State '!$A$1:$C$62,MATCH($J334,'State '!$B:$B,0),3)</f>
        <v>Midwest</v>
      </c>
      <c r="N334" s="123"/>
      <c r="O334" s="146">
        <v>1200</v>
      </c>
      <c r="P334" s="146">
        <v>240</v>
      </c>
      <c r="Q334" s="146">
        <v>1000</v>
      </c>
      <c r="R334" s="85">
        <v>42</v>
      </c>
      <c r="S334" s="147" t="s">
        <v>135</v>
      </c>
      <c r="T334" s="148" t="s">
        <v>390</v>
      </c>
      <c r="U334" s="149" t="s">
        <v>391</v>
      </c>
      <c r="V334" s="123"/>
      <c r="W334" s="125"/>
    </row>
    <row r="335" spans="1:259" ht="25.5" x14ac:dyDescent="0.2">
      <c r="A335" s="122">
        <v>39990</v>
      </c>
      <c r="B335" s="102" t="s">
        <v>678</v>
      </c>
      <c r="C335" s="102" t="s">
        <v>222</v>
      </c>
      <c r="D335" s="102" t="s">
        <v>137</v>
      </c>
      <c r="E335" s="144" t="s">
        <v>144</v>
      </c>
      <c r="F335" s="84">
        <v>40128</v>
      </c>
      <c r="G335" s="145">
        <v>2009</v>
      </c>
      <c r="H335" s="123" t="s">
        <v>679</v>
      </c>
      <c r="I335" s="123" t="str">
        <f t="shared" si="18"/>
        <v>WY</v>
      </c>
      <c r="J335" s="123" t="str">
        <f t="shared" si="17"/>
        <v>IA</v>
      </c>
      <c r="K335" s="123" t="str">
        <f t="shared" si="19"/>
        <v>Mountain, South Central, Midwest</v>
      </c>
      <c r="L335" s="123" t="str">
        <f>INDEX('State '!$A$1:$C$62,MATCH($I335,'State '!$B:$B,0),3)</f>
        <v>Mountain</v>
      </c>
      <c r="M335" s="123" t="str">
        <f>INDEX('State '!$A$1:$C$62,MATCH($J335,'State '!$B:$B,0),3)</f>
        <v>Midwest</v>
      </c>
      <c r="N335" s="123" t="s">
        <v>2566</v>
      </c>
      <c r="O335" s="146">
        <v>875</v>
      </c>
      <c r="P335" s="146">
        <v>175</v>
      </c>
      <c r="Q335" s="146">
        <v>1000</v>
      </c>
      <c r="R335" s="85">
        <v>42</v>
      </c>
      <c r="S335" s="147" t="s">
        <v>135</v>
      </c>
      <c r="T335" s="148" t="s">
        <v>390</v>
      </c>
      <c r="U335" s="149" t="s">
        <v>391</v>
      </c>
      <c r="V335" s="123"/>
      <c r="W335" s="125"/>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c r="BB335" s="20"/>
      <c r="BC335" s="20"/>
      <c r="BD335" s="20"/>
      <c r="BE335" s="20"/>
      <c r="BF335" s="20"/>
      <c r="BG335" s="20"/>
      <c r="BH335" s="20"/>
      <c r="BI335" s="20"/>
      <c r="BJ335" s="20"/>
      <c r="BK335" s="20"/>
      <c r="BL335" s="20"/>
      <c r="BM335" s="20"/>
      <c r="BN335" s="20"/>
      <c r="BO335" s="20"/>
      <c r="BP335" s="20"/>
      <c r="BQ335" s="20"/>
      <c r="BR335" s="20"/>
      <c r="BS335" s="20"/>
      <c r="BT335" s="20"/>
      <c r="BU335" s="20"/>
      <c r="BV335" s="20"/>
      <c r="BW335" s="20"/>
      <c r="BX335" s="20"/>
      <c r="BY335" s="20"/>
      <c r="BZ335" s="20"/>
      <c r="CA335" s="20"/>
      <c r="CB335" s="20"/>
      <c r="CC335" s="20"/>
      <c r="CD335" s="20"/>
      <c r="CE335" s="20"/>
      <c r="CF335" s="20"/>
      <c r="CG335" s="20"/>
      <c r="CH335" s="20"/>
      <c r="CI335" s="20"/>
      <c r="CJ335" s="20"/>
      <c r="CK335" s="20"/>
      <c r="CL335" s="20"/>
      <c r="CM335" s="20"/>
      <c r="CN335" s="20"/>
      <c r="CO335" s="20"/>
      <c r="CP335" s="20"/>
      <c r="CQ335" s="20"/>
      <c r="CR335" s="20"/>
      <c r="CS335" s="20"/>
      <c r="CT335" s="20"/>
      <c r="CU335" s="20"/>
      <c r="CV335" s="20"/>
      <c r="CW335" s="20"/>
      <c r="CX335" s="20"/>
      <c r="CY335" s="20"/>
      <c r="CZ335" s="20"/>
      <c r="DA335" s="20"/>
      <c r="DB335" s="20"/>
      <c r="DC335" s="20"/>
      <c r="DD335" s="20"/>
      <c r="DE335" s="20"/>
      <c r="DF335" s="20"/>
      <c r="DG335" s="20"/>
      <c r="DH335" s="20"/>
      <c r="DI335" s="20"/>
      <c r="DJ335" s="20"/>
      <c r="DK335" s="20"/>
      <c r="DL335" s="20"/>
      <c r="DM335" s="20"/>
      <c r="DN335" s="20"/>
      <c r="DO335" s="20"/>
      <c r="DP335" s="20"/>
      <c r="DQ335" s="20"/>
      <c r="DR335" s="20"/>
      <c r="DS335" s="20"/>
      <c r="DT335" s="20"/>
      <c r="DU335" s="20"/>
      <c r="DV335" s="20"/>
      <c r="DW335" s="20"/>
      <c r="DX335" s="20"/>
      <c r="DY335" s="20"/>
      <c r="DZ335" s="20"/>
      <c r="EA335" s="20"/>
      <c r="EB335" s="20"/>
      <c r="EC335" s="20"/>
      <c r="ED335" s="20"/>
      <c r="EE335" s="20"/>
      <c r="EF335" s="20"/>
      <c r="EG335" s="20"/>
      <c r="EH335" s="20"/>
      <c r="EI335" s="20"/>
      <c r="EJ335" s="20"/>
      <c r="EK335" s="20"/>
      <c r="EL335" s="20"/>
      <c r="EM335" s="20"/>
      <c r="EN335" s="20"/>
      <c r="EO335" s="20"/>
      <c r="EP335" s="20"/>
      <c r="EQ335" s="20"/>
      <c r="ER335" s="20"/>
      <c r="ES335" s="20"/>
      <c r="ET335" s="20"/>
      <c r="EU335" s="20"/>
      <c r="EV335" s="20"/>
      <c r="EW335" s="20"/>
      <c r="EX335" s="20"/>
      <c r="EY335" s="20"/>
      <c r="EZ335" s="20"/>
      <c r="FA335" s="20"/>
      <c r="FB335" s="20"/>
      <c r="FC335" s="20"/>
      <c r="FD335" s="20"/>
      <c r="FE335" s="20"/>
      <c r="FF335" s="20"/>
      <c r="FG335" s="20"/>
      <c r="FH335" s="20"/>
      <c r="FI335" s="20"/>
      <c r="FJ335" s="20"/>
      <c r="FK335" s="20"/>
      <c r="FL335" s="20"/>
      <c r="FM335" s="20"/>
      <c r="FN335" s="20"/>
      <c r="FO335" s="20"/>
      <c r="FP335" s="20"/>
      <c r="FQ335" s="20"/>
      <c r="FR335" s="20"/>
      <c r="FS335" s="20"/>
      <c r="FT335" s="20"/>
      <c r="FU335" s="20"/>
      <c r="FV335" s="20"/>
      <c r="FW335" s="20"/>
      <c r="FX335" s="20"/>
      <c r="FY335" s="20"/>
      <c r="FZ335" s="20"/>
      <c r="GA335" s="20"/>
      <c r="GB335" s="20"/>
      <c r="GC335" s="20"/>
      <c r="GD335" s="20"/>
      <c r="GE335" s="20"/>
      <c r="GF335" s="20"/>
      <c r="GG335" s="20"/>
      <c r="GH335" s="20"/>
      <c r="GI335" s="20"/>
      <c r="GJ335" s="20"/>
      <c r="GK335" s="20"/>
      <c r="GL335" s="20"/>
      <c r="GM335" s="20"/>
      <c r="GN335" s="20"/>
      <c r="GO335" s="20"/>
      <c r="GP335" s="20"/>
      <c r="GQ335" s="20"/>
      <c r="GR335" s="20"/>
      <c r="GS335" s="20"/>
      <c r="GT335" s="20"/>
      <c r="GU335" s="20"/>
      <c r="GV335" s="20"/>
      <c r="GW335" s="20"/>
      <c r="GX335" s="20"/>
      <c r="GY335" s="20"/>
      <c r="GZ335" s="20"/>
      <c r="HA335" s="20"/>
      <c r="HB335" s="20"/>
      <c r="HC335" s="20"/>
      <c r="HD335" s="20"/>
      <c r="HE335" s="20"/>
      <c r="HF335" s="20"/>
      <c r="HG335" s="20"/>
      <c r="HH335" s="20"/>
      <c r="HI335" s="20"/>
      <c r="HJ335" s="20"/>
      <c r="HK335" s="20"/>
      <c r="HL335" s="20"/>
      <c r="HM335" s="20"/>
      <c r="HN335" s="20"/>
      <c r="HO335" s="20"/>
      <c r="HP335" s="20"/>
      <c r="HQ335" s="20"/>
      <c r="HR335" s="20"/>
      <c r="HS335" s="20"/>
      <c r="HT335" s="20"/>
      <c r="HU335" s="20"/>
      <c r="HV335" s="20"/>
      <c r="HW335" s="20"/>
      <c r="HX335" s="20"/>
      <c r="HY335" s="20"/>
      <c r="HZ335" s="20"/>
      <c r="IA335" s="20"/>
      <c r="IB335" s="20"/>
      <c r="IC335" s="20"/>
      <c r="ID335" s="20"/>
      <c r="IE335" s="20"/>
      <c r="IF335" s="20"/>
      <c r="IG335" s="20"/>
      <c r="IH335" s="20"/>
      <c r="II335" s="20"/>
      <c r="IJ335" s="20"/>
      <c r="IK335" s="20"/>
      <c r="IL335" s="20"/>
      <c r="IM335" s="20"/>
      <c r="IN335" s="20"/>
      <c r="IO335" s="20"/>
      <c r="IP335" s="20"/>
      <c r="IQ335" s="20"/>
      <c r="IR335" s="20"/>
      <c r="IS335" s="20"/>
      <c r="IT335" s="20"/>
      <c r="IU335" s="20"/>
      <c r="IV335" s="20"/>
      <c r="IW335" s="20"/>
      <c r="IX335" s="20"/>
      <c r="IY335" s="20"/>
    </row>
    <row r="336" spans="1:259" x14ac:dyDescent="0.2">
      <c r="A336" s="122">
        <v>40367</v>
      </c>
      <c r="B336" s="101" t="s">
        <v>728</v>
      </c>
      <c r="C336" s="101" t="s">
        <v>248</v>
      </c>
      <c r="D336" s="101" t="s">
        <v>137</v>
      </c>
      <c r="E336" s="101" t="s">
        <v>144</v>
      </c>
      <c r="F336" s="82">
        <v>39993</v>
      </c>
      <c r="G336" s="83">
        <v>2009</v>
      </c>
      <c r="H336" s="123" t="s">
        <v>729</v>
      </c>
      <c r="I336" s="123" t="str">
        <f t="shared" si="18"/>
        <v>MO</v>
      </c>
      <c r="J336" s="123" t="str">
        <f t="shared" si="17"/>
        <v>OH</v>
      </c>
      <c r="K336" s="123" t="str">
        <f t="shared" si="19"/>
        <v>Midwest, Northeast</v>
      </c>
      <c r="L336" s="123" t="str">
        <f>INDEX('State '!$A$1:$C$62,MATCH($I336,'State '!$B:$B,0),3)</f>
        <v>Midwest</v>
      </c>
      <c r="M336" s="123" t="str">
        <f>INDEX('State '!$A$1:$C$62,MATCH($J336,'State '!$B:$B,0),3)</f>
        <v>Northeast</v>
      </c>
      <c r="N336" s="123"/>
      <c r="O336" s="85">
        <v>2150</v>
      </c>
      <c r="P336" s="85">
        <v>444</v>
      </c>
      <c r="Q336" s="85">
        <v>1600</v>
      </c>
      <c r="R336" s="124">
        <v>42</v>
      </c>
      <c r="S336" s="123" t="s">
        <v>135</v>
      </c>
      <c r="T336" s="123" t="s">
        <v>390</v>
      </c>
      <c r="U336" s="123" t="s">
        <v>730</v>
      </c>
      <c r="V336" s="123"/>
      <c r="W336" s="125"/>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20"/>
      <c r="BU336" s="20"/>
      <c r="BV336" s="20"/>
      <c r="BW336" s="20"/>
      <c r="BX336" s="20"/>
      <c r="BY336" s="20"/>
      <c r="BZ336" s="20"/>
      <c r="CA336" s="20"/>
      <c r="CB336" s="20"/>
      <c r="CC336" s="20"/>
      <c r="CD336" s="20"/>
      <c r="CE336" s="20"/>
      <c r="CF336" s="20"/>
      <c r="CG336" s="20"/>
      <c r="CH336" s="20"/>
      <c r="CI336" s="20"/>
      <c r="CJ336" s="20"/>
      <c r="CK336" s="20"/>
      <c r="CL336" s="20"/>
      <c r="CM336" s="20"/>
      <c r="CN336" s="20"/>
      <c r="CO336" s="20"/>
      <c r="CP336" s="20"/>
      <c r="CQ336" s="20"/>
      <c r="CR336" s="20"/>
      <c r="CS336" s="20"/>
      <c r="CT336" s="20"/>
      <c r="CU336" s="20"/>
      <c r="CV336" s="20"/>
      <c r="CW336" s="20"/>
      <c r="CX336" s="20"/>
      <c r="CY336" s="20"/>
      <c r="CZ336" s="20"/>
      <c r="DA336" s="20"/>
      <c r="DB336" s="20"/>
      <c r="DC336" s="20"/>
      <c r="DD336" s="20"/>
      <c r="DE336" s="20"/>
      <c r="DF336" s="20"/>
      <c r="DG336" s="20"/>
      <c r="DH336" s="20"/>
      <c r="DI336" s="20"/>
      <c r="DJ336" s="20"/>
      <c r="DK336" s="20"/>
      <c r="DL336" s="20"/>
      <c r="DM336" s="20"/>
      <c r="DN336" s="20"/>
      <c r="DO336" s="20"/>
      <c r="DP336" s="20"/>
      <c r="DQ336" s="20"/>
      <c r="DR336" s="20"/>
      <c r="DS336" s="20"/>
      <c r="DT336" s="20"/>
      <c r="DU336" s="20"/>
      <c r="DV336" s="20"/>
      <c r="DW336" s="20"/>
      <c r="DX336" s="20"/>
      <c r="DY336" s="20"/>
      <c r="DZ336" s="20"/>
      <c r="EA336" s="20"/>
      <c r="EB336" s="20"/>
      <c r="EC336" s="20"/>
      <c r="ED336" s="20"/>
      <c r="EE336" s="20"/>
      <c r="EF336" s="20"/>
      <c r="EG336" s="20"/>
      <c r="EH336" s="20"/>
      <c r="EI336" s="20"/>
      <c r="EJ336" s="20"/>
      <c r="EK336" s="20"/>
      <c r="EL336" s="20"/>
      <c r="EM336" s="20"/>
      <c r="EN336" s="20"/>
      <c r="EO336" s="20"/>
      <c r="EP336" s="20"/>
      <c r="EQ336" s="20"/>
      <c r="ER336" s="20"/>
      <c r="ES336" s="20"/>
      <c r="ET336" s="20"/>
      <c r="EU336" s="20"/>
      <c r="EV336" s="20"/>
      <c r="EW336" s="20"/>
      <c r="EX336" s="20"/>
      <c r="EY336" s="20"/>
      <c r="EZ336" s="20"/>
      <c r="FA336" s="20"/>
      <c r="FB336" s="20"/>
      <c r="FC336" s="20"/>
      <c r="FD336" s="20"/>
      <c r="FE336" s="20"/>
      <c r="FF336" s="20"/>
      <c r="FG336" s="20"/>
      <c r="FH336" s="20"/>
      <c r="FI336" s="20"/>
      <c r="FJ336" s="20"/>
      <c r="FK336" s="20"/>
      <c r="FL336" s="20"/>
      <c r="FM336" s="20"/>
      <c r="FN336" s="20"/>
      <c r="FO336" s="20"/>
      <c r="FP336" s="20"/>
      <c r="FQ336" s="20"/>
      <c r="FR336" s="20"/>
      <c r="FS336" s="20"/>
      <c r="FT336" s="20"/>
      <c r="FU336" s="20"/>
      <c r="FV336" s="20"/>
      <c r="FW336" s="20"/>
      <c r="FX336" s="20"/>
      <c r="FY336" s="20"/>
      <c r="FZ336" s="20"/>
      <c r="GA336" s="20"/>
      <c r="GB336" s="20"/>
      <c r="GC336" s="20"/>
      <c r="GD336" s="20"/>
      <c r="GE336" s="20"/>
      <c r="GF336" s="20"/>
      <c r="GG336" s="20"/>
      <c r="GH336" s="20"/>
      <c r="GI336" s="20"/>
      <c r="GJ336" s="20"/>
      <c r="GK336" s="20"/>
      <c r="GL336" s="20"/>
      <c r="GM336" s="20"/>
      <c r="GN336" s="20"/>
      <c r="GO336" s="20"/>
      <c r="GP336" s="20"/>
      <c r="GQ336" s="20"/>
      <c r="GR336" s="20"/>
      <c r="GS336" s="20"/>
      <c r="GT336" s="20"/>
      <c r="GU336" s="20"/>
      <c r="GV336" s="20"/>
      <c r="GW336" s="20"/>
      <c r="GX336" s="20"/>
      <c r="GY336" s="20"/>
      <c r="GZ336" s="20"/>
      <c r="HA336" s="20"/>
      <c r="HB336" s="20"/>
      <c r="HC336" s="20"/>
      <c r="HD336" s="20"/>
      <c r="HE336" s="20"/>
      <c r="HF336" s="20"/>
      <c r="HG336" s="20"/>
      <c r="HH336" s="20"/>
      <c r="HI336" s="20"/>
      <c r="HJ336" s="20"/>
      <c r="HK336" s="20"/>
      <c r="HL336" s="20"/>
      <c r="HM336" s="20"/>
      <c r="HN336" s="20"/>
      <c r="HO336" s="20"/>
      <c r="HP336" s="20"/>
      <c r="HQ336" s="20"/>
      <c r="HR336" s="20"/>
      <c r="HS336" s="20"/>
      <c r="HT336" s="20"/>
      <c r="HU336" s="20"/>
      <c r="HV336" s="20"/>
      <c r="HW336" s="20"/>
      <c r="HX336" s="20"/>
      <c r="HY336" s="20"/>
      <c r="HZ336" s="20"/>
      <c r="IA336" s="20"/>
      <c r="IB336" s="20"/>
      <c r="IC336" s="20"/>
      <c r="ID336" s="20"/>
      <c r="IE336" s="20"/>
      <c r="IF336" s="20"/>
      <c r="IG336" s="20"/>
      <c r="IH336" s="20"/>
      <c r="II336" s="20"/>
      <c r="IJ336" s="20"/>
      <c r="IK336" s="20"/>
      <c r="IL336" s="20"/>
      <c r="IM336" s="20"/>
      <c r="IN336" s="20"/>
      <c r="IO336" s="20"/>
      <c r="IP336" s="20"/>
      <c r="IQ336" s="20"/>
      <c r="IR336" s="20"/>
      <c r="IS336" s="20"/>
      <c r="IT336" s="20"/>
      <c r="IU336" s="20"/>
      <c r="IV336" s="20"/>
      <c r="IW336" s="20"/>
      <c r="IX336" s="20"/>
      <c r="IY336" s="20"/>
    </row>
    <row r="337" spans="1:259" s="20" customFormat="1" x14ac:dyDescent="0.2">
      <c r="A337" s="122">
        <v>40367</v>
      </c>
      <c r="B337" s="101" t="s">
        <v>738</v>
      </c>
      <c r="C337" s="101" t="s">
        <v>248</v>
      </c>
      <c r="D337" s="101" t="s">
        <v>137</v>
      </c>
      <c r="E337" s="101" t="s">
        <v>144</v>
      </c>
      <c r="F337" s="82">
        <v>40129</v>
      </c>
      <c r="G337" s="83">
        <v>2009</v>
      </c>
      <c r="H337" s="123" t="s">
        <v>8</v>
      </c>
      <c r="I337" s="123" t="str">
        <f t="shared" si="18"/>
        <v>OH</v>
      </c>
      <c r="J337" s="123" t="str">
        <f t="shared" si="17"/>
        <v>OH</v>
      </c>
      <c r="K337" s="123" t="str">
        <f t="shared" si="19"/>
        <v>Northeast</v>
      </c>
      <c r="L337" s="123" t="str">
        <f>INDEX('State '!$A$1:$C$62,MATCH($I337,'State '!$B:$B,0),3)</f>
        <v>Northeast</v>
      </c>
      <c r="M337" s="123" t="str">
        <f>INDEX('State '!$A$1:$C$62,MATCH($J337,'State '!$B:$B,0),3)</f>
        <v>Northeast</v>
      </c>
      <c r="N337" s="123"/>
      <c r="O337" s="85">
        <v>1162</v>
      </c>
      <c r="P337" s="85">
        <v>195.1</v>
      </c>
      <c r="Q337" s="85">
        <v>1800</v>
      </c>
      <c r="R337" s="124">
        <v>42</v>
      </c>
      <c r="S337" s="123" t="s">
        <v>135</v>
      </c>
      <c r="T337" s="123" t="s">
        <v>390</v>
      </c>
      <c r="U337" s="123" t="s">
        <v>730</v>
      </c>
      <c r="V337" s="123"/>
      <c r="W337" s="125"/>
    </row>
    <row r="338" spans="1:259" ht="25.5" x14ac:dyDescent="0.2">
      <c r="A338" s="122">
        <v>40248</v>
      </c>
      <c r="B338" s="101" t="s">
        <v>680</v>
      </c>
      <c r="C338" s="101" t="s">
        <v>267</v>
      </c>
      <c r="D338" s="101" t="s">
        <v>134</v>
      </c>
      <c r="E338" s="101" t="s">
        <v>144</v>
      </c>
      <c r="F338" s="82">
        <v>40008</v>
      </c>
      <c r="G338" s="83">
        <v>2009</v>
      </c>
      <c r="H338" s="123" t="s">
        <v>37</v>
      </c>
      <c r="I338" s="123" t="str">
        <f t="shared" si="18"/>
        <v>OK</v>
      </c>
      <c r="J338" s="123" t="str">
        <f t="shared" si="17"/>
        <v>OK</v>
      </c>
      <c r="K338" s="123" t="str">
        <f t="shared" si="19"/>
        <v>South Central</v>
      </c>
      <c r="L338" s="123" t="str">
        <f>INDEX('State '!$A$1:$C$62,MATCH($I338,'State '!$B:$B,0),3)</f>
        <v>South Central</v>
      </c>
      <c r="M338" s="123" t="str">
        <f>INDEX('State '!$A$1:$C$62,MATCH($J338,'State '!$B:$B,0),3)</f>
        <v>South Central</v>
      </c>
      <c r="N338" s="123"/>
      <c r="O338" s="85">
        <v>75</v>
      </c>
      <c r="P338" s="85">
        <v>50</v>
      </c>
      <c r="Q338" s="85">
        <v>638</v>
      </c>
      <c r="R338" s="124">
        <v>24</v>
      </c>
      <c r="S338" s="123" t="s">
        <v>135</v>
      </c>
      <c r="T338" s="123" t="s">
        <v>390</v>
      </c>
      <c r="U338" s="123" t="s">
        <v>681</v>
      </c>
      <c r="V338" s="123"/>
      <c r="W338" s="125"/>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20"/>
      <c r="BQ338" s="20"/>
      <c r="BR338" s="20"/>
      <c r="BS338" s="20"/>
      <c r="BT338" s="20"/>
      <c r="BU338" s="20"/>
      <c r="BV338" s="20"/>
      <c r="BW338" s="20"/>
      <c r="BX338" s="20"/>
      <c r="BY338" s="20"/>
      <c r="BZ338" s="20"/>
      <c r="CA338" s="20"/>
      <c r="CB338" s="20"/>
      <c r="CC338" s="20"/>
      <c r="CD338" s="20"/>
      <c r="CE338" s="20"/>
      <c r="CF338" s="20"/>
      <c r="CG338" s="20"/>
      <c r="CH338" s="20"/>
      <c r="CI338" s="20"/>
      <c r="CJ338" s="20"/>
      <c r="CK338" s="20"/>
      <c r="CL338" s="20"/>
      <c r="CM338" s="20"/>
      <c r="CN338" s="20"/>
      <c r="CO338" s="20"/>
      <c r="CP338" s="20"/>
      <c r="CQ338" s="20"/>
      <c r="CR338" s="20"/>
      <c r="CS338" s="20"/>
      <c r="CT338" s="20"/>
      <c r="CU338" s="20"/>
      <c r="CV338" s="20"/>
      <c r="CW338" s="20"/>
      <c r="CX338" s="20"/>
      <c r="CY338" s="20"/>
      <c r="CZ338" s="20"/>
      <c r="DA338" s="20"/>
      <c r="DB338" s="20"/>
      <c r="DC338" s="20"/>
      <c r="DD338" s="20"/>
      <c r="DE338" s="20"/>
      <c r="DF338" s="20"/>
      <c r="DG338" s="20"/>
      <c r="DH338" s="20"/>
      <c r="DI338" s="20"/>
      <c r="DJ338" s="20"/>
      <c r="DK338" s="20"/>
      <c r="DL338" s="20"/>
      <c r="DM338" s="20"/>
      <c r="DN338" s="20"/>
      <c r="DO338" s="20"/>
      <c r="DP338" s="20"/>
      <c r="DQ338" s="20"/>
      <c r="DR338" s="20"/>
      <c r="DS338" s="20"/>
      <c r="DT338" s="20"/>
      <c r="DU338" s="20"/>
      <c r="DV338" s="20"/>
      <c r="DW338" s="20"/>
      <c r="DX338" s="20"/>
      <c r="DY338" s="20"/>
      <c r="DZ338" s="20"/>
      <c r="EA338" s="20"/>
      <c r="EB338" s="20"/>
      <c r="EC338" s="20"/>
      <c r="ED338" s="20"/>
      <c r="EE338" s="20"/>
      <c r="EF338" s="20"/>
      <c r="EG338" s="20"/>
      <c r="EH338" s="20"/>
      <c r="EI338" s="20"/>
      <c r="EJ338" s="20"/>
      <c r="EK338" s="20"/>
      <c r="EL338" s="20"/>
      <c r="EM338" s="20"/>
      <c r="EN338" s="20"/>
      <c r="EO338" s="20"/>
      <c r="EP338" s="20"/>
      <c r="EQ338" s="20"/>
      <c r="ER338" s="20"/>
      <c r="ES338" s="20"/>
      <c r="ET338" s="20"/>
      <c r="EU338" s="20"/>
      <c r="EV338" s="20"/>
      <c r="EW338" s="20"/>
      <c r="EX338" s="20"/>
      <c r="EY338" s="20"/>
      <c r="EZ338" s="20"/>
      <c r="FA338" s="20"/>
      <c r="FB338" s="20"/>
      <c r="FC338" s="20"/>
      <c r="FD338" s="20"/>
      <c r="FE338" s="20"/>
      <c r="FF338" s="20"/>
      <c r="FG338" s="20"/>
      <c r="FH338" s="20"/>
      <c r="FI338" s="20"/>
      <c r="FJ338" s="20"/>
      <c r="FK338" s="20"/>
      <c r="FL338" s="20"/>
      <c r="FM338" s="20"/>
      <c r="FN338" s="20"/>
      <c r="FO338" s="20"/>
      <c r="FP338" s="20"/>
      <c r="FQ338" s="20"/>
      <c r="FR338" s="20"/>
      <c r="FS338" s="20"/>
      <c r="FT338" s="20"/>
      <c r="FU338" s="20"/>
      <c r="FV338" s="20"/>
      <c r="FW338" s="20"/>
      <c r="FX338" s="20"/>
      <c r="FY338" s="20"/>
      <c r="FZ338" s="20"/>
      <c r="GA338" s="20"/>
      <c r="GB338" s="20"/>
      <c r="GC338" s="20"/>
      <c r="GD338" s="20"/>
      <c r="GE338" s="20"/>
      <c r="GF338" s="20"/>
      <c r="GG338" s="20"/>
      <c r="GH338" s="20"/>
      <c r="GI338" s="20"/>
      <c r="GJ338" s="20"/>
      <c r="GK338" s="20"/>
      <c r="GL338" s="20"/>
      <c r="GM338" s="20"/>
      <c r="GN338" s="20"/>
      <c r="GO338" s="20"/>
      <c r="GP338" s="20"/>
      <c r="GQ338" s="20"/>
      <c r="GR338" s="20"/>
      <c r="GS338" s="20"/>
      <c r="GT338" s="20"/>
      <c r="GU338" s="20"/>
      <c r="GV338" s="20"/>
      <c r="GW338" s="20"/>
      <c r="GX338" s="20"/>
      <c r="GY338" s="20"/>
      <c r="GZ338" s="20"/>
      <c r="HA338" s="20"/>
      <c r="HB338" s="20"/>
      <c r="HC338" s="20"/>
      <c r="HD338" s="20"/>
      <c r="HE338" s="20"/>
      <c r="HF338" s="20"/>
      <c r="HG338" s="20"/>
      <c r="HH338" s="20"/>
      <c r="HI338" s="20"/>
      <c r="HJ338" s="20"/>
      <c r="HK338" s="20"/>
      <c r="HL338" s="20"/>
      <c r="HM338" s="20"/>
      <c r="HN338" s="20"/>
      <c r="HO338" s="20"/>
      <c r="HP338" s="20"/>
      <c r="HQ338" s="20"/>
      <c r="HR338" s="20"/>
      <c r="HS338" s="20"/>
      <c r="HT338" s="20"/>
      <c r="HU338" s="20"/>
      <c r="HV338" s="20"/>
      <c r="HW338" s="20"/>
      <c r="HX338" s="20"/>
      <c r="HY338" s="20"/>
      <c r="HZ338" s="20"/>
      <c r="IA338" s="20"/>
      <c r="IB338" s="20"/>
      <c r="IC338" s="20"/>
      <c r="ID338" s="20"/>
      <c r="IE338" s="20"/>
      <c r="IF338" s="20"/>
      <c r="IG338" s="20"/>
      <c r="IH338" s="20"/>
      <c r="II338" s="20"/>
      <c r="IJ338" s="20"/>
      <c r="IK338" s="20"/>
      <c r="IL338" s="20"/>
      <c r="IM338" s="20"/>
      <c r="IN338" s="20"/>
      <c r="IO338" s="20"/>
      <c r="IP338" s="20"/>
      <c r="IQ338" s="20"/>
      <c r="IR338" s="20"/>
      <c r="IS338" s="20"/>
      <c r="IT338" s="20"/>
      <c r="IU338" s="20"/>
      <c r="IV338" s="20"/>
      <c r="IW338" s="20"/>
      <c r="IX338" s="20"/>
      <c r="IY338" s="20"/>
    </row>
    <row r="339" spans="1:259" ht="25.5" x14ac:dyDescent="0.2">
      <c r="A339" s="122">
        <v>40367</v>
      </c>
      <c r="B339" s="101" t="s">
        <v>696</v>
      </c>
      <c r="C339" s="101" t="s">
        <v>270</v>
      </c>
      <c r="D339" s="101" t="s">
        <v>141</v>
      </c>
      <c r="E339" s="101" t="s">
        <v>144</v>
      </c>
      <c r="F339" s="82">
        <v>40027</v>
      </c>
      <c r="G339" s="83">
        <v>2009</v>
      </c>
      <c r="H339" s="123" t="s">
        <v>41</v>
      </c>
      <c r="I339" s="123" t="str">
        <f t="shared" si="18"/>
        <v>MI</v>
      </c>
      <c r="J339" s="123" t="str">
        <f t="shared" si="17"/>
        <v>MI</v>
      </c>
      <c r="K339" s="123" t="str">
        <f t="shared" si="19"/>
        <v>Midwest</v>
      </c>
      <c r="L339" s="123" t="str">
        <f>INDEX('State '!$A$1:$C$62,MATCH($I339,'State '!$B:$B,0),3)</f>
        <v>Midwest</v>
      </c>
      <c r="M339" s="123" t="str">
        <f>INDEX('State '!$A$1:$C$62,MATCH($J339,'State '!$B:$B,0),3)</f>
        <v>Midwest</v>
      </c>
      <c r="N339" s="123"/>
      <c r="O339" s="85">
        <v>61</v>
      </c>
      <c r="P339" s="85">
        <v>15</v>
      </c>
      <c r="Q339" s="85">
        <v>214</v>
      </c>
      <c r="R339" s="124">
        <v>24</v>
      </c>
      <c r="S339" s="123" t="s">
        <v>139</v>
      </c>
      <c r="T339" s="123" t="s">
        <v>188</v>
      </c>
      <c r="U339" s="123" t="s">
        <v>697</v>
      </c>
      <c r="V339" s="123"/>
      <c r="W339" s="125"/>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20"/>
      <c r="BW339" s="20"/>
      <c r="BX339" s="20"/>
      <c r="BY339" s="20"/>
      <c r="BZ339" s="20"/>
      <c r="CA339" s="20"/>
      <c r="CB339" s="20"/>
      <c r="CC339" s="20"/>
      <c r="CD339" s="20"/>
      <c r="CE339" s="20"/>
      <c r="CF339" s="20"/>
      <c r="CG339" s="20"/>
      <c r="CH339" s="20"/>
      <c r="CI339" s="20"/>
      <c r="CJ339" s="20"/>
      <c r="CK339" s="20"/>
      <c r="CL339" s="20"/>
      <c r="CM339" s="20"/>
      <c r="CN339" s="20"/>
      <c r="CO339" s="20"/>
      <c r="CP339" s="20"/>
      <c r="CQ339" s="20"/>
      <c r="CR339" s="20"/>
      <c r="CS339" s="20"/>
      <c r="CT339" s="20"/>
      <c r="CU339" s="20"/>
      <c r="CV339" s="20"/>
      <c r="CW339" s="20"/>
      <c r="CX339" s="20"/>
      <c r="CY339" s="20"/>
      <c r="CZ339" s="20"/>
      <c r="DA339" s="20"/>
      <c r="DB339" s="20"/>
      <c r="DC339" s="20"/>
      <c r="DD339" s="20"/>
      <c r="DE339" s="20"/>
      <c r="DF339" s="20"/>
      <c r="DG339" s="20"/>
      <c r="DH339" s="20"/>
      <c r="DI339" s="20"/>
      <c r="DJ339" s="20"/>
      <c r="DK339" s="20"/>
      <c r="DL339" s="20"/>
      <c r="DM339" s="20"/>
      <c r="DN339" s="20"/>
      <c r="DO339" s="20"/>
      <c r="DP339" s="20"/>
      <c r="DQ339" s="20"/>
      <c r="DR339" s="20"/>
      <c r="DS339" s="20"/>
      <c r="DT339" s="20"/>
      <c r="DU339" s="20"/>
      <c r="DV339" s="20"/>
      <c r="DW339" s="20"/>
      <c r="DX339" s="20"/>
      <c r="DY339" s="20"/>
      <c r="DZ339" s="20"/>
      <c r="EA339" s="20"/>
      <c r="EB339" s="20"/>
      <c r="EC339" s="20"/>
      <c r="ED339" s="20"/>
      <c r="EE339" s="20"/>
      <c r="EF339" s="20"/>
      <c r="EG339" s="20"/>
      <c r="EH339" s="20"/>
      <c r="EI339" s="20"/>
      <c r="EJ339" s="20"/>
      <c r="EK339" s="20"/>
      <c r="EL339" s="20"/>
      <c r="EM339" s="20"/>
      <c r="EN339" s="20"/>
      <c r="EO339" s="20"/>
      <c r="EP339" s="20"/>
      <c r="EQ339" s="20"/>
      <c r="ER339" s="20"/>
      <c r="ES339" s="20"/>
      <c r="ET339" s="20"/>
      <c r="EU339" s="20"/>
      <c r="EV339" s="20"/>
      <c r="EW339" s="20"/>
      <c r="EX339" s="20"/>
      <c r="EY339" s="20"/>
      <c r="EZ339" s="20"/>
      <c r="FA339" s="20"/>
      <c r="FB339" s="20"/>
      <c r="FC339" s="20"/>
      <c r="FD339" s="20"/>
      <c r="FE339" s="20"/>
      <c r="FF339" s="20"/>
      <c r="FG339" s="20"/>
      <c r="FH339" s="20"/>
      <c r="FI339" s="20"/>
      <c r="FJ339" s="20"/>
      <c r="FK339" s="20"/>
      <c r="FL339" s="20"/>
      <c r="FM339" s="20"/>
      <c r="FN339" s="20"/>
      <c r="FO339" s="20"/>
      <c r="FP339" s="20"/>
      <c r="FQ339" s="20"/>
      <c r="FR339" s="20"/>
      <c r="FS339" s="20"/>
      <c r="FT339" s="20"/>
      <c r="FU339" s="20"/>
      <c r="FV339" s="20"/>
      <c r="FW339" s="20"/>
      <c r="FX339" s="20"/>
      <c r="FY339" s="20"/>
      <c r="FZ339" s="20"/>
      <c r="GA339" s="20"/>
      <c r="GB339" s="20"/>
      <c r="GC339" s="20"/>
      <c r="GD339" s="20"/>
      <c r="GE339" s="20"/>
      <c r="GF339" s="20"/>
      <c r="GG339" s="20"/>
      <c r="GH339" s="20"/>
      <c r="GI339" s="20"/>
      <c r="GJ339" s="20"/>
      <c r="GK339" s="20"/>
      <c r="GL339" s="20"/>
      <c r="GM339" s="20"/>
      <c r="GN339" s="20"/>
      <c r="GO339" s="20"/>
      <c r="GP339" s="20"/>
      <c r="GQ339" s="20"/>
      <c r="GR339" s="20"/>
      <c r="GS339" s="20"/>
      <c r="GT339" s="20"/>
      <c r="GU339" s="20"/>
      <c r="GV339" s="20"/>
      <c r="GW339" s="20"/>
      <c r="GX339" s="20"/>
      <c r="GY339" s="20"/>
      <c r="GZ339" s="20"/>
      <c r="HA339" s="20"/>
      <c r="HB339" s="20"/>
      <c r="HC339" s="20"/>
      <c r="HD339" s="20"/>
      <c r="HE339" s="20"/>
      <c r="HF339" s="20"/>
      <c r="HG339" s="20"/>
      <c r="HH339" s="20"/>
      <c r="HI339" s="20"/>
      <c r="HJ339" s="20"/>
      <c r="HK339" s="20"/>
      <c r="HL339" s="20"/>
      <c r="HM339" s="20"/>
      <c r="HN339" s="20"/>
      <c r="HO339" s="20"/>
      <c r="HP339" s="20"/>
      <c r="HQ339" s="20"/>
      <c r="HR339" s="20"/>
      <c r="HS339" s="20"/>
      <c r="HT339" s="20"/>
      <c r="HU339" s="20"/>
      <c r="HV339" s="20"/>
      <c r="HW339" s="20"/>
      <c r="HX339" s="20"/>
      <c r="HY339" s="20"/>
      <c r="HZ339" s="20"/>
      <c r="IA339" s="20"/>
      <c r="IB339" s="20"/>
      <c r="IC339" s="20"/>
      <c r="ID339" s="20"/>
      <c r="IE339" s="20"/>
      <c r="IF339" s="20"/>
      <c r="IG339" s="20"/>
      <c r="IH339" s="20"/>
      <c r="II339" s="20"/>
      <c r="IJ339" s="20"/>
      <c r="IK339" s="20"/>
      <c r="IL339" s="20"/>
      <c r="IM339" s="20"/>
      <c r="IN339" s="20"/>
      <c r="IO339" s="20"/>
      <c r="IP339" s="20"/>
      <c r="IQ339" s="20"/>
      <c r="IR339" s="20"/>
      <c r="IS339" s="20"/>
      <c r="IT339" s="20"/>
      <c r="IU339" s="20"/>
      <c r="IV339" s="20"/>
      <c r="IW339" s="20"/>
      <c r="IX339" s="20"/>
      <c r="IY339" s="20"/>
    </row>
    <row r="340" spans="1:259" s="20" customFormat="1" x14ac:dyDescent="0.2">
      <c r="A340" s="122">
        <v>40367</v>
      </c>
      <c r="B340" s="102" t="s">
        <v>254</v>
      </c>
      <c r="C340" s="102" t="s">
        <v>254</v>
      </c>
      <c r="D340" s="102" t="s">
        <v>137</v>
      </c>
      <c r="E340" s="144" t="s">
        <v>144</v>
      </c>
      <c r="F340" s="84">
        <v>39913</v>
      </c>
      <c r="G340" s="145">
        <v>2009</v>
      </c>
      <c r="H340" s="123" t="s">
        <v>686</v>
      </c>
      <c r="I340" s="123" t="str">
        <f t="shared" si="18"/>
        <v>OK</v>
      </c>
      <c r="J340" s="123" t="str">
        <f t="shared" si="17"/>
        <v>AL</v>
      </c>
      <c r="K340" s="123" t="str">
        <f t="shared" si="19"/>
        <v>South Central</v>
      </c>
      <c r="L340" s="123" t="str">
        <f>INDEX('State '!$A$1:$C$62,MATCH($I340,'State '!$B:$B,0),3)</f>
        <v>South Central</v>
      </c>
      <c r="M340" s="123" t="str">
        <f>INDEX('State '!$A$1:$C$62,MATCH($J340,'State '!$B:$B,0),3)</f>
        <v>South Central</v>
      </c>
      <c r="N340" s="123"/>
      <c r="O340" s="146">
        <v>1832</v>
      </c>
      <c r="P340" s="146">
        <v>507.3</v>
      </c>
      <c r="Q340" s="146">
        <v>1533</v>
      </c>
      <c r="R340" s="85" t="s">
        <v>479</v>
      </c>
      <c r="S340" s="147" t="s">
        <v>135</v>
      </c>
      <c r="T340" s="148" t="s">
        <v>390</v>
      </c>
      <c r="U340" s="149" t="s">
        <v>687</v>
      </c>
      <c r="V340" s="123"/>
      <c r="W340" s="125"/>
    </row>
    <row r="341" spans="1:259" x14ac:dyDescent="0.2">
      <c r="A341" s="122">
        <v>40248</v>
      </c>
      <c r="B341" s="101" t="s">
        <v>720</v>
      </c>
      <c r="C341" s="101" t="s">
        <v>276</v>
      </c>
      <c r="D341" s="101" t="s">
        <v>134</v>
      </c>
      <c r="E341" s="101" t="s">
        <v>144</v>
      </c>
      <c r="F341" s="82">
        <v>40026</v>
      </c>
      <c r="G341" s="83">
        <v>2009</v>
      </c>
      <c r="H341" s="123" t="s">
        <v>14</v>
      </c>
      <c r="I341" s="123" t="str">
        <f t="shared" si="18"/>
        <v>MS</v>
      </c>
      <c r="J341" s="123" t="str">
        <f t="shared" si="17"/>
        <v>MS</v>
      </c>
      <c r="K341" s="123" t="str">
        <f t="shared" si="19"/>
        <v>South Central</v>
      </c>
      <c r="L341" s="123" t="str">
        <f>INDEX('State '!$A$1:$C$62,MATCH($I341,'State '!$B:$B,0),3)</f>
        <v>South Central</v>
      </c>
      <c r="M341" s="123" t="str">
        <f>INDEX('State '!$A$1:$C$62,MATCH($J341,'State '!$B:$B,0),3)</f>
        <v>South Central</v>
      </c>
      <c r="N341" s="123"/>
      <c r="O341" s="85">
        <v>42</v>
      </c>
      <c r="P341" s="85">
        <v>22.9</v>
      </c>
      <c r="Q341" s="85">
        <v>465</v>
      </c>
      <c r="R341" s="124">
        <v>24</v>
      </c>
      <c r="S341" s="123" t="s">
        <v>135</v>
      </c>
      <c r="T341" s="123" t="s">
        <v>390</v>
      </c>
      <c r="U341" s="123" t="s">
        <v>721</v>
      </c>
      <c r="V341" s="123"/>
      <c r="W341" s="125"/>
    </row>
    <row r="342" spans="1:259" s="20" customFormat="1" x14ac:dyDescent="0.2">
      <c r="A342" s="122">
        <v>40248</v>
      </c>
      <c r="B342" s="104" t="s">
        <v>654</v>
      </c>
      <c r="C342" s="104" t="s">
        <v>229</v>
      </c>
      <c r="D342" s="104" t="s">
        <v>141</v>
      </c>
      <c r="E342" s="101" t="s">
        <v>144</v>
      </c>
      <c r="F342" s="82">
        <v>39877</v>
      </c>
      <c r="G342" s="124">
        <v>2009</v>
      </c>
      <c r="H342" s="123" t="s">
        <v>655</v>
      </c>
      <c r="I342" s="123" t="str">
        <f t="shared" si="18"/>
        <v>IL</v>
      </c>
      <c r="J342" s="123" t="str">
        <f t="shared" si="17"/>
        <v>IA</v>
      </c>
      <c r="K342" s="123" t="str">
        <f t="shared" si="19"/>
        <v>Midwest</v>
      </c>
      <c r="L342" s="123" t="str">
        <f>INDEX('State '!$A$1:$C$62,MATCH($I342,'State '!$B:$B,0),3)</f>
        <v>Midwest</v>
      </c>
      <c r="M342" s="123" t="str">
        <f>INDEX('State '!$A$1:$C$62,MATCH($J342,'State '!$B:$B,0),3)</f>
        <v>Midwest</v>
      </c>
      <c r="N342" s="123"/>
      <c r="O342" s="85">
        <v>16.8</v>
      </c>
      <c r="P342" s="85"/>
      <c r="Q342" s="124"/>
      <c r="R342" s="128"/>
      <c r="S342" s="129" t="s">
        <v>135</v>
      </c>
      <c r="T342" s="123" t="s">
        <v>390</v>
      </c>
      <c r="U342" s="123" t="s">
        <v>656</v>
      </c>
      <c r="V342" s="123"/>
      <c r="W342" s="125"/>
    </row>
    <row r="343" spans="1:259" ht="25.5" x14ac:dyDescent="0.2">
      <c r="A343" s="122">
        <v>40248</v>
      </c>
      <c r="B343" s="101" t="s">
        <v>666</v>
      </c>
      <c r="C343" s="101" t="s">
        <v>258</v>
      </c>
      <c r="D343" s="101" t="s">
        <v>141</v>
      </c>
      <c r="E343" s="101" t="s">
        <v>144</v>
      </c>
      <c r="F343" s="82">
        <v>40127</v>
      </c>
      <c r="G343" s="124">
        <v>2009</v>
      </c>
      <c r="H343" s="123" t="s">
        <v>25</v>
      </c>
      <c r="I343" s="123" t="str">
        <f t="shared" si="18"/>
        <v>CO</v>
      </c>
      <c r="J343" s="123" t="str">
        <f t="shared" si="17"/>
        <v>CO</v>
      </c>
      <c r="K343" s="123" t="str">
        <f t="shared" si="19"/>
        <v>Mountain</v>
      </c>
      <c r="L343" s="123" t="str">
        <f>INDEX('State '!$A$1:$C$62,MATCH($I343,'State '!$B:$B,0),3)</f>
        <v>Mountain</v>
      </c>
      <c r="M343" s="123" t="str">
        <f>INDEX('State '!$A$1:$C$62,MATCH($J343,'State '!$B:$B,0),3)</f>
        <v>Mountain</v>
      </c>
      <c r="N343" s="123"/>
      <c r="O343" s="85">
        <v>60.4</v>
      </c>
      <c r="P343" s="85">
        <v>27.4</v>
      </c>
      <c r="Q343" s="85">
        <v>582</v>
      </c>
      <c r="R343" s="124">
        <v>24</v>
      </c>
      <c r="S343" s="123" t="s">
        <v>135</v>
      </c>
      <c r="T343" s="123" t="s">
        <v>390</v>
      </c>
      <c r="U343" s="123" t="s">
        <v>667</v>
      </c>
      <c r="V343" s="123"/>
      <c r="W343" s="125"/>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20"/>
      <c r="BS343" s="20"/>
      <c r="BT343" s="20"/>
      <c r="BU343" s="20"/>
      <c r="BV343" s="20"/>
      <c r="BW343" s="20"/>
      <c r="BX343" s="20"/>
      <c r="BY343" s="20"/>
      <c r="BZ343" s="20"/>
      <c r="CA343" s="20"/>
      <c r="CB343" s="20"/>
      <c r="CC343" s="20"/>
      <c r="CD343" s="20"/>
      <c r="CE343" s="20"/>
      <c r="CF343" s="20"/>
      <c r="CG343" s="20"/>
      <c r="CH343" s="20"/>
      <c r="CI343" s="20"/>
      <c r="CJ343" s="20"/>
      <c r="CK343" s="20"/>
      <c r="CL343" s="20"/>
      <c r="CM343" s="20"/>
      <c r="CN343" s="20"/>
      <c r="CO343" s="20"/>
      <c r="CP343" s="20"/>
      <c r="CQ343" s="20"/>
      <c r="CR343" s="20"/>
      <c r="CS343" s="20"/>
      <c r="CT343" s="20"/>
      <c r="CU343" s="20"/>
      <c r="CV343" s="20"/>
      <c r="CW343" s="20"/>
      <c r="CX343" s="20"/>
      <c r="CY343" s="20"/>
      <c r="CZ343" s="20"/>
      <c r="DA343" s="20"/>
      <c r="DB343" s="20"/>
      <c r="DC343" s="20"/>
      <c r="DD343" s="20"/>
      <c r="DE343" s="20"/>
      <c r="DF343" s="20"/>
      <c r="DG343" s="20"/>
      <c r="DH343" s="20"/>
      <c r="DI343" s="20"/>
      <c r="DJ343" s="20"/>
      <c r="DK343" s="20"/>
      <c r="DL343" s="20"/>
      <c r="DM343" s="20"/>
      <c r="DN343" s="20"/>
      <c r="DO343" s="20"/>
      <c r="DP343" s="20"/>
      <c r="DQ343" s="20"/>
      <c r="DR343" s="20"/>
      <c r="DS343" s="20"/>
      <c r="DT343" s="20"/>
      <c r="DU343" s="20"/>
      <c r="DV343" s="20"/>
      <c r="DW343" s="20"/>
      <c r="DX343" s="20"/>
      <c r="DY343" s="20"/>
      <c r="DZ343" s="20"/>
      <c r="EA343" s="20"/>
      <c r="EB343" s="20"/>
      <c r="EC343" s="20"/>
      <c r="ED343" s="20"/>
      <c r="EE343" s="20"/>
      <c r="EF343" s="20"/>
      <c r="EG343" s="20"/>
      <c r="EH343" s="20"/>
      <c r="EI343" s="20"/>
      <c r="EJ343" s="20"/>
      <c r="EK343" s="20"/>
      <c r="EL343" s="20"/>
      <c r="EM343" s="20"/>
      <c r="EN343" s="20"/>
      <c r="EO343" s="20"/>
      <c r="EP343" s="20"/>
      <c r="EQ343" s="20"/>
      <c r="ER343" s="20"/>
      <c r="ES343" s="20"/>
      <c r="ET343" s="20"/>
      <c r="EU343" s="20"/>
      <c r="EV343" s="20"/>
      <c r="EW343" s="20"/>
      <c r="EX343" s="20"/>
      <c r="EY343" s="20"/>
      <c r="EZ343" s="20"/>
      <c r="FA343" s="20"/>
      <c r="FB343" s="20"/>
      <c r="FC343" s="20"/>
      <c r="FD343" s="20"/>
      <c r="FE343" s="20"/>
      <c r="FF343" s="20"/>
      <c r="FG343" s="20"/>
      <c r="FH343" s="20"/>
      <c r="FI343" s="20"/>
      <c r="FJ343" s="20"/>
      <c r="FK343" s="20"/>
      <c r="FL343" s="20"/>
      <c r="FM343" s="20"/>
      <c r="FN343" s="20"/>
      <c r="FO343" s="20"/>
      <c r="FP343" s="20"/>
      <c r="FQ343" s="20"/>
      <c r="FR343" s="20"/>
      <c r="FS343" s="20"/>
      <c r="FT343" s="20"/>
      <c r="FU343" s="20"/>
      <c r="FV343" s="20"/>
      <c r="FW343" s="20"/>
      <c r="FX343" s="20"/>
      <c r="FY343" s="20"/>
      <c r="FZ343" s="20"/>
      <c r="GA343" s="20"/>
      <c r="GB343" s="20"/>
      <c r="GC343" s="20"/>
      <c r="GD343" s="20"/>
      <c r="GE343" s="20"/>
      <c r="GF343" s="20"/>
      <c r="GG343" s="20"/>
      <c r="GH343" s="20"/>
      <c r="GI343" s="20"/>
      <c r="GJ343" s="20"/>
      <c r="GK343" s="20"/>
      <c r="GL343" s="20"/>
      <c r="GM343" s="20"/>
      <c r="GN343" s="20"/>
      <c r="GO343" s="20"/>
      <c r="GP343" s="20"/>
      <c r="GQ343" s="20"/>
      <c r="GR343" s="20"/>
      <c r="GS343" s="20"/>
      <c r="GT343" s="20"/>
      <c r="GU343" s="20"/>
      <c r="GV343" s="20"/>
      <c r="GW343" s="20"/>
      <c r="GX343" s="20"/>
      <c r="GY343" s="20"/>
      <c r="GZ343" s="20"/>
      <c r="HA343" s="20"/>
      <c r="HB343" s="20"/>
      <c r="HC343" s="20"/>
      <c r="HD343" s="20"/>
      <c r="HE343" s="20"/>
      <c r="HF343" s="20"/>
      <c r="HG343" s="20"/>
      <c r="HH343" s="20"/>
      <c r="HI343" s="20"/>
      <c r="HJ343" s="20"/>
      <c r="HK343" s="20"/>
      <c r="HL343" s="20"/>
      <c r="HM343" s="20"/>
      <c r="HN343" s="20"/>
      <c r="HO343" s="20"/>
      <c r="HP343" s="20"/>
      <c r="HQ343" s="20"/>
      <c r="HR343" s="20"/>
      <c r="HS343" s="20"/>
      <c r="HT343" s="20"/>
      <c r="HU343" s="20"/>
      <c r="HV343" s="20"/>
      <c r="HW343" s="20"/>
      <c r="HX343" s="20"/>
      <c r="HY343" s="20"/>
      <c r="HZ343" s="20"/>
      <c r="IA343" s="20"/>
      <c r="IB343" s="20"/>
      <c r="IC343" s="20"/>
      <c r="ID343" s="20"/>
      <c r="IE343" s="20"/>
      <c r="IF343" s="20"/>
      <c r="IG343" s="20"/>
      <c r="IH343" s="20"/>
      <c r="II343" s="20"/>
      <c r="IJ343" s="20"/>
      <c r="IK343" s="20"/>
      <c r="IL343" s="20"/>
      <c r="IM343" s="20"/>
      <c r="IN343" s="20"/>
      <c r="IO343" s="20"/>
      <c r="IP343" s="20"/>
      <c r="IQ343" s="20"/>
      <c r="IR343" s="20"/>
      <c r="IS343" s="20"/>
      <c r="IT343" s="20"/>
      <c r="IU343" s="20"/>
      <c r="IV343" s="20"/>
      <c r="IW343" s="20"/>
      <c r="IX343" s="20"/>
      <c r="IY343" s="20"/>
    </row>
    <row r="344" spans="1:259" s="20" customFormat="1" x14ac:dyDescent="0.2">
      <c r="A344" s="122">
        <v>40248</v>
      </c>
      <c r="B344" s="101" t="s">
        <v>659</v>
      </c>
      <c r="C344" s="101" t="s">
        <v>265</v>
      </c>
      <c r="D344" s="101" t="s">
        <v>141</v>
      </c>
      <c r="E344" s="101" t="s">
        <v>144</v>
      </c>
      <c r="F344" s="82">
        <v>39856</v>
      </c>
      <c r="G344" s="124">
        <v>2009</v>
      </c>
      <c r="H344" s="123" t="s">
        <v>660</v>
      </c>
      <c r="I344" s="123" t="str">
        <f t="shared" si="18"/>
        <v>UT</v>
      </c>
      <c r="J344" s="123" t="str">
        <f t="shared" si="17"/>
        <v>CO</v>
      </c>
      <c r="K344" s="123" t="str">
        <f t="shared" si="19"/>
        <v>Mountain</v>
      </c>
      <c r="L344" s="123" t="str">
        <f>INDEX('State '!$A$1:$C$62,MATCH($I344,'State '!$B:$B,0),3)</f>
        <v>Mountain</v>
      </c>
      <c r="M344" s="123" t="str">
        <f>INDEX('State '!$A$1:$C$62,MATCH($J344,'State '!$B:$B,0),3)</f>
        <v>Mountain</v>
      </c>
      <c r="N344" s="123"/>
      <c r="O344" s="85">
        <v>20.5</v>
      </c>
      <c r="P344" s="85"/>
      <c r="Q344" s="85">
        <v>122.5</v>
      </c>
      <c r="R344" s="124"/>
      <c r="S344" s="123" t="s">
        <v>135</v>
      </c>
      <c r="T344" s="123" t="s">
        <v>390</v>
      </c>
      <c r="U344" s="123" t="s">
        <v>661</v>
      </c>
      <c r="V344" s="123"/>
      <c r="W344" s="125"/>
    </row>
    <row r="345" spans="1:259" x14ac:dyDescent="0.2">
      <c r="A345" s="122">
        <v>40367</v>
      </c>
      <c r="B345" s="102" t="s">
        <v>676</v>
      </c>
      <c r="C345" s="102" t="s">
        <v>207</v>
      </c>
      <c r="D345" s="102" t="s">
        <v>134</v>
      </c>
      <c r="E345" s="144" t="s">
        <v>144</v>
      </c>
      <c r="F345" s="84">
        <v>39965</v>
      </c>
      <c r="G345" s="150">
        <v>2009</v>
      </c>
      <c r="H345" s="123" t="s">
        <v>442</v>
      </c>
      <c r="I345" s="123" t="str">
        <f t="shared" si="18"/>
        <v>TX</v>
      </c>
      <c r="J345" s="123" t="str">
        <f t="shared" si="17"/>
        <v>LA</v>
      </c>
      <c r="K345" s="123" t="str">
        <f t="shared" si="19"/>
        <v>South Central</v>
      </c>
      <c r="L345" s="123" t="str">
        <f>INDEX('State '!$A$1:$C$62,MATCH($I345,'State '!$B:$B,0),3)</f>
        <v>South Central</v>
      </c>
      <c r="M345" s="123" t="str">
        <f>INDEX('State '!$A$1:$C$62,MATCH($J345,'State '!$B:$B,0),3)</f>
        <v>South Central</v>
      </c>
      <c r="N345" s="123"/>
      <c r="O345" s="146">
        <v>42</v>
      </c>
      <c r="P345" s="146">
        <v>1.1000000000000001</v>
      </c>
      <c r="Q345" s="146">
        <v>100</v>
      </c>
      <c r="R345" s="85">
        <v>12</v>
      </c>
      <c r="S345" s="147" t="s">
        <v>135</v>
      </c>
      <c r="T345" s="148" t="s">
        <v>390</v>
      </c>
      <c r="U345" s="149" t="s">
        <v>677</v>
      </c>
      <c r="V345" s="123"/>
      <c r="W345" s="125"/>
    </row>
    <row r="346" spans="1:259" s="20" customFormat="1" x14ac:dyDescent="0.2">
      <c r="A346" s="122">
        <v>40381</v>
      </c>
      <c r="B346" s="102" t="s">
        <v>1433</v>
      </c>
      <c r="C346" s="102" t="s">
        <v>207</v>
      </c>
      <c r="D346" s="102" t="s">
        <v>141</v>
      </c>
      <c r="E346" s="144" t="s">
        <v>144</v>
      </c>
      <c r="F346" s="84">
        <v>40116</v>
      </c>
      <c r="G346" s="150">
        <v>2009</v>
      </c>
      <c r="H346" s="123" t="s">
        <v>38</v>
      </c>
      <c r="I346" s="123" t="str">
        <f t="shared" si="18"/>
        <v>NH</v>
      </c>
      <c r="J346" s="123" t="str">
        <f t="shared" si="17"/>
        <v>NH</v>
      </c>
      <c r="K346" s="123" t="str">
        <f t="shared" si="19"/>
        <v>Northeast</v>
      </c>
      <c r="L346" s="123" t="str">
        <f>INDEX('State '!$A$1:$C$62,MATCH($I346,'State '!$B:$B,0),3)</f>
        <v>Northeast</v>
      </c>
      <c r="M346" s="123" t="str">
        <f>INDEX('State '!$A$1:$C$62,MATCH($J346,'State '!$B:$B,0),3)</f>
        <v>Northeast</v>
      </c>
      <c r="N346" s="123"/>
      <c r="O346" s="146">
        <v>20.399999999999999</v>
      </c>
      <c r="P346" s="146"/>
      <c r="Q346" s="146">
        <v>30</v>
      </c>
      <c r="R346" s="85"/>
      <c r="S346" s="147" t="s">
        <v>135</v>
      </c>
      <c r="T346" s="148" t="s">
        <v>390</v>
      </c>
      <c r="U346" s="149" t="s">
        <v>675</v>
      </c>
      <c r="V346" s="123"/>
      <c r="W346" s="125"/>
      <c r="X346" s="126"/>
      <c r="Y346" s="113"/>
      <c r="Z346" s="113"/>
      <c r="AA346" s="113"/>
      <c r="AB346" s="113"/>
      <c r="AC346" s="113"/>
      <c r="AD346" s="113"/>
      <c r="AE346" s="113"/>
      <c r="AF346" s="113"/>
      <c r="AG346" s="113"/>
      <c r="AH346" s="113"/>
      <c r="AI346" s="113"/>
      <c r="AJ346" s="113"/>
      <c r="AK346" s="113"/>
      <c r="AL346" s="113"/>
      <c r="AM346" s="113"/>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3"/>
      <c r="BR346" s="113"/>
      <c r="BS346" s="113"/>
      <c r="BT346" s="113"/>
      <c r="BU346" s="113"/>
      <c r="BV346" s="113"/>
      <c r="BW346" s="113"/>
      <c r="BX346" s="113"/>
      <c r="BY346" s="113"/>
      <c r="BZ346" s="113"/>
      <c r="CA346" s="113"/>
      <c r="CB346" s="113"/>
      <c r="CC346" s="113"/>
      <c r="CD346" s="113"/>
      <c r="CE346" s="113"/>
      <c r="CF346" s="113"/>
      <c r="CG346" s="113"/>
      <c r="CH346" s="113"/>
      <c r="CI346" s="113"/>
      <c r="CJ346" s="113"/>
      <c r="CK346" s="113"/>
      <c r="CL346" s="113"/>
      <c r="CM346" s="113"/>
      <c r="CN346" s="113"/>
      <c r="CO346" s="113"/>
      <c r="CP346" s="113"/>
      <c r="CQ346" s="113"/>
      <c r="CR346" s="113"/>
      <c r="CS346" s="113"/>
      <c r="CT346" s="113"/>
      <c r="CU346" s="113"/>
      <c r="CV346" s="113"/>
      <c r="CW346" s="113"/>
      <c r="CX346" s="113"/>
      <c r="CY346" s="113"/>
      <c r="CZ346" s="113"/>
      <c r="DA346" s="113"/>
      <c r="DB346" s="113"/>
      <c r="DC346" s="113"/>
      <c r="DD346" s="113"/>
      <c r="DE346" s="113"/>
      <c r="DF346" s="113"/>
      <c r="DG346" s="113"/>
      <c r="DH346" s="113"/>
      <c r="DI346" s="113"/>
      <c r="DJ346" s="113"/>
      <c r="DK346" s="113"/>
      <c r="DL346" s="113"/>
      <c r="DM346" s="113"/>
      <c r="DN346" s="113"/>
      <c r="DO346" s="113"/>
      <c r="DP346" s="113"/>
      <c r="DQ346" s="113"/>
      <c r="DR346" s="113"/>
      <c r="DS346" s="113"/>
      <c r="DT346" s="113"/>
      <c r="DU346" s="113"/>
      <c r="DV346" s="113"/>
      <c r="DW346" s="113"/>
      <c r="DX346" s="113"/>
      <c r="DY346" s="113"/>
      <c r="DZ346" s="113"/>
      <c r="EA346" s="113"/>
      <c r="EB346" s="113"/>
      <c r="EC346" s="113"/>
      <c r="ED346" s="113"/>
      <c r="EE346" s="113"/>
      <c r="EF346" s="113"/>
      <c r="EG346" s="113"/>
      <c r="EH346" s="113"/>
      <c r="EI346" s="113"/>
      <c r="EJ346" s="113"/>
      <c r="EK346" s="113"/>
      <c r="EL346" s="113"/>
      <c r="EM346" s="113"/>
      <c r="EN346" s="113"/>
      <c r="EO346" s="113"/>
      <c r="EP346" s="113"/>
      <c r="EQ346" s="113"/>
      <c r="ER346" s="113"/>
      <c r="ES346" s="113"/>
      <c r="ET346" s="113"/>
      <c r="EU346" s="113"/>
      <c r="EV346" s="113"/>
      <c r="EW346" s="113"/>
      <c r="EX346" s="113"/>
      <c r="EY346" s="113"/>
      <c r="EZ346" s="113"/>
      <c r="FA346" s="113"/>
      <c r="FB346" s="113"/>
      <c r="FC346" s="113"/>
      <c r="FD346" s="113"/>
      <c r="FE346" s="113"/>
      <c r="FF346" s="113"/>
      <c r="FG346" s="113"/>
      <c r="FH346" s="113"/>
      <c r="FI346" s="113"/>
      <c r="FJ346" s="113"/>
      <c r="FK346" s="113"/>
      <c r="FL346" s="113"/>
      <c r="FM346" s="113"/>
      <c r="FN346" s="113"/>
      <c r="FO346" s="113"/>
      <c r="FP346" s="113"/>
      <c r="FQ346" s="113"/>
      <c r="FR346" s="113"/>
      <c r="FS346" s="113"/>
      <c r="FT346" s="113"/>
      <c r="FU346" s="113"/>
      <c r="FV346" s="113"/>
      <c r="FW346" s="113"/>
      <c r="FX346" s="113"/>
      <c r="FY346" s="113"/>
      <c r="FZ346" s="113"/>
      <c r="GA346" s="113"/>
      <c r="GB346" s="113"/>
      <c r="GC346" s="113"/>
      <c r="GD346" s="113"/>
      <c r="GE346" s="113"/>
      <c r="GF346" s="113"/>
      <c r="GG346" s="113"/>
      <c r="GH346" s="113"/>
      <c r="GI346" s="113"/>
      <c r="GJ346" s="113"/>
      <c r="GK346" s="113"/>
      <c r="GL346" s="113"/>
      <c r="GM346" s="113"/>
      <c r="GN346" s="113"/>
      <c r="GO346" s="113"/>
      <c r="GP346" s="113"/>
      <c r="GQ346" s="113"/>
      <c r="GR346" s="113"/>
      <c r="GS346" s="113"/>
      <c r="GT346" s="113"/>
      <c r="GU346" s="113"/>
      <c r="GV346" s="113"/>
      <c r="GW346" s="113"/>
      <c r="GX346" s="113"/>
      <c r="GY346" s="113"/>
      <c r="GZ346" s="113"/>
      <c r="HA346" s="113"/>
      <c r="HB346" s="113"/>
      <c r="HC346" s="113"/>
      <c r="HD346" s="113"/>
      <c r="HE346" s="113"/>
      <c r="HF346" s="113"/>
      <c r="HG346" s="113"/>
      <c r="HH346" s="113"/>
      <c r="HI346" s="113"/>
      <c r="HJ346" s="113"/>
      <c r="HK346" s="113"/>
      <c r="HL346" s="113"/>
      <c r="HM346" s="113"/>
      <c r="HN346" s="113"/>
      <c r="HO346" s="113"/>
      <c r="HP346" s="113"/>
      <c r="HQ346" s="113"/>
      <c r="HR346" s="113"/>
      <c r="HS346" s="113"/>
      <c r="HT346" s="113"/>
      <c r="HU346" s="113"/>
      <c r="HV346" s="113"/>
      <c r="HW346" s="113"/>
      <c r="HX346" s="113"/>
      <c r="HY346" s="113"/>
      <c r="HZ346" s="113"/>
      <c r="IA346" s="113"/>
      <c r="IB346" s="113"/>
      <c r="IC346" s="113"/>
      <c r="ID346" s="113"/>
      <c r="IE346" s="113"/>
      <c r="IF346" s="113"/>
      <c r="IG346" s="113"/>
      <c r="IH346" s="113"/>
      <c r="II346" s="113"/>
      <c r="IJ346" s="113"/>
      <c r="IK346" s="113"/>
      <c r="IL346" s="113"/>
      <c r="IM346" s="113"/>
      <c r="IN346" s="113"/>
      <c r="IO346" s="113"/>
      <c r="IP346" s="113"/>
      <c r="IQ346" s="113"/>
      <c r="IR346" s="113"/>
      <c r="IS346" s="113"/>
      <c r="IT346" s="113"/>
      <c r="IU346" s="113"/>
      <c r="IV346" s="113"/>
      <c r="IW346" s="113"/>
      <c r="IX346" s="113"/>
      <c r="IY346" s="113"/>
    </row>
    <row r="347" spans="1:259" s="20" customFormat="1" x14ac:dyDescent="0.2">
      <c r="A347" s="122">
        <v>40248</v>
      </c>
      <c r="B347" s="101" t="s">
        <v>663</v>
      </c>
      <c r="C347" s="101" t="s">
        <v>200</v>
      </c>
      <c r="D347" s="101" t="s">
        <v>141</v>
      </c>
      <c r="E347" s="101" t="s">
        <v>144</v>
      </c>
      <c r="F347" s="82">
        <v>40112</v>
      </c>
      <c r="G347" s="124">
        <v>2009</v>
      </c>
      <c r="H347" s="123" t="s">
        <v>664</v>
      </c>
      <c r="I347" s="123" t="str">
        <f t="shared" si="18"/>
        <v>OH</v>
      </c>
      <c r="J347" s="123" t="str">
        <f t="shared" si="17"/>
        <v>PA</v>
      </c>
      <c r="K347" s="123" t="str">
        <f t="shared" si="19"/>
        <v>Northeast</v>
      </c>
      <c r="L347" s="123" t="str">
        <f>INDEX('State '!$A$1:$C$62,MATCH($I347,'State '!$B:$B,0),3)</f>
        <v>Northeast</v>
      </c>
      <c r="M347" s="123" t="str">
        <f>INDEX('State '!$A$1:$C$62,MATCH($J347,'State '!$B:$B,0),3)</f>
        <v>Northeast</v>
      </c>
      <c r="N347" s="123"/>
      <c r="O347" s="85">
        <v>44.7</v>
      </c>
      <c r="P347" s="85"/>
      <c r="Q347" s="85">
        <v>150</v>
      </c>
      <c r="R347" s="124"/>
      <c r="S347" s="123" t="s">
        <v>135</v>
      </c>
      <c r="T347" s="123" t="s">
        <v>390</v>
      </c>
      <c r="U347" s="123" t="s">
        <v>665</v>
      </c>
      <c r="V347" s="123"/>
      <c r="W347" s="125"/>
      <c r="X347" s="126"/>
      <c r="Y347" s="113"/>
      <c r="Z347" s="113"/>
      <c r="AA347" s="113"/>
      <c r="AB347" s="113"/>
      <c r="AC347" s="113"/>
      <c r="AD347" s="113"/>
      <c r="AE347" s="113"/>
      <c r="AF347" s="113"/>
      <c r="AG347" s="113"/>
      <c r="AH347" s="113"/>
      <c r="AI347" s="113"/>
      <c r="AJ347" s="113"/>
      <c r="AK347" s="113"/>
      <c r="AL347" s="113"/>
      <c r="AM347" s="113"/>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3"/>
      <c r="BR347" s="113"/>
      <c r="BS347" s="113"/>
      <c r="BT347" s="113"/>
      <c r="BU347" s="113"/>
      <c r="BV347" s="113"/>
      <c r="BW347" s="113"/>
      <c r="BX347" s="113"/>
      <c r="BY347" s="113"/>
      <c r="BZ347" s="113"/>
      <c r="CA347" s="113"/>
      <c r="CB347" s="113"/>
      <c r="CC347" s="113"/>
      <c r="CD347" s="113"/>
      <c r="CE347" s="113"/>
      <c r="CF347" s="113"/>
      <c r="CG347" s="113"/>
      <c r="CH347" s="113"/>
      <c r="CI347" s="113"/>
      <c r="CJ347" s="113"/>
      <c r="CK347" s="113"/>
      <c r="CL347" s="113"/>
      <c r="CM347" s="113"/>
      <c r="CN347" s="113"/>
      <c r="CO347" s="113"/>
      <c r="CP347" s="113"/>
      <c r="CQ347" s="113"/>
      <c r="CR347" s="113"/>
      <c r="CS347" s="113"/>
      <c r="CT347" s="113"/>
      <c r="CU347" s="113"/>
      <c r="CV347" s="113"/>
      <c r="CW347" s="113"/>
      <c r="CX347" s="113"/>
      <c r="CY347" s="113"/>
      <c r="CZ347" s="113"/>
      <c r="DA347" s="113"/>
      <c r="DB347" s="113"/>
      <c r="DC347" s="113"/>
      <c r="DD347" s="113"/>
      <c r="DE347" s="113"/>
      <c r="DF347" s="113"/>
      <c r="DG347" s="113"/>
      <c r="DH347" s="113"/>
      <c r="DI347" s="113"/>
      <c r="DJ347" s="113"/>
      <c r="DK347" s="113"/>
      <c r="DL347" s="113"/>
      <c r="DM347" s="113"/>
      <c r="DN347" s="113"/>
      <c r="DO347" s="113"/>
      <c r="DP347" s="113"/>
      <c r="DQ347" s="113"/>
      <c r="DR347" s="113"/>
      <c r="DS347" s="113"/>
      <c r="DT347" s="113"/>
      <c r="DU347" s="113"/>
      <c r="DV347" s="113"/>
      <c r="DW347" s="113"/>
      <c r="DX347" s="113"/>
      <c r="DY347" s="113"/>
      <c r="DZ347" s="113"/>
      <c r="EA347" s="113"/>
      <c r="EB347" s="113"/>
      <c r="EC347" s="113"/>
      <c r="ED347" s="113"/>
      <c r="EE347" s="113"/>
      <c r="EF347" s="113"/>
      <c r="EG347" s="113"/>
      <c r="EH347" s="113"/>
      <c r="EI347" s="113"/>
      <c r="EJ347" s="113"/>
      <c r="EK347" s="113"/>
      <c r="EL347" s="113"/>
      <c r="EM347" s="113"/>
      <c r="EN347" s="113"/>
      <c r="EO347" s="113"/>
      <c r="EP347" s="113"/>
      <c r="EQ347" s="113"/>
      <c r="ER347" s="113"/>
      <c r="ES347" s="113"/>
      <c r="ET347" s="113"/>
      <c r="EU347" s="113"/>
      <c r="EV347" s="113"/>
      <c r="EW347" s="113"/>
      <c r="EX347" s="113"/>
      <c r="EY347" s="113"/>
      <c r="EZ347" s="113"/>
      <c r="FA347" s="113"/>
      <c r="FB347" s="113"/>
      <c r="FC347" s="113"/>
      <c r="FD347" s="113"/>
      <c r="FE347" s="113"/>
      <c r="FF347" s="113"/>
      <c r="FG347" s="113"/>
      <c r="FH347" s="113"/>
      <c r="FI347" s="113"/>
      <c r="FJ347" s="113"/>
      <c r="FK347" s="113"/>
      <c r="FL347" s="113"/>
      <c r="FM347" s="113"/>
      <c r="FN347" s="113"/>
      <c r="FO347" s="113"/>
      <c r="FP347" s="113"/>
      <c r="FQ347" s="113"/>
      <c r="FR347" s="113"/>
      <c r="FS347" s="113"/>
      <c r="FT347" s="113"/>
      <c r="FU347" s="113"/>
      <c r="FV347" s="113"/>
      <c r="FW347" s="113"/>
      <c r="FX347" s="113"/>
      <c r="FY347" s="113"/>
      <c r="FZ347" s="113"/>
      <c r="GA347" s="113"/>
      <c r="GB347" s="113"/>
      <c r="GC347" s="113"/>
      <c r="GD347" s="113"/>
      <c r="GE347" s="113"/>
      <c r="GF347" s="113"/>
      <c r="GG347" s="113"/>
      <c r="GH347" s="113"/>
      <c r="GI347" s="113"/>
      <c r="GJ347" s="113"/>
      <c r="GK347" s="113"/>
      <c r="GL347" s="113"/>
      <c r="GM347" s="113"/>
      <c r="GN347" s="113"/>
      <c r="GO347" s="113"/>
      <c r="GP347" s="113"/>
      <c r="GQ347" s="113"/>
      <c r="GR347" s="113"/>
      <c r="GS347" s="113"/>
      <c r="GT347" s="113"/>
      <c r="GU347" s="113"/>
      <c r="GV347" s="113"/>
      <c r="GW347" s="113"/>
      <c r="GX347" s="113"/>
      <c r="GY347" s="113"/>
      <c r="GZ347" s="113"/>
      <c r="HA347" s="113"/>
      <c r="HB347" s="113"/>
      <c r="HC347" s="113"/>
      <c r="HD347" s="113"/>
      <c r="HE347" s="113"/>
      <c r="HF347" s="113"/>
      <c r="HG347" s="113"/>
      <c r="HH347" s="113"/>
      <c r="HI347" s="113"/>
      <c r="HJ347" s="113"/>
      <c r="HK347" s="113"/>
      <c r="HL347" s="113"/>
      <c r="HM347" s="113"/>
      <c r="HN347" s="113"/>
      <c r="HO347" s="113"/>
      <c r="HP347" s="113"/>
      <c r="HQ347" s="113"/>
      <c r="HR347" s="113"/>
      <c r="HS347" s="113"/>
      <c r="HT347" s="113"/>
      <c r="HU347" s="113"/>
      <c r="HV347" s="113"/>
      <c r="HW347" s="113"/>
      <c r="HX347" s="113"/>
      <c r="HY347" s="113"/>
      <c r="HZ347" s="113"/>
      <c r="IA347" s="113"/>
      <c r="IB347" s="113"/>
      <c r="IC347" s="113"/>
      <c r="ID347" s="113"/>
      <c r="IE347" s="113"/>
      <c r="IF347" s="113"/>
      <c r="IG347" s="113"/>
      <c r="IH347" s="113"/>
      <c r="II347" s="113"/>
      <c r="IJ347" s="113"/>
      <c r="IK347" s="113"/>
      <c r="IL347" s="113"/>
      <c r="IM347" s="113"/>
      <c r="IN347" s="113"/>
      <c r="IO347" s="113"/>
      <c r="IP347" s="113"/>
      <c r="IQ347" s="113"/>
      <c r="IR347" s="113"/>
      <c r="IS347" s="113"/>
      <c r="IT347" s="113"/>
      <c r="IU347" s="113"/>
      <c r="IV347" s="113"/>
      <c r="IW347" s="113"/>
      <c r="IX347" s="113"/>
      <c r="IY347" s="113"/>
    </row>
    <row r="348" spans="1:259" s="20" customFormat="1" x14ac:dyDescent="0.2">
      <c r="A348" s="122">
        <v>40367</v>
      </c>
      <c r="B348" s="101" t="s">
        <v>643</v>
      </c>
      <c r="C348" s="101" t="s">
        <v>2007</v>
      </c>
      <c r="D348" s="101" t="s">
        <v>137</v>
      </c>
      <c r="E348" s="101" t="s">
        <v>144</v>
      </c>
      <c r="F348" s="82">
        <v>39899</v>
      </c>
      <c r="G348" s="124">
        <v>2009</v>
      </c>
      <c r="H348" s="123" t="s">
        <v>607</v>
      </c>
      <c r="I348" s="123" t="str">
        <f t="shared" si="18"/>
        <v>AR</v>
      </c>
      <c r="J348" s="123" t="str">
        <f t="shared" si="17"/>
        <v>MS</v>
      </c>
      <c r="K348" s="123" t="str">
        <f t="shared" si="19"/>
        <v>South Central</v>
      </c>
      <c r="L348" s="123" t="str">
        <f>INDEX('State '!$A$1:$C$62,MATCH($I348,'State '!$B:$B,0),3)</f>
        <v>South Central</v>
      </c>
      <c r="M348" s="123" t="str">
        <f>INDEX('State '!$A$1:$C$62,MATCH($J348,'State '!$B:$B,0),3)</f>
        <v>South Central</v>
      </c>
      <c r="N348" s="123"/>
      <c r="O348" s="85">
        <v>670.9</v>
      </c>
      <c r="P348" s="85">
        <v>166.2</v>
      </c>
      <c r="Q348" s="85">
        <v>967</v>
      </c>
      <c r="R348" s="124">
        <v>36</v>
      </c>
      <c r="S348" s="123" t="s">
        <v>135</v>
      </c>
      <c r="T348" s="123" t="s">
        <v>390</v>
      </c>
      <c r="U348" s="123" t="s">
        <v>644</v>
      </c>
      <c r="V348" s="123"/>
      <c r="W348" s="125"/>
    </row>
    <row r="349" spans="1:259" x14ac:dyDescent="0.2">
      <c r="A349" s="122">
        <v>40367</v>
      </c>
      <c r="B349" s="102" t="s">
        <v>645</v>
      </c>
      <c r="C349" s="102" t="s">
        <v>2007</v>
      </c>
      <c r="D349" s="102" t="s">
        <v>137</v>
      </c>
      <c r="E349" s="144" t="s">
        <v>144</v>
      </c>
      <c r="F349" s="84">
        <v>39899</v>
      </c>
      <c r="G349" s="150">
        <v>2009</v>
      </c>
      <c r="H349" s="123" t="s">
        <v>14</v>
      </c>
      <c r="I349" s="123" t="str">
        <f t="shared" si="18"/>
        <v>MS</v>
      </c>
      <c r="J349" s="123" t="str">
        <f t="shared" si="17"/>
        <v>MS</v>
      </c>
      <c r="K349" s="123" t="str">
        <f t="shared" si="19"/>
        <v>South Central</v>
      </c>
      <c r="L349" s="123" t="str">
        <f>INDEX('State '!$A$1:$C$62,MATCH($I349,'State '!$B:$B,0),3)</f>
        <v>South Central</v>
      </c>
      <c r="M349" s="123" t="str">
        <f>INDEX('State '!$A$1:$C$62,MATCH($J349,'State '!$B:$B,0),3)</f>
        <v>South Central</v>
      </c>
      <c r="N349" s="123"/>
      <c r="O349" s="146">
        <v>373.4</v>
      </c>
      <c r="P349" s="146">
        <v>96.4</v>
      </c>
      <c r="Q349" s="146">
        <v>768</v>
      </c>
      <c r="R349" s="85">
        <v>36</v>
      </c>
      <c r="S349" s="147" t="s">
        <v>135</v>
      </c>
      <c r="T349" s="148" t="s">
        <v>390</v>
      </c>
      <c r="U349" s="149" t="s">
        <v>644</v>
      </c>
      <c r="V349" s="123"/>
      <c r="W349" s="125"/>
    </row>
    <row r="350" spans="1:259" x14ac:dyDescent="0.2">
      <c r="A350" s="122">
        <v>40367</v>
      </c>
      <c r="B350" s="101" t="s">
        <v>689</v>
      </c>
      <c r="C350" s="101" t="s">
        <v>2007</v>
      </c>
      <c r="D350" s="101" t="s">
        <v>134</v>
      </c>
      <c r="E350" s="101" t="s">
        <v>144</v>
      </c>
      <c r="F350" s="82">
        <v>40087</v>
      </c>
      <c r="G350" s="124">
        <v>2009</v>
      </c>
      <c r="H350" s="123" t="s">
        <v>23</v>
      </c>
      <c r="I350" s="123" t="str">
        <f t="shared" si="18"/>
        <v>KY</v>
      </c>
      <c r="J350" s="123" t="str">
        <f t="shared" si="17"/>
        <v>KY</v>
      </c>
      <c r="K350" s="123" t="str">
        <f t="shared" si="19"/>
        <v>Midwest</v>
      </c>
      <c r="L350" s="123" t="str">
        <f>INDEX('State '!$A$1:$C$62,MATCH($I350,'State '!$B:$B,0),3)</f>
        <v>Midwest</v>
      </c>
      <c r="M350" s="123" t="str">
        <f>INDEX('State '!$A$1:$C$62,MATCH($J350,'State '!$B:$B,0),3)</f>
        <v>Midwest</v>
      </c>
      <c r="N350" s="123"/>
      <c r="O350" s="85">
        <v>6.3</v>
      </c>
      <c r="P350" s="85">
        <v>11</v>
      </c>
      <c r="Q350" s="85">
        <v>92</v>
      </c>
      <c r="R350" s="124">
        <v>30</v>
      </c>
      <c r="S350" s="123" t="s">
        <v>135</v>
      </c>
      <c r="T350" s="123" t="s">
        <v>390</v>
      </c>
      <c r="U350" s="123" t="s">
        <v>690</v>
      </c>
      <c r="V350" s="123"/>
      <c r="W350" s="125"/>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c r="CB350" s="20"/>
      <c r="CC350" s="20"/>
      <c r="CD350" s="20"/>
      <c r="CE350" s="20"/>
      <c r="CF350" s="20"/>
      <c r="CG350" s="20"/>
      <c r="CH350" s="20"/>
      <c r="CI350" s="20"/>
      <c r="CJ350" s="20"/>
      <c r="CK350" s="20"/>
      <c r="CL350" s="20"/>
      <c r="CM350" s="20"/>
      <c r="CN350" s="20"/>
      <c r="CO350" s="20"/>
      <c r="CP350" s="20"/>
      <c r="CQ350" s="20"/>
      <c r="CR350" s="20"/>
      <c r="CS350" s="20"/>
      <c r="CT350" s="20"/>
      <c r="CU350" s="20"/>
      <c r="CV350" s="20"/>
      <c r="CW350" s="20"/>
      <c r="CX350" s="20"/>
      <c r="CY350" s="20"/>
      <c r="CZ350" s="20"/>
      <c r="DA350" s="20"/>
      <c r="DB350" s="20"/>
      <c r="DC350" s="20"/>
      <c r="DD350" s="20"/>
      <c r="DE350" s="20"/>
      <c r="DF350" s="20"/>
      <c r="DG350" s="20"/>
      <c r="DH350" s="20"/>
      <c r="DI350" s="20"/>
      <c r="DJ350" s="20"/>
      <c r="DK350" s="20"/>
      <c r="DL350" s="20"/>
      <c r="DM350" s="20"/>
      <c r="DN350" s="20"/>
      <c r="DO350" s="20"/>
      <c r="DP350" s="20"/>
      <c r="DQ350" s="20"/>
      <c r="DR350" s="20"/>
      <c r="DS350" s="20"/>
      <c r="DT350" s="20"/>
      <c r="DU350" s="20"/>
      <c r="DV350" s="20"/>
      <c r="DW350" s="20"/>
      <c r="DX350" s="20"/>
      <c r="DY350" s="20"/>
      <c r="DZ350" s="20"/>
      <c r="EA350" s="20"/>
      <c r="EB350" s="20"/>
      <c r="EC350" s="20"/>
      <c r="ED350" s="20"/>
      <c r="EE350" s="20"/>
      <c r="EF350" s="20"/>
      <c r="EG350" s="20"/>
      <c r="EH350" s="20"/>
      <c r="EI350" s="20"/>
      <c r="EJ350" s="20"/>
      <c r="EK350" s="20"/>
      <c r="EL350" s="20"/>
      <c r="EM350" s="20"/>
      <c r="EN350" s="20"/>
      <c r="EO350" s="20"/>
      <c r="EP350" s="20"/>
      <c r="EQ350" s="20"/>
      <c r="ER350" s="20"/>
      <c r="ES350" s="20"/>
      <c r="ET350" s="20"/>
      <c r="EU350" s="20"/>
      <c r="EV350" s="20"/>
      <c r="EW350" s="20"/>
      <c r="EX350" s="20"/>
      <c r="EY350" s="20"/>
      <c r="EZ350" s="20"/>
      <c r="FA350" s="20"/>
      <c r="FB350" s="20"/>
      <c r="FC350" s="20"/>
      <c r="FD350" s="20"/>
      <c r="FE350" s="20"/>
      <c r="FF350" s="20"/>
      <c r="FG350" s="20"/>
      <c r="FH350" s="20"/>
      <c r="FI350" s="20"/>
      <c r="FJ350" s="20"/>
      <c r="FK350" s="20"/>
      <c r="FL350" s="20"/>
      <c r="FM350" s="20"/>
      <c r="FN350" s="20"/>
      <c r="FO350" s="20"/>
      <c r="FP350" s="20"/>
      <c r="FQ350" s="20"/>
      <c r="FR350" s="20"/>
      <c r="FS350" s="20"/>
      <c r="FT350" s="20"/>
      <c r="FU350" s="20"/>
      <c r="FV350" s="20"/>
      <c r="FW350" s="20"/>
      <c r="FX350" s="20"/>
      <c r="FY350" s="20"/>
      <c r="FZ350" s="20"/>
      <c r="GA350" s="20"/>
      <c r="GB350" s="20"/>
      <c r="GC350" s="20"/>
      <c r="GD350" s="20"/>
      <c r="GE350" s="20"/>
      <c r="GF350" s="20"/>
      <c r="GG350" s="20"/>
      <c r="GH350" s="20"/>
      <c r="GI350" s="20"/>
      <c r="GJ350" s="20"/>
      <c r="GK350" s="20"/>
      <c r="GL350" s="20"/>
      <c r="GM350" s="20"/>
      <c r="GN350" s="20"/>
      <c r="GO350" s="20"/>
      <c r="GP350" s="20"/>
      <c r="GQ350" s="20"/>
      <c r="GR350" s="20"/>
      <c r="GS350" s="20"/>
      <c r="GT350" s="20"/>
      <c r="GU350" s="20"/>
      <c r="GV350" s="20"/>
      <c r="GW350" s="20"/>
      <c r="GX350" s="20"/>
      <c r="GY350" s="20"/>
      <c r="GZ350" s="20"/>
      <c r="HA350" s="20"/>
      <c r="HB350" s="20"/>
      <c r="HC350" s="20"/>
      <c r="HD350" s="20"/>
      <c r="HE350" s="20"/>
      <c r="HF350" s="20"/>
      <c r="HG350" s="20"/>
      <c r="HH350" s="20"/>
      <c r="HI350" s="20"/>
      <c r="HJ350" s="20"/>
      <c r="HK350" s="20"/>
      <c r="HL350" s="20"/>
      <c r="HM350" s="20"/>
      <c r="HN350" s="20"/>
      <c r="HO350" s="20"/>
      <c r="HP350" s="20"/>
      <c r="HQ350" s="20"/>
      <c r="HR350" s="20"/>
      <c r="HS350" s="20"/>
      <c r="HT350" s="20"/>
      <c r="HU350" s="20"/>
      <c r="HV350" s="20"/>
      <c r="HW350" s="20"/>
      <c r="HX350" s="20"/>
      <c r="HY350" s="20"/>
      <c r="HZ350" s="20"/>
      <c r="IA350" s="20"/>
      <c r="IB350" s="20"/>
      <c r="IC350" s="20"/>
      <c r="ID350" s="20"/>
      <c r="IE350" s="20"/>
      <c r="IF350" s="20"/>
      <c r="IG350" s="20"/>
      <c r="IH350" s="20"/>
      <c r="II350" s="20"/>
      <c r="IJ350" s="20"/>
      <c r="IK350" s="20"/>
      <c r="IL350" s="20"/>
      <c r="IM350" s="20"/>
      <c r="IN350" s="20"/>
      <c r="IO350" s="20"/>
      <c r="IP350" s="20"/>
      <c r="IQ350" s="20"/>
      <c r="IR350" s="20"/>
      <c r="IS350" s="20"/>
      <c r="IT350" s="20"/>
      <c r="IU350" s="20"/>
      <c r="IV350" s="20"/>
      <c r="IW350" s="20"/>
      <c r="IX350" s="20"/>
      <c r="IY350" s="20"/>
    </row>
    <row r="351" spans="1:259" x14ac:dyDescent="0.2">
      <c r="A351" s="122">
        <v>40367</v>
      </c>
      <c r="B351" s="101" t="s">
        <v>739</v>
      </c>
      <c r="C351" s="101" t="s">
        <v>1941</v>
      </c>
      <c r="D351" s="101" t="s">
        <v>141</v>
      </c>
      <c r="E351" s="101" t="s">
        <v>144</v>
      </c>
      <c r="F351" s="82">
        <v>40118</v>
      </c>
      <c r="G351" s="124">
        <v>2009</v>
      </c>
      <c r="H351" s="123" t="s">
        <v>409</v>
      </c>
      <c r="I351" s="123" t="str">
        <f t="shared" si="18"/>
        <v>PA</v>
      </c>
      <c r="J351" s="123" t="str">
        <f t="shared" si="17"/>
        <v>NJ</v>
      </c>
      <c r="K351" s="123" t="str">
        <f t="shared" si="19"/>
        <v>Northeast</v>
      </c>
      <c r="L351" s="123" t="str">
        <f>INDEX('State '!$A$1:$C$62,MATCH($I351,'State '!$B:$B,0),3)</f>
        <v>Northeast</v>
      </c>
      <c r="M351" s="123" t="str">
        <f>INDEX('State '!$A$1:$C$62,MATCH($J351,'State '!$B:$B,0),3)</f>
        <v>Northeast</v>
      </c>
      <c r="N351" s="123"/>
      <c r="O351" s="85">
        <v>229</v>
      </c>
      <c r="P351" s="85">
        <v>14.1</v>
      </c>
      <c r="Q351" s="85">
        <v>102</v>
      </c>
      <c r="R351" s="124">
        <v>42</v>
      </c>
      <c r="S351" s="123" t="s">
        <v>135</v>
      </c>
      <c r="T351" s="123" t="s">
        <v>390</v>
      </c>
      <c r="U351" s="123" t="s">
        <v>740</v>
      </c>
      <c r="V351" s="123"/>
      <c r="W351" s="125"/>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c r="BM351" s="20"/>
      <c r="BN351" s="20"/>
      <c r="BO351" s="20"/>
      <c r="BP351" s="20"/>
      <c r="BQ351" s="20"/>
      <c r="BR351" s="20"/>
      <c r="BS351" s="20"/>
      <c r="BT351" s="20"/>
      <c r="BU351" s="20"/>
      <c r="BV351" s="20"/>
      <c r="BW351" s="20"/>
      <c r="BX351" s="20"/>
      <c r="BY351" s="20"/>
      <c r="BZ351" s="20"/>
      <c r="CA351" s="20"/>
      <c r="CB351" s="20"/>
      <c r="CC351" s="20"/>
      <c r="CD351" s="20"/>
      <c r="CE351" s="20"/>
      <c r="CF351" s="20"/>
      <c r="CG351" s="20"/>
      <c r="CH351" s="20"/>
      <c r="CI351" s="20"/>
      <c r="CJ351" s="20"/>
      <c r="CK351" s="20"/>
      <c r="CL351" s="20"/>
      <c r="CM351" s="20"/>
      <c r="CN351" s="20"/>
      <c r="CO351" s="20"/>
      <c r="CP351" s="20"/>
      <c r="CQ351" s="20"/>
      <c r="CR351" s="20"/>
      <c r="CS351" s="20"/>
      <c r="CT351" s="20"/>
      <c r="CU351" s="20"/>
      <c r="CV351" s="20"/>
      <c r="CW351" s="20"/>
      <c r="CX351" s="20"/>
      <c r="CY351" s="20"/>
      <c r="CZ351" s="20"/>
      <c r="DA351" s="20"/>
      <c r="DB351" s="20"/>
      <c r="DC351" s="20"/>
      <c r="DD351" s="20"/>
      <c r="DE351" s="20"/>
      <c r="DF351" s="20"/>
      <c r="DG351" s="20"/>
      <c r="DH351" s="20"/>
      <c r="DI351" s="20"/>
      <c r="DJ351" s="20"/>
      <c r="DK351" s="20"/>
      <c r="DL351" s="20"/>
      <c r="DM351" s="20"/>
      <c r="DN351" s="20"/>
      <c r="DO351" s="20"/>
      <c r="DP351" s="20"/>
      <c r="DQ351" s="20"/>
      <c r="DR351" s="20"/>
      <c r="DS351" s="20"/>
      <c r="DT351" s="20"/>
      <c r="DU351" s="20"/>
      <c r="DV351" s="20"/>
      <c r="DW351" s="20"/>
      <c r="DX351" s="20"/>
      <c r="DY351" s="20"/>
      <c r="DZ351" s="20"/>
      <c r="EA351" s="20"/>
      <c r="EB351" s="20"/>
      <c r="EC351" s="20"/>
      <c r="ED351" s="20"/>
      <c r="EE351" s="20"/>
      <c r="EF351" s="20"/>
      <c r="EG351" s="20"/>
      <c r="EH351" s="20"/>
      <c r="EI351" s="20"/>
      <c r="EJ351" s="20"/>
      <c r="EK351" s="20"/>
      <c r="EL351" s="20"/>
      <c r="EM351" s="20"/>
      <c r="EN351" s="20"/>
      <c r="EO351" s="20"/>
      <c r="EP351" s="20"/>
      <c r="EQ351" s="20"/>
      <c r="ER351" s="20"/>
      <c r="ES351" s="20"/>
      <c r="ET351" s="20"/>
      <c r="EU351" s="20"/>
      <c r="EV351" s="20"/>
      <c r="EW351" s="20"/>
      <c r="EX351" s="20"/>
      <c r="EY351" s="20"/>
      <c r="EZ351" s="20"/>
      <c r="FA351" s="20"/>
      <c r="FB351" s="20"/>
      <c r="FC351" s="20"/>
      <c r="FD351" s="20"/>
      <c r="FE351" s="20"/>
      <c r="FF351" s="20"/>
      <c r="FG351" s="20"/>
      <c r="FH351" s="20"/>
      <c r="FI351" s="20"/>
      <c r="FJ351" s="20"/>
      <c r="FK351" s="20"/>
      <c r="FL351" s="20"/>
      <c r="FM351" s="20"/>
      <c r="FN351" s="20"/>
      <c r="FO351" s="20"/>
      <c r="FP351" s="20"/>
      <c r="FQ351" s="20"/>
      <c r="FR351" s="20"/>
      <c r="FS351" s="20"/>
      <c r="FT351" s="20"/>
      <c r="FU351" s="20"/>
      <c r="FV351" s="20"/>
      <c r="FW351" s="20"/>
      <c r="FX351" s="20"/>
      <c r="FY351" s="20"/>
      <c r="FZ351" s="20"/>
      <c r="GA351" s="20"/>
      <c r="GB351" s="20"/>
      <c r="GC351" s="20"/>
      <c r="GD351" s="20"/>
      <c r="GE351" s="20"/>
      <c r="GF351" s="20"/>
      <c r="GG351" s="20"/>
      <c r="GH351" s="20"/>
      <c r="GI351" s="20"/>
      <c r="GJ351" s="20"/>
      <c r="GK351" s="20"/>
      <c r="GL351" s="20"/>
      <c r="GM351" s="20"/>
      <c r="GN351" s="20"/>
      <c r="GO351" s="20"/>
      <c r="GP351" s="20"/>
      <c r="GQ351" s="20"/>
      <c r="GR351" s="20"/>
      <c r="GS351" s="20"/>
      <c r="GT351" s="20"/>
      <c r="GU351" s="20"/>
      <c r="GV351" s="20"/>
      <c r="GW351" s="20"/>
      <c r="GX351" s="20"/>
      <c r="GY351" s="20"/>
      <c r="GZ351" s="20"/>
      <c r="HA351" s="20"/>
      <c r="HB351" s="20"/>
      <c r="HC351" s="20"/>
      <c r="HD351" s="20"/>
      <c r="HE351" s="20"/>
      <c r="HF351" s="20"/>
      <c r="HG351" s="20"/>
      <c r="HH351" s="20"/>
      <c r="HI351" s="20"/>
      <c r="HJ351" s="20"/>
      <c r="HK351" s="20"/>
      <c r="HL351" s="20"/>
      <c r="HM351" s="20"/>
      <c r="HN351" s="20"/>
      <c r="HO351" s="20"/>
      <c r="HP351" s="20"/>
      <c r="HQ351" s="20"/>
      <c r="HR351" s="20"/>
      <c r="HS351" s="20"/>
      <c r="HT351" s="20"/>
      <c r="HU351" s="20"/>
      <c r="HV351" s="20"/>
      <c r="HW351" s="20"/>
      <c r="HX351" s="20"/>
      <c r="HY351" s="20"/>
      <c r="HZ351" s="20"/>
      <c r="IA351" s="20"/>
      <c r="IB351" s="20"/>
      <c r="IC351" s="20"/>
      <c r="ID351" s="20"/>
      <c r="IE351" s="20"/>
      <c r="IF351" s="20"/>
      <c r="IG351" s="20"/>
      <c r="IH351" s="20"/>
      <c r="II351" s="20"/>
      <c r="IJ351" s="20"/>
      <c r="IK351" s="20"/>
      <c r="IL351" s="20"/>
      <c r="IM351" s="20"/>
      <c r="IN351" s="20"/>
      <c r="IO351" s="20"/>
      <c r="IP351" s="20"/>
      <c r="IQ351" s="20"/>
      <c r="IR351" s="20"/>
      <c r="IS351" s="20"/>
      <c r="IT351" s="20"/>
      <c r="IU351" s="20"/>
      <c r="IV351" s="20"/>
      <c r="IW351" s="20"/>
      <c r="IX351" s="20"/>
      <c r="IY351" s="20"/>
    </row>
    <row r="352" spans="1:259" s="20" customFormat="1" x14ac:dyDescent="0.2">
      <c r="A352" s="122">
        <v>40248</v>
      </c>
      <c r="B352" s="101" t="s">
        <v>683</v>
      </c>
      <c r="C352" s="101" t="s">
        <v>268</v>
      </c>
      <c r="D352" s="101" t="s">
        <v>141</v>
      </c>
      <c r="E352" s="101" t="s">
        <v>144</v>
      </c>
      <c r="F352" s="82">
        <v>39864</v>
      </c>
      <c r="G352" s="124">
        <v>2009</v>
      </c>
      <c r="H352" s="123" t="s">
        <v>40</v>
      </c>
      <c r="I352" s="123" t="str">
        <f t="shared" si="18"/>
        <v>AZ</v>
      </c>
      <c r="J352" s="123" t="str">
        <f t="shared" si="17"/>
        <v>AZ</v>
      </c>
      <c r="K352" s="123" t="str">
        <f t="shared" si="19"/>
        <v>Mountain</v>
      </c>
      <c r="L352" s="123" t="str">
        <f>INDEX('State '!$A$1:$C$62,MATCH($I352,'State '!$B:$B,0),3)</f>
        <v>Mountain</v>
      </c>
      <c r="M352" s="123" t="str">
        <f>INDEX('State '!$A$1:$C$62,MATCH($J352,'State '!$B:$B,0),3)</f>
        <v>Mountain</v>
      </c>
      <c r="N352" s="123"/>
      <c r="O352" s="85">
        <v>957</v>
      </c>
      <c r="P352" s="85">
        <v>284</v>
      </c>
      <c r="Q352" s="85">
        <v>500</v>
      </c>
      <c r="R352" s="124" t="s">
        <v>684</v>
      </c>
      <c r="S352" s="123" t="s">
        <v>135</v>
      </c>
      <c r="T352" s="123" t="s">
        <v>390</v>
      </c>
      <c r="U352" s="123" t="s">
        <v>685</v>
      </c>
      <c r="V352" s="123"/>
      <c r="W352" s="125"/>
      <c r="X352" s="126"/>
      <c r="Y352" s="113"/>
      <c r="Z352" s="113"/>
      <c r="AA352" s="113"/>
      <c r="AB352" s="113"/>
      <c r="AC352" s="113"/>
      <c r="AD352" s="113"/>
      <c r="AE352" s="113"/>
      <c r="AF352" s="113"/>
      <c r="AG352" s="113"/>
      <c r="AH352" s="113"/>
      <c r="AI352" s="113"/>
      <c r="AJ352" s="113"/>
      <c r="AK352" s="113"/>
      <c r="AL352" s="113"/>
      <c r="AM352" s="113"/>
      <c r="AN352" s="113"/>
      <c r="AO352" s="113"/>
      <c r="AP352" s="113"/>
      <c r="AQ352" s="113"/>
      <c r="AR352" s="113"/>
      <c r="AS352" s="113"/>
      <c r="AT352" s="113"/>
      <c r="AU352" s="113"/>
      <c r="AV352" s="113"/>
      <c r="AW352" s="113"/>
      <c r="AX352" s="113"/>
      <c r="AY352" s="113"/>
      <c r="AZ352" s="113"/>
      <c r="BA352" s="113"/>
      <c r="BB352" s="113"/>
      <c r="BC352" s="113"/>
      <c r="BD352" s="113"/>
      <c r="BE352" s="113"/>
      <c r="BF352" s="113"/>
      <c r="BG352" s="113"/>
      <c r="BH352" s="113"/>
      <c r="BI352" s="113"/>
      <c r="BJ352" s="113"/>
      <c r="BK352" s="113"/>
      <c r="BL352" s="113"/>
      <c r="BM352" s="113"/>
      <c r="BN352" s="113"/>
      <c r="BO352" s="113"/>
      <c r="BP352" s="113"/>
      <c r="BQ352" s="113"/>
      <c r="BR352" s="113"/>
      <c r="BS352" s="113"/>
      <c r="BT352" s="113"/>
      <c r="BU352" s="113"/>
      <c r="BV352" s="113"/>
      <c r="BW352" s="113"/>
      <c r="BX352" s="113"/>
      <c r="BY352" s="113"/>
      <c r="BZ352" s="113"/>
      <c r="CA352" s="113"/>
      <c r="CB352" s="113"/>
      <c r="CC352" s="113"/>
      <c r="CD352" s="113"/>
      <c r="CE352" s="113"/>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c r="FG352" s="113"/>
      <c r="FH352" s="113"/>
      <c r="FI352" s="113"/>
      <c r="FJ352" s="113"/>
      <c r="FK352" s="113"/>
      <c r="FL352" s="113"/>
      <c r="FM352" s="113"/>
      <c r="FN352" s="113"/>
      <c r="FO352" s="113"/>
      <c r="FP352" s="113"/>
      <c r="FQ352" s="113"/>
      <c r="FR352" s="113"/>
      <c r="FS352" s="113"/>
      <c r="FT352" s="113"/>
      <c r="FU352" s="113"/>
      <c r="FV352" s="113"/>
      <c r="FW352" s="113"/>
      <c r="FX352" s="113"/>
      <c r="FY352" s="113"/>
      <c r="FZ352" s="113"/>
      <c r="GA352" s="113"/>
      <c r="GB352" s="113"/>
      <c r="GC352" s="113"/>
      <c r="GD352" s="113"/>
      <c r="GE352" s="113"/>
      <c r="GF352" s="113"/>
      <c r="GG352" s="113"/>
      <c r="GH352" s="113"/>
      <c r="GI352" s="113"/>
      <c r="GJ352" s="113"/>
      <c r="GK352" s="113"/>
      <c r="GL352" s="113"/>
      <c r="GM352" s="113"/>
      <c r="GN352" s="113"/>
      <c r="GO352" s="113"/>
      <c r="GP352" s="113"/>
      <c r="GQ352" s="113"/>
      <c r="GR352" s="113"/>
      <c r="GS352" s="113"/>
      <c r="GT352" s="113"/>
      <c r="GU352" s="113"/>
      <c r="GV352" s="113"/>
      <c r="GW352" s="113"/>
      <c r="GX352" s="113"/>
      <c r="GY352" s="113"/>
      <c r="GZ352" s="113"/>
      <c r="HA352" s="113"/>
      <c r="HB352" s="113"/>
      <c r="HC352" s="113"/>
      <c r="HD352" s="113"/>
      <c r="HE352" s="113"/>
      <c r="HF352" s="113"/>
      <c r="HG352" s="113"/>
      <c r="HH352" s="113"/>
      <c r="HI352" s="113"/>
      <c r="HJ352" s="113"/>
      <c r="HK352" s="113"/>
      <c r="HL352" s="113"/>
      <c r="HM352" s="113"/>
      <c r="HN352" s="113"/>
      <c r="HO352" s="113"/>
      <c r="HP352" s="113"/>
      <c r="HQ352" s="113"/>
      <c r="HR352" s="113"/>
      <c r="HS352" s="113"/>
      <c r="HT352" s="113"/>
      <c r="HU352" s="113"/>
      <c r="HV352" s="113"/>
      <c r="HW352" s="113"/>
      <c r="HX352" s="113"/>
      <c r="HY352" s="113"/>
      <c r="HZ352" s="113"/>
      <c r="IA352" s="113"/>
      <c r="IB352" s="113"/>
      <c r="IC352" s="113"/>
      <c r="ID352" s="113"/>
      <c r="IE352" s="113"/>
      <c r="IF352" s="113"/>
      <c r="IG352" s="113"/>
      <c r="IH352" s="113"/>
      <c r="II352" s="113"/>
      <c r="IJ352" s="113"/>
      <c r="IK352" s="113"/>
      <c r="IL352" s="113"/>
      <c r="IM352" s="113"/>
      <c r="IN352" s="113"/>
      <c r="IO352" s="113"/>
      <c r="IP352" s="113"/>
      <c r="IQ352" s="113"/>
      <c r="IR352" s="113"/>
      <c r="IS352" s="113"/>
      <c r="IT352" s="113"/>
      <c r="IU352" s="113"/>
      <c r="IV352" s="113"/>
      <c r="IW352" s="113"/>
      <c r="IX352" s="113"/>
      <c r="IY352" s="113"/>
    </row>
    <row r="353" spans="1:259" x14ac:dyDescent="0.2">
      <c r="A353" s="122">
        <v>40367</v>
      </c>
      <c r="B353" s="102" t="s">
        <v>702</v>
      </c>
      <c r="C353" s="102" t="s">
        <v>272</v>
      </c>
      <c r="D353" s="102" t="s">
        <v>137</v>
      </c>
      <c r="E353" s="144" t="s">
        <v>144</v>
      </c>
      <c r="F353" s="84">
        <v>39918</v>
      </c>
      <c r="G353" s="150">
        <v>2009</v>
      </c>
      <c r="H353" s="123" t="s">
        <v>38</v>
      </c>
      <c r="I353" s="123" t="str">
        <f t="shared" si="18"/>
        <v>NH</v>
      </c>
      <c r="J353" s="123" t="str">
        <f t="shared" si="17"/>
        <v>NH</v>
      </c>
      <c r="K353" s="123" t="str">
        <f t="shared" si="19"/>
        <v>Northeast</v>
      </c>
      <c r="L353" s="123" t="str">
        <f>INDEX('State '!$A$1:$C$62,MATCH($I353,'State '!$B:$B,0),3)</f>
        <v>Northeast</v>
      </c>
      <c r="M353" s="123" t="str">
        <f>INDEX('State '!$A$1:$C$62,MATCH($J353,'State '!$B:$B,0),3)</f>
        <v>Northeast</v>
      </c>
      <c r="N353" s="123"/>
      <c r="O353" s="146">
        <v>15</v>
      </c>
      <c r="P353" s="146">
        <v>12.7</v>
      </c>
      <c r="Q353" s="146">
        <v>26</v>
      </c>
      <c r="R353" s="85">
        <v>12</v>
      </c>
      <c r="S353" s="147" t="s">
        <v>139</v>
      </c>
      <c r="T353" s="148" t="s">
        <v>188</v>
      </c>
      <c r="U353" s="149" t="s">
        <v>391</v>
      </c>
      <c r="V353" s="123"/>
      <c r="W353" s="125"/>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c r="BF353" s="20"/>
      <c r="BG353" s="20"/>
      <c r="BH353" s="20"/>
      <c r="BI353" s="20"/>
      <c r="BJ353" s="20"/>
      <c r="BK353" s="20"/>
      <c r="BL353" s="20"/>
      <c r="BM353" s="20"/>
      <c r="BN353" s="20"/>
      <c r="BO353" s="20"/>
      <c r="BP353" s="20"/>
      <c r="BQ353" s="20"/>
      <c r="BR353" s="20"/>
      <c r="BS353" s="20"/>
      <c r="BT353" s="20"/>
      <c r="BU353" s="20"/>
      <c r="BV353" s="20"/>
      <c r="BW353" s="20"/>
      <c r="BX353" s="20"/>
      <c r="BY353" s="20"/>
      <c r="BZ353" s="20"/>
      <c r="CA353" s="20"/>
      <c r="CB353" s="20"/>
      <c r="CC353" s="20"/>
      <c r="CD353" s="20"/>
      <c r="CE353" s="20"/>
      <c r="CF353" s="20"/>
      <c r="CG353" s="20"/>
      <c r="CH353" s="20"/>
      <c r="CI353" s="20"/>
      <c r="CJ353" s="20"/>
      <c r="CK353" s="20"/>
      <c r="CL353" s="20"/>
      <c r="CM353" s="20"/>
      <c r="CN353" s="20"/>
      <c r="CO353" s="20"/>
      <c r="CP353" s="20"/>
      <c r="CQ353" s="20"/>
      <c r="CR353" s="20"/>
      <c r="CS353" s="20"/>
      <c r="CT353" s="20"/>
      <c r="CU353" s="20"/>
      <c r="CV353" s="20"/>
      <c r="CW353" s="20"/>
      <c r="CX353" s="20"/>
      <c r="CY353" s="20"/>
      <c r="CZ353" s="20"/>
      <c r="DA353" s="20"/>
      <c r="DB353" s="20"/>
      <c r="DC353" s="20"/>
      <c r="DD353" s="20"/>
      <c r="DE353" s="20"/>
      <c r="DF353" s="20"/>
      <c r="DG353" s="20"/>
      <c r="DH353" s="20"/>
      <c r="DI353" s="20"/>
      <c r="DJ353" s="20"/>
      <c r="DK353" s="20"/>
      <c r="DL353" s="20"/>
      <c r="DM353" s="20"/>
      <c r="DN353" s="20"/>
      <c r="DO353" s="20"/>
      <c r="DP353" s="20"/>
      <c r="DQ353" s="20"/>
      <c r="DR353" s="20"/>
      <c r="DS353" s="20"/>
      <c r="DT353" s="20"/>
      <c r="DU353" s="20"/>
      <c r="DV353" s="20"/>
      <c r="DW353" s="20"/>
      <c r="DX353" s="20"/>
      <c r="DY353" s="20"/>
      <c r="DZ353" s="20"/>
      <c r="EA353" s="20"/>
      <c r="EB353" s="20"/>
      <c r="EC353" s="20"/>
      <c r="ED353" s="20"/>
      <c r="EE353" s="20"/>
      <c r="EF353" s="20"/>
      <c r="EG353" s="20"/>
      <c r="EH353" s="20"/>
      <c r="EI353" s="20"/>
      <c r="EJ353" s="20"/>
      <c r="EK353" s="20"/>
      <c r="EL353" s="20"/>
      <c r="EM353" s="20"/>
      <c r="EN353" s="20"/>
      <c r="EO353" s="20"/>
      <c r="EP353" s="20"/>
      <c r="EQ353" s="20"/>
      <c r="ER353" s="20"/>
      <c r="ES353" s="20"/>
      <c r="ET353" s="20"/>
      <c r="EU353" s="20"/>
      <c r="EV353" s="20"/>
      <c r="EW353" s="20"/>
      <c r="EX353" s="20"/>
      <c r="EY353" s="20"/>
      <c r="EZ353" s="20"/>
      <c r="FA353" s="20"/>
      <c r="FB353" s="20"/>
      <c r="FC353" s="20"/>
      <c r="FD353" s="20"/>
      <c r="FE353" s="20"/>
      <c r="FF353" s="20"/>
      <c r="FG353" s="20"/>
      <c r="FH353" s="20"/>
      <c r="FI353" s="20"/>
      <c r="FJ353" s="20"/>
      <c r="FK353" s="20"/>
      <c r="FL353" s="20"/>
      <c r="FM353" s="20"/>
      <c r="FN353" s="20"/>
      <c r="FO353" s="20"/>
      <c r="FP353" s="20"/>
      <c r="FQ353" s="20"/>
      <c r="FR353" s="20"/>
      <c r="FS353" s="20"/>
      <c r="FT353" s="20"/>
      <c r="FU353" s="20"/>
      <c r="FV353" s="20"/>
      <c r="FW353" s="20"/>
      <c r="FX353" s="20"/>
      <c r="FY353" s="20"/>
      <c r="FZ353" s="20"/>
      <c r="GA353" s="20"/>
      <c r="GB353" s="20"/>
      <c r="GC353" s="20"/>
      <c r="GD353" s="20"/>
      <c r="GE353" s="20"/>
      <c r="GF353" s="20"/>
      <c r="GG353" s="20"/>
      <c r="GH353" s="20"/>
      <c r="GI353" s="20"/>
      <c r="GJ353" s="20"/>
      <c r="GK353" s="20"/>
      <c r="GL353" s="20"/>
      <c r="GM353" s="20"/>
      <c r="GN353" s="20"/>
      <c r="GO353" s="20"/>
      <c r="GP353" s="20"/>
      <c r="GQ353" s="20"/>
      <c r="GR353" s="20"/>
      <c r="GS353" s="20"/>
      <c r="GT353" s="20"/>
      <c r="GU353" s="20"/>
      <c r="GV353" s="20"/>
      <c r="GW353" s="20"/>
      <c r="GX353" s="20"/>
      <c r="GY353" s="20"/>
      <c r="GZ353" s="20"/>
      <c r="HA353" s="20"/>
      <c r="HB353" s="20"/>
      <c r="HC353" s="20"/>
      <c r="HD353" s="20"/>
      <c r="HE353" s="20"/>
      <c r="HF353" s="20"/>
      <c r="HG353" s="20"/>
      <c r="HH353" s="20"/>
      <c r="HI353" s="20"/>
      <c r="HJ353" s="20"/>
      <c r="HK353" s="20"/>
      <c r="HL353" s="20"/>
      <c r="HM353" s="20"/>
      <c r="HN353" s="20"/>
      <c r="HO353" s="20"/>
      <c r="HP353" s="20"/>
      <c r="HQ353" s="20"/>
      <c r="HR353" s="20"/>
      <c r="HS353" s="20"/>
      <c r="HT353" s="20"/>
      <c r="HU353" s="20"/>
      <c r="HV353" s="20"/>
      <c r="HW353" s="20"/>
      <c r="HX353" s="20"/>
      <c r="HY353" s="20"/>
      <c r="HZ353" s="20"/>
      <c r="IA353" s="20"/>
      <c r="IB353" s="20"/>
      <c r="IC353" s="20"/>
      <c r="ID353" s="20"/>
      <c r="IE353" s="20"/>
      <c r="IF353" s="20"/>
      <c r="IG353" s="20"/>
      <c r="IH353" s="20"/>
      <c r="II353" s="20"/>
      <c r="IJ353" s="20"/>
      <c r="IK353" s="20"/>
      <c r="IL353" s="20"/>
      <c r="IM353" s="20"/>
      <c r="IN353" s="20"/>
      <c r="IO353" s="20"/>
      <c r="IP353" s="20"/>
      <c r="IQ353" s="20"/>
      <c r="IR353" s="20"/>
      <c r="IS353" s="20"/>
      <c r="IT353" s="20"/>
      <c r="IU353" s="20"/>
      <c r="IV353" s="20"/>
      <c r="IW353" s="20"/>
      <c r="IX353" s="20"/>
      <c r="IY353" s="20"/>
    </row>
    <row r="354" spans="1:259" s="20" customFormat="1" x14ac:dyDescent="0.2">
      <c r="A354" s="122">
        <v>40381</v>
      </c>
      <c r="B354" s="102" t="s">
        <v>722</v>
      </c>
      <c r="C354" s="102" t="s">
        <v>277</v>
      </c>
      <c r="D354" s="102" t="s">
        <v>141</v>
      </c>
      <c r="E354" s="144" t="s">
        <v>144</v>
      </c>
      <c r="F354" s="84">
        <v>40105</v>
      </c>
      <c r="G354" s="150">
        <v>2009</v>
      </c>
      <c r="H354" s="123" t="s">
        <v>723</v>
      </c>
      <c r="I354" s="123" t="str">
        <f t="shared" si="18"/>
        <v>IL</v>
      </c>
      <c r="J354" s="123" t="str">
        <f t="shared" si="17"/>
        <v>ON</v>
      </c>
      <c r="K354" s="123" t="str">
        <f t="shared" si="19"/>
        <v>Midwest, Canada</v>
      </c>
      <c r="L354" s="123" t="str">
        <f>INDEX('State '!$A$1:$C$62,MATCH($I354,'State '!$B:$B,0),3)</f>
        <v>Midwest</v>
      </c>
      <c r="M354" s="123" t="str">
        <f>INDEX('State '!$A$1:$C$62,MATCH($J354,'State '!$B:$B,0),3)</f>
        <v>Canada</v>
      </c>
      <c r="N354" s="123"/>
      <c r="O354" s="146">
        <v>36.200000000000003</v>
      </c>
      <c r="P354" s="146"/>
      <c r="Q354" s="146">
        <v>105</v>
      </c>
      <c r="R354" s="85"/>
      <c r="S354" s="147" t="s">
        <v>135</v>
      </c>
      <c r="T354" s="148" t="s">
        <v>390</v>
      </c>
      <c r="U354" s="149" t="s">
        <v>724</v>
      </c>
      <c r="V354" s="123"/>
      <c r="W354" s="125"/>
      <c r="X354" s="126"/>
      <c r="Y354" s="113"/>
      <c r="Z354" s="113"/>
      <c r="AA354" s="113"/>
      <c r="AB354" s="113"/>
      <c r="AC354" s="113"/>
      <c r="AD354" s="113"/>
      <c r="AE354" s="113"/>
      <c r="AF354" s="113"/>
      <c r="AG354" s="113"/>
      <c r="AH354" s="113"/>
      <c r="AI354" s="113"/>
      <c r="AJ354" s="113"/>
      <c r="AK354" s="113"/>
      <c r="AL354" s="113"/>
      <c r="AM354" s="113"/>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3"/>
      <c r="BR354" s="113"/>
      <c r="BS354" s="113"/>
      <c r="BT354" s="113"/>
      <c r="BU354" s="113"/>
      <c r="BV354" s="113"/>
      <c r="BW354" s="113"/>
      <c r="BX354" s="113"/>
      <c r="BY354" s="113"/>
      <c r="BZ354" s="113"/>
      <c r="CA354" s="113"/>
      <c r="CB354" s="113"/>
      <c r="CC354" s="113"/>
      <c r="CD354" s="113"/>
      <c r="CE354" s="113"/>
      <c r="CF354" s="113"/>
      <c r="CG354" s="113"/>
      <c r="CH354" s="113"/>
      <c r="CI354" s="113"/>
      <c r="CJ354" s="113"/>
      <c r="CK354" s="113"/>
      <c r="CL354" s="113"/>
      <c r="CM354" s="113"/>
      <c r="CN354" s="113"/>
      <c r="CO354" s="113"/>
      <c r="CP354" s="113"/>
      <c r="CQ354" s="113"/>
      <c r="CR354" s="113"/>
      <c r="CS354" s="113"/>
      <c r="CT354" s="113"/>
      <c r="CU354" s="113"/>
      <c r="CV354" s="113"/>
      <c r="CW354" s="113"/>
      <c r="CX354" s="113"/>
      <c r="CY354" s="113"/>
      <c r="CZ354" s="113"/>
      <c r="DA354" s="113"/>
      <c r="DB354" s="113"/>
      <c r="DC354" s="113"/>
      <c r="DD354" s="113"/>
      <c r="DE354" s="113"/>
      <c r="DF354" s="113"/>
      <c r="DG354" s="113"/>
      <c r="DH354" s="113"/>
      <c r="DI354" s="113"/>
      <c r="DJ354" s="113"/>
      <c r="DK354" s="113"/>
      <c r="DL354" s="113"/>
      <c r="DM354" s="113"/>
      <c r="DN354" s="113"/>
      <c r="DO354" s="113"/>
      <c r="DP354" s="113"/>
      <c r="DQ354" s="113"/>
      <c r="DR354" s="113"/>
      <c r="DS354" s="113"/>
      <c r="DT354" s="113"/>
      <c r="DU354" s="113"/>
      <c r="DV354" s="113"/>
      <c r="DW354" s="113"/>
      <c r="DX354" s="113"/>
      <c r="DY354" s="113"/>
      <c r="DZ354" s="113"/>
      <c r="EA354" s="113"/>
      <c r="EB354" s="113"/>
      <c r="EC354" s="113"/>
      <c r="ED354" s="113"/>
      <c r="EE354" s="113"/>
      <c r="EF354" s="113"/>
      <c r="EG354" s="113"/>
      <c r="EH354" s="113"/>
      <c r="EI354" s="113"/>
      <c r="EJ354" s="113"/>
      <c r="EK354" s="113"/>
      <c r="EL354" s="113"/>
      <c r="EM354" s="113"/>
      <c r="EN354" s="113"/>
      <c r="EO354" s="113"/>
      <c r="EP354" s="113"/>
      <c r="EQ354" s="113"/>
      <c r="ER354" s="113"/>
      <c r="ES354" s="113"/>
      <c r="ET354" s="113"/>
      <c r="EU354" s="113"/>
      <c r="EV354" s="113"/>
      <c r="EW354" s="113"/>
      <c r="EX354" s="113"/>
      <c r="EY354" s="113"/>
      <c r="EZ354" s="113"/>
      <c r="FA354" s="113"/>
      <c r="FB354" s="113"/>
      <c r="FC354" s="113"/>
      <c r="FD354" s="113"/>
      <c r="FE354" s="113"/>
      <c r="FF354" s="113"/>
      <c r="FG354" s="113"/>
      <c r="FH354" s="113"/>
      <c r="FI354" s="113"/>
      <c r="FJ354" s="113"/>
      <c r="FK354" s="113"/>
      <c r="FL354" s="113"/>
      <c r="FM354" s="113"/>
      <c r="FN354" s="113"/>
      <c r="FO354" s="113"/>
      <c r="FP354" s="113"/>
      <c r="FQ354" s="113"/>
      <c r="FR354" s="113"/>
      <c r="FS354" s="113"/>
      <c r="FT354" s="113"/>
      <c r="FU354" s="113"/>
      <c r="FV354" s="113"/>
      <c r="FW354" s="113"/>
      <c r="FX354" s="113"/>
      <c r="FY354" s="113"/>
      <c r="FZ354" s="113"/>
      <c r="GA354" s="113"/>
      <c r="GB354" s="113"/>
      <c r="GC354" s="113"/>
      <c r="GD354" s="113"/>
      <c r="GE354" s="113"/>
      <c r="GF354" s="113"/>
      <c r="GG354" s="113"/>
      <c r="GH354" s="113"/>
      <c r="GI354" s="113"/>
      <c r="GJ354" s="113"/>
      <c r="GK354" s="113"/>
      <c r="GL354" s="113"/>
      <c r="GM354" s="113"/>
      <c r="GN354" s="113"/>
      <c r="GO354" s="113"/>
      <c r="GP354" s="113"/>
      <c r="GQ354" s="113"/>
      <c r="GR354" s="113"/>
      <c r="GS354" s="113"/>
      <c r="GT354" s="113"/>
      <c r="GU354" s="113"/>
      <c r="GV354" s="113"/>
      <c r="GW354" s="113"/>
      <c r="GX354" s="113"/>
      <c r="GY354" s="113"/>
      <c r="GZ354" s="113"/>
      <c r="HA354" s="113"/>
      <c r="HB354" s="113"/>
      <c r="HC354" s="113"/>
      <c r="HD354" s="113"/>
      <c r="HE354" s="113"/>
      <c r="HF354" s="113"/>
      <c r="HG354" s="113"/>
      <c r="HH354" s="113"/>
      <c r="HI354" s="113"/>
      <c r="HJ354" s="113"/>
      <c r="HK354" s="113"/>
      <c r="HL354" s="113"/>
      <c r="HM354" s="113"/>
      <c r="HN354" s="113"/>
      <c r="HO354" s="113"/>
      <c r="HP354" s="113"/>
      <c r="HQ354" s="113"/>
      <c r="HR354" s="113"/>
      <c r="HS354" s="113"/>
      <c r="HT354" s="113"/>
      <c r="HU354" s="113"/>
      <c r="HV354" s="113"/>
      <c r="HW354" s="113"/>
      <c r="HX354" s="113"/>
      <c r="HY354" s="113"/>
      <c r="HZ354" s="113"/>
      <c r="IA354" s="113"/>
      <c r="IB354" s="113"/>
      <c r="IC354" s="113"/>
      <c r="ID354" s="113"/>
      <c r="IE354" s="113"/>
      <c r="IF354" s="113"/>
      <c r="IG354" s="113"/>
      <c r="IH354" s="113"/>
      <c r="II354" s="113"/>
      <c r="IJ354" s="113"/>
      <c r="IK354" s="113"/>
      <c r="IL354" s="113"/>
      <c r="IM354" s="113"/>
      <c r="IN354" s="113"/>
      <c r="IO354" s="113"/>
      <c r="IP354" s="113"/>
      <c r="IQ354" s="113"/>
      <c r="IR354" s="113"/>
      <c r="IS354" s="113"/>
      <c r="IT354" s="113"/>
      <c r="IU354" s="113"/>
      <c r="IV354" s="113"/>
      <c r="IW354" s="113"/>
      <c r="IX354" s="113"/>
      <c r="IY354" s="113"/>
    </row>
    <row r="355" spans="1:259" s="20" customFormat="1" x14ac:dyDescent="0.2">
      <c r="A355" s="122">
        <v>40367</v>
      </c>
      <c r="B355" s="101" t="s">
        <v>699</v>
      </c>
      <c r="C355" s="101" t="s">
        <v>271</v>
      </c>
      <c r="D355" s="101" t="s">
        <v>141</v>
      </c>
      <c r="E355" s="101" t="s">
        <v>144</v>
      </c>
      <c r="F355" s="82">
        <v>40087</v>
      </c>
      <c r="G355" s="124">
        <v>2009</v>
      </c>
      <c r="H355" s="123" t="s">
        <v>700</v>
      </c>
      <c r="I355" s="123" t="str">
        <f t="shared" si="18"/>
        <v>MN</v>
      </c>
      <c r="J355" s="123" t="str">
        <f t="shared" si="17"/>
        <v>ND</v>
      </c>
      <c r="K355" s="123" t="str">
        <f t="shared" si="19"/>
        <v>Midwest, Mountain</v>
      </c>
      <c r="L355" s="123" t="str">
        <f>INDEX('State '!$A$1:$C$62,MATCH($I355,'State '!$B:$B,0),3)</f>
        <v>Midwest</v>
      </c>
      <c r="M355" s="123" t="str">
        <f>INDEX('State '!$A$1:$C$62,MATCH($J355,'State '!$B:$B,0),3)</f>
        <v>Mountain</v>
      </c>
      <c r="N355" s="123"/>
      <c r="O355" s="85">
        <v>14.6</v>
      </c>
      <c r="P355" s="85">
        <v>9.98</v>
      </c>
      <c r="Q355" s="85">
        <v>38</v>
      </c>
      <c r="R355" s="124">
        <v>12</v>
      </c>
      <c r="S355" s="123" t="s">
        <v>135</v>
      </c>
      <c r="T355" s="123" t="s">
        <v>390</v>
      </c>
      <c r="U355" s="123" t="s">
        <v>701</v>
      </c>
      <c r="V355" s="123"/>
      <c r="W355" s="125"/>
      <c r="X355" s="126"/>
      <c r="Y355" s="113"/>
      <c r="Z355" s="113"/>
      <c r="AA355" s="113"/>
      <c r="AB355" s="113"/>
      <c r="AC355" s="113"/>
      <c r="AD355" s="113"/>
      <c r="AE355" s="113"/>
      <c r="AF355" s="113"/>
      <c r="AG355" s="113"/>
      <c r="AH355" s="113"/>
      <c r="AI355" s="113"/>
      <c r="AJ355" s="113"/>
      <c r="AK355" s="113"/>
      <c r="AL355" s="113"/>
      <c r="AM355" s="113"/>
      <c r="AN355" s="113"/>
      <c r="AO355" s="113"/>
      <c r="AP355" s="113"/>
      <c r="AQ355" s="113"/>
      <c r="AR355" s="113"/>
      <c r="AS355" s="113"/>
      <c r="AT355" s="113"/>
      <c r="AU355" s="113"/>
      <c r="AV355" s="113"/>
      <c r="AW355" s="113"/>
      <c r="AX355" s="113"/>
      <c r="AY355" s="113"/>
      <c r="AZ355" s="113"/>
      <c r="BA355" s="113"/>
      <c r="BB355" s="113"/>
      <c r="BC355" s="113"/>
      <c r="BD355" s="113"/>
      <c r="BE355" s="113"/>
      <c r="BF355" s="113"/>
      <c r="BG355" s="113"/>
      <c r="BH355" s="113"/>
      <c r="BI355" s="113"/>
      <c r="BJ355" s="113"/>
      <c r="BK355" s="113"/>
      <c r="BL355" s="113"/>
      <c r="BM355" s="113"/>
      <c r="BN355" s="113"/>
      <c r="BO355" s="113"/>
      <c r="BP355" s="113"/>
      <c r="BQ355" s="113"/>
      <c r="BR355" s="113"/>
      <c r="BS355" s="113"/>
      <c r="BT355" s="113"/>
      <c r="BU355" s="113"/>
      <c r="BV355" s="113"/>
      <c r="BW355" s="113"/>
      <c r="BX355" s="113"/>
      <c r="BY355" s="113"/>
      <c r="BZ355" s="113"/>
      <c r="CA355" s="113"/>
      <c r="CB355" s="113"/>
      <c r="CC355" s="113"/>
      <c r="CD355" s="113"/>
      <c r="CE355" s="113"/>
      <c r="CF355" s="113"/>
      <c r="CG355" s="113"/>
      <c r="CH355" s="113"/>
      <c r="CI355" s="113"/>
      <c r="CJ355" s="113"/>
      <c r="CK355" s="113"/>
      <c r="CL355" s="113"/>
      <c r="CM355" s="113"/>
      <c r="CN355" s="113"/>
      <c r="CO355" s="113"/>
      <c r="CP355" s="113"/>
      <c r="CQ355" s="113"/>
      <c r="CR355" s="113"/>
      <c r="CS355" s="113"/>
      <c r="CT355" s="113"/>
      <c r="CU355" s="113"/>
      <c r="CV355" s="113"/>
      <c r="CW355" s="113"/>
      <c r="CX355" s="113"/>
      <c r="CY355" s="113"/>
      <c r="CZ355" s="113"/>
      <c r="DA355" s="113"/>
      <c r="DB355" s="113"/>
      <c r="DC355" s="113"/>
      <c r="DD355" s="113"/>
      <c r="DE355" s="113"/>
      <c r="DF355" s="113"/>
      <c r="DG355" s="113"/>
      <c r="DH355" s="113"/>
      <c r="DI355" s="113"/>
      <c r="DJ355" s="113"/>
      <c r="DK355" s="113"/>
      <c r="DL355" s="113"/>
      <c r="DM355" s="113"/>
      <c r="DN355" s="113"/>
      <c r="DO355" s="113"/>
      <c r="DP355" s="113"/>
      <c r="DQ355" s="113"/>
      <c r="DR355" s="113"/>
      <c r="DS355" s="113"/>
      <c r="DT355" s="113"/>
      <c r="DU355" s="113"/>
      <c r="DV355" s="113"/>
      <c r="DW355" s="113"/>
      <c r="DX355" s="113"/>
      <c r="DY355" s="113"/>
      <c r="DZ355" s="113"/>
      <c r="EA355" s="113"/>
      <c r="EB355" s="113"/>
      <c r="EC355" s="113"/>
      <c r="ED355" s="113"/>
      <c r="EE355" s="113"/>
      <c r="EF355" s="113"/>
      <c r="EG355" s="113"/>
      <c r="EH355" s="113"/>
      <c r="EI355" s="113"/>
      <c r="EJ355" s="113"/>
      <c r="EK355" s="113"/>
      <c r="EL355" s="113"/>
      <c r="EM355" s="113"/>
      <c r="EN355" s="113"/>
      <c r="EO355" s="113"/>
      <c r="EP355" s="113"/>
      <c r="EQ355" s="113"/>
      <c r="ER355" s="113"/>
      <c r="ES355" s="113"/>
      <c r="ET355" s="113"/>
      <c r="EU355" s="113"/>
      <c r="EV355" s="113"/>
      <c r="EW355" s="113"/>
      <c r="EX355" s="113"/>
      <c r="EY355" s="113"/>
      <c r="EZ355" s="113"/>
      <c r="FA355" s="113"/>
      <c r="FB355" s="113"/>
      <c r="FC355" s="113"/>
      <c r="FD355" s="113"/>
      <c r="FE355" s="113"/>
      <c r="FF355" s="113"/>
      <c r="FG355" s="113"/>
      <c r="FH355" s="113"/>
      <c r="FI355" s="113"/>
      <c r="FJ355" s="113"/>
      <c r="FK355" s="113"/>
      <c r="FL355" s="113"/>
      <c r="FM355" s="113"/>
      <c r="FN355" s="113"/>
      <c r="FO355" s="113"/>
      <c r="FP355" s="113"/>
      <c r="FQ355" s="113"/>
      <c r="FR355" s="113"/>
      <c r="FS355" s="113"/>
      <c r="FT355" s="113"/>
      <c r="FU355" s="113"/>
      <c r="FV355" s="113"/>
      <c r="FW355" s="113"/>
      <c r="FX355" s="113"/>
      <c r="FY355" s="113"/>
      <c r="FZ355" s="113"/>
      <c r="GA355" s="113"/>
      <c r="GB355" s="113"/>
      <c r="GC355" s="113"/>
      <c r="GD355" s="113"/>
      <c r="GE355" s="113"/>
      <c r="GF355" s="113"/>
      <c r="GG355" s="113"/>
      <c r="GH355" s="113"/>
      <c r="GI355" s="113"/>
      <c r="GJ355" s="113"/>
      <c r="GK355" s="113"/>
      <c r="GL355" s="113"/>
      <c r="GM355" s="113"/>
      <c r="GN355" s="113"/>
      <c r="GO355" s="113"/>
      <c r="GP355" s="113"/>
      <c r="GQ355" s="113"/>
      <c r="GR355" s="113"/>
      <c r="GS355" s="113"/>
      <c r="GT355" s="113"/>
      <c r="GU355" s="113"/>
      <c r="GV355" s="113"/>
      <c r="GW355" s="113"/>
      <c r="GX355" s="113"/>
      <c r="GY355" s="113"/>
      <c r="GZ355" s="113"/>
      <c r="HA355" s="113"/>
      <c r="HB355" s="113"/>
      <c r="HC355" s="113"/>
      <c r="HD355" s="113"/>
      <c r="HE355" s="113"/>
      <c r="HF355" s="113"/>
      <c r="HG355" s="113"/>
      <c r="HH355" s="113"/>
      <c r="HI355" s="113"/>
      <c r="HJ355" s="113"/>
      <c r="HK355" s="113"/>
      <c r="HL355" s="113"/>
      <c r="HM355" s="113"/>
      <c r="HN355" s="113"/>
      <c r="HO355" s="113"/>
      <c r="HP355" s="113"/>
      <c r="HQ355" s="113"/>
      <c r="HR355" s="113"/>
      <c r="HS355" s="113"/>
      <c r="HT355" s="113"/>
      <c r="HU355" s="113"/>
      <c r="HV355" s="113"/>
      <c r="HW355" s="113"/>
      <c r="HX355" s="113"/>
      <c r="HY355" s="113"/>
      <c r="HZ355" s="113"/>
      <c r="IA355" s="113"/>
      <c r="IB355" s="113"/>
      <c r="IC355" s="113"/>
      <c r="ID355" s="113"/>
      <c r="IE355" s="113"/>
      <c r="IF355" s="113"/>
      <c r="IG355" s="113"/>
      <c r="IH355" s="113"/>
      <c r="II355" s="113"/>
      <c r="IJ355" s="113"/>
      <c r="IK355" s="113"/>
      <c r="IL355" s="113"/>
      <c r="IM355" s="113"/>
      <c r="IN355" s="113"/>
      <c r="IO355" s="113"/>
      <c r="IP355" s="113"/>
      <c r="IQ355" s="113"/>
      <c r="IR355" s="113"/>
      <c r="IS355" s="113"/>
      <c r="IT355" s="113"/>
      <c r="IU355" s="113"/>
      <c r="IV355" s="113"/>
      <c r="IW355" s="113"/>
      <c r="IX355" s="113"/>
      <c r="IY355" s="113"/>
    </row>
    <row r="356" spans="1:259" s="20" customFormat="1" x14ac:dyDescent="0.2">
      <c r="A356" s="122">
        <v>40367</v>
      </c>
      <c r="B356" s="101" t="s">
        <v>708</v>
      </c>
      <c r="C356" s="101" t="s">
        <v>274</v>
      </c>
      <c r="D356" s="101" t="s">
        <v>141</v>
      </c>
      <c r="E356" s="101" t="s">
        <v>144</v>
      </c>
      <c r="F356" s="82">
        <v>40056</v>
      </c>
      <c r="G356" s="124">
        <v>2009</v>
      </c>
      <c r="H356" s="123" t="s">
        <v>709</v>
      </c>
      <c r="I356" s="123" t="str">
        <f t="shared" si="18"/>
        <v>MT</v>
      </c>
      <c r="J356" s="123" t="str">
        <f t="shared" si="17"/>
        <v>ND</v>
      </c>
      <c r="K356" s="123" t="str">
        <f t="shared" si="19"/>
        <v>Mountain</v>
      </c>
      <c r="L356" s="123" t="str">
        <f>INDEX('State '!$A$1:$C$62,MATCH($I356,'State '!$B:$B,0),3)</f>
        <v>Mountain</v>
      </c>
      <c r="M356" s="123" t="str">
        <f>INDEX('State '!$A$1:$C$62,MATCH($J356,'State '!$B:$B,0),3)</f>
        <v>Mountain</v>
      </c>
      <c r="N356" s="123"/>
      <c r="O356" s="85">
        <v>28.3</v>
      </c>
      <c r="P356" s="85"/>
      <c r="Q356" s="85">
        <v>75</v>
      </c>
      <c r="R356" s="124"/>
      <c r="S356" s="123" t="s">
        <v>135</v>
      </c>
      <c r="T356" s="123" t="s">
        <v>390</v>
      </c>
      <c r="U356" s="123" t="s">
        <v>710</v>
      </c>
      <c r="V356" s="123"/>
      <c r="W356" s="125"/>
    </row>
    <row r="357" spans="1:259" s="20" customFormat="1" x14ac:dyDescent="0.2">
      <c r="A357" s="122">
        <v>40381</v>
      </c>
      <c r="B357" s="102" t="s">
        <v>712</v>
      </c>
      <c r="C357" s="102" t="s">
        <v>249</v>
      </c>
      <c r="D357" s="102" t="s">
        <v>141</v>
      </c>
      <c r="E357" s="144" t="s">
        <v>144</v>
      </c>
      <c r="F357" s="84">
        <v>39994</v>
      </c>
      <c r="G357" s="150">
        <v>2009</v>
      </c>
      <c r="H357" s="123" t="s">
        <v>713</v>
      </c>
      <c r="I357" s="123" t="str">
        <f t="shared" si="18"/>
        <v>WY</v>
      </c>
      <c r="J357" s="123" t="str">
        <f t="shared" si="17"/>
        <v>CO</v>
      </c>
      <c r="K357" s="123" t="str">
        <f t="shared" si="19"/>
        <v>Mountain</v>
      </c>
      <c r="L357" s="123" t="str">
        <f>INDEX('State '!$A$1:$C$62,MATCH($I357,'State '!$B:$B,0),3)</f>
        <v>Mountain</v>
      </c>
      <c r="M357" s="123" t="str">
        <f>INDEX('State '!$A$1:$C$62,MATCH($J357,'State '!$B:$B,0),3)</f>
        <v>Mountain</v>
      </c>
      <c r="N357" s="123"/>
      <c r="O357" s="146">
        <v>0.25</v>
      </c>
      <c r="P357" s="146"/>
      <c r="Q357" s="146">
        <v>55</v>
      </c>
      <c r="R357" s="85"/>
      <c r="S357" s="147" t="s">
        <v>135</v>
      </c>
      <c r="T357" s="148" t="s">
        <v>390</v>
      </c>
      <c r="U357" s="149" t="s">
        <v>714</v>
      </c>
      <c r="V357" s="123"/>
      <c r="W357" s="125"/>
    </row>
    <row r="358" spans="1:259" x14ac:dyDescent="0.2">
      <c r="A358" s="122">
        <v>40367</v>
      </c>
      <c r="B358" s="102" t="s">
        <v>1932</v>
      </c>
      <c r="C358" s="102" t="s">
        <v>249</v>
      </c>
      <c r="D358" s="102" t="s">
        <v>141</v>
      </c>
      <c r="E358" s="144" t="s">
        <v>144</v>
      </c>
      <c r="F358" s="84">
        <v>40086</v>
      </c>
      <c r="G358" s="150">
        <v>2009</v>
      </c>
      <c r="H358" s="123" t="s">
        <v>25</v>
      </c>
      <c r="I358" s="123" t="str">
        <f t="shared" si="18"/>
        <v>CO</v>
      </c>
      <c r="J358" s="123" t="str">
        <f t="shared" si="17"/>
        <v>CO</v>
      </c>
      <c r="K358" s="123" t="str">
        <f t="shared" si="19"/>
        <v>Mountain</v>
      </c>
      <c r="L358" s="123" t="str">
        <f>INDEX('State '!$A$1:$C$62,MATCH($I358,'State '!$B:$B,0),3)</f>
        <v>Mountain</v>
      </c>
      <c r="M358" s="123" t="str">
        <f>INDEX('State '!$A$1:$C$62,MATCH($J358,'State '!$B:$B,0),3)</f>
        <v>Mountain</v>
      </c>
      <c r="N358" s="123"/>
      <c r="O358" s="146">
        <v>42</v>
      </c>
      <c r="P358" s="146">
        <v>45.6</v>
      </c>
      <c r="Q358" s="146">
        <v>179.5</v>
      </c>
      <c r="R358" s="85"/>
      <c r="S358" s="147" t="s">
        <v>135</v>
      </c>
      <c r="T358" s="148" t="s">
        <v>390</v>
      </c>
      <c r="U358" s="149" t="s">
        <v>682</v>
      </c>
      <c r="V358" s="123"/>
      <c r="W358" s="125"/>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c r="CB358" s="20"/>
      <c r="CC358" s="20"/>
      <c r="CD358" s="20"/>
      <c r="CE358" s="20"/>
      <c r="CF358" s="20"/>
      <c r="CG358" s="20"/>
      <c r="CH358" s="20"/>
      <c r="CI358" s="20"/>
      <c r="CJ358" s="20"/>
      <c r="CK358" s="20"/>
      <c r="CL358" s="20"/>
      <c r="CM358" s="20"/>
      <c r="CN358" s="20"/>
      <c r="CO358" s="20"/>
      <c r="CP358" s="20"/>
      <c r="CQ358" s="20"/>
      <c r="CR358" s="20"/>
      <c r="CS358" s="20"/>
      <c r="CT358" s="20"/>
      <c r="CU358" s="20"/>
      <c r="CV358" s="20"/>
      <c r="CW358" s="20"/>
      <c r="CX358" s="20"/>
      <c r="CY358" s="20"/>
      <c r="CZ358" s="20"/>
      <c r="DA358" s="20"/>
      <c r="DB358" s="20"/>
      <c r="DC358" s="20"/>
      <c r="DD358" s="20"/>
      <c r="DE358" s="20"/>
      <c r="DF358" s="20"/>
      <c r="DG358" s="20"/>
      <c r="DH358" s="20"/>
      <c r="DI358" s="20"/>
      <c r="DJ358" s="20"/>
      <c r="DK358" s="20"/>
      <c r="DL358" s="20"/>
      <c r="DM358" s="20"/>
      <c r="DN358" s="20"/>
      <c r="DO358" s="20"/>
      <c r="DP358" s="20"/>
      <c r="DQ358" s="20"/>
      <c r="DR358" s="20"/>
      <c r="DS358" s="20"/>
      <c r="DT358" s="20"/>
      <c r="DU358" s="20"/>
      <c r="DV358" s="20"/>
      <c r="DW358" s="20"/>
      <c r="DX358" s="20"/>
      <c r="DY358" s="20"/>
      <c r="DZ358" s="20"/>
      <c r="EA358" s="20"/>
      <c r="EB358" s="20"/>
      <c r="EC358" s="20"/>
      <c r="ED358" s="20"/>
      <c r="EE358" s="20"/>
      <c r="EF358" s="20"/>
      <c r="EG358" s="20"/>
      <c r="EH358" s="20"/>
      <c r="EI358" s="20"/>
      <c r="EJ358" s="20"/>
      <c r="EK358" s="20"/>
      <c r="EL358" s="20"/>
      <c r="EM358" s="20"/>
      <c r="EN358" s="20"/>
      <c r="EO358" s="20"/>
      <c r="EP358" s="20"/>
      <c r="EQ358" s="20"/>
      <c r="ER358" s="20"/>
      <c r="ES358" s="20"/>
      <c r="ET358" s="20"/>
      <c r="EU358" s="20"/>
      <c r="EV358" s="20"/>
      <c r="EW358" s="20"/>
      <c r="EX358" s="20"/>
      <c r="EY358" s="20"/>
      <c r="EZ358" s="20"/>
      <c r="FA358" s="20"/>
      <c r="FB358" s="20"/>
      <c r="FC358" s="20"/>
      <c r="FD358" s="20"/>
      <c r="FE358" s="20"/>
      <c r="FF358" s="20"/>
      <c r="FG358" s="20"/>
      <c r="FH358" s="20"/>
      <c r="FI358" s="20"/>
      <c r="FJ358" s="20"/>
      <c r="FK358" s="20"/>
      <c r="FL358" s="20"/>
      <c r="FM358" s="20"/>
      <c r="FN358" s="20"/>
      <c r="FO358" s="20"/>
      <c r="FP358" s="20"/>
      <c r="FQ358" s="20"/>
      <c r="FR358" s="20"/>
      <c r="FS358" s="20"/>
      <c r="FT358" s="20"/>
      <c r="FU358" s="20"/>
      <c r="FV358" s="20"/>
      <c r="FW358" s="20"/>
      <c r="FX358" s="20"/>
      <c r="FY358" s="20"/>
      <c r="FZ358" s="20"/>
      <c r="GA358" s="20"/>
      <c r="GB358" s="20"/>
      <c r="GC358" s="20"/>
      <c r="GD358" s="20"/>
      <c r="GE358" s="20"/>
      <c r="GF358" s="20"/>
      <c r="GG358" s="20"/>
      <c r="GH358" s="20"/>
      <c r="GI358" s="20"/>
      <c r="GJ358" s="20"/>
      <c r="GK358" s="20"/>
      <c r="GL358" s="20"/>
      <c r="GM358" s="20"/>
      <c r="GN358" s="20"/>
      <c r="GO358" s="20"/>
      <c r="GP358" s="20"/>
      <c r="GQ358" s="20"/>
      <c r="GR358" s="20"/>
      <c r="GS358" s="20"/>
      <c r="GT358" s="20"/>
      <c r="GU358" s="20"/>
      <c r="GV358" s="20"/>
      <c r="GW358" s="20"/>
      <c r="GX358" s="20"/>
      <c r="GY358" s="20"/>
      <c r="GZ358" s="20"/>
      <c r="HA358" s="20"/>
      <c r="HB358" s="20"/>
      <c r="HC358" s="20"/>
      <c r="HD358" s="20"/>
      <c r="HE358" s="20"/>
      <c r="HF358" s="20"/>
      <c r="HG358" s="20"/>
      <c r="HH358" s="20"/>
      <c r="HI358" s="20"/>
      <c r="HJ358" s="20"/>
      <c r="HK358" s="20"/>
      <c r="HL358" s="20"/>
      <c r="HM358" s="20"/>
      <c r="HN358" s="20"/>
      <c r="HO358" s="20"/>
      <c r="HP358" s="20"/>
      <c r="HQ358" s="20"/>
      <c r="HR358" s="20"/>
      <c r="HS358" s="20"/>
      <c r="HT358" s="20"/>
      <c r="HU358" s="20"/>
      <c r="HV358" s="20"/>
      <c r="HW358" s="20"/>
      <c r="HX358" s="20"/>
      <c r="HY358" s="20"/>
      <c r="HZ358" s="20"/>
      <c r="IA358" s="20"/>
      <c r="IB358" s="20"/>
      <c r="IC358" s="20"/>
      <c r="ID358" s="20"/>
      <c r="IE358" s="20"/>
      <c r="IF358" s="20"/>
      <c r="IG358" s="20"/>
      <c r="IH358" s="20"/>
      <c r="II358" s="20"/>
      <c r="IJ358" s="20"/>
      <c r="IK358" s="20"/>
      <c r="IL358" s="20"/>
      <c r="IM358" s="20"/>
      <c r="IN358" s="20"/>
      <c r="IO358" s="20"/>
      <c r="IP358" s="20"/>
      <c r="IQ358" s="20"/>
      <c r="IR358" s="20"/>
      <c r="IS358" s="20"/>
      <c r="IT358" s="20"/>
      <c r="IU358" s="20"/>
      <c r="IV358" s="20"/>
      <c r="IW358" s="20"/>
      <c r="IX358" s="20"/>
      <c r="IY358" s="20"/>
    </row>
    <row r="359" spans="1:259" x14ac:dyDescent="0.2">
      <c r="A359" s="122">
        <v>39990</v>
      </c>
      <c r="B359" s="101" t="s">
        <v>901</v>
      </c>
      <c r="C359" s="101" t="s">
        <v>201</v>
      </c>
      <c r="D359" s="101" t="s">
        <v>134</v>
      </c>
      <c r="E359" s="101" t="s">
        <v>144</v>
      </c>
      <c r="F359" s="82">
        <v>39753</v>
      </c>
      <c r="G359" s="83">
        <v>2008</v>
      </c>
      <c r="H359" s="123" t="s">
        <v>902</v>
      </c>
      <c r="I359" s="123" t="str">
        <f t="shared" si="18"/>
        <v>NJ</v>
      </c>
      <c r="J359" s="123" t="str">
        <f t="shared" si="17"/>
        <v>CT</v>
      </c>
      <c r="K359" s="123" t="str">
        <f t="shared" si="19"/>
        <v>Northeast</v>
      </c>
      <c r="L359" s="123" t="str">
        <f>INDEX('State '!$A$1:$C$62,MATCH($I359,'State '!$B:$B,0),3)</f>
        <v>Northeast</v>
      </c>
      <c r="M359" s="123" t="str">
        <f>INDEX('State '!$A$1:$C$62,MATCH($J359,'State '!$B:$B,0),3)</f>
        <v>Northeast</v>
      </c>
      <c r="N359" s="123"/>
      <c r="O359" s="85">
        <v>191.7</v>
      </c>
      <c r="P359" s="85">
        <v>4.8</v>
      </c>
      <c r="Q359" s="85">
        <v>325</v>
      </c>
      <c r="R359" s="124">
        <v>42</v>
      </c>
      <c r="S359" s="123" t="s">
        <v>135</v>
      </c>
      <c r="T359" s="123" t="s">
        <v>390</v>
      </c>
      <c r="U359" s="123" t="s">
        <v>903</v>
      </c>
      <c r="V359" s="123"/>
      <c r="W359" s="125"/>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20"/>
      <c r="BU359" s="20"/>
      <c r="BV359" s="20"/>
      <c r="BW359" s="20"/>
      <c r="BX359" s="20"/>
      <c r="BY359" s="20"/>
      <c r="BZ359" s="20"/>
      <c r="CA359" s="20"/>
      <c r="CB359" s="20"/>
      <c r="CC359" s="20"/>
      <c r="CD359" s="20"/>
      <c r="CE359" s="20"/>
      <c r="CF359" s="20"/>
      <c r="CG359" s="20"/>
      <c r="CH359" s="20"/>
      <c r="CI359" s="20"/>
      <c r="CJ359" s="20"/>
      <c r="CK359" s="20"/>
      <c r="CL359" s="20"/>
      <c r="CM359" s="20"/>
      <c r="CN359" s="20"/>
      <c r="CO359" s="20"/>
      <c r="CP359" s="20"/>
      <c r="CQ359" s="20"/>
      <c r="CR359" s="20"/>
      <c r="CS359" s="20"/>
      <c r="CT359" s="20"/>
      <c r="CU359" s="20"/>
      <c r="CV359" s="20"/>
      <c r="CW359" s="20"/>
      <c r="CX359" s="20"/>
      <c r="CY359" s="20"/>
      <c r="CZ359" s="20"/>
      <c r="DA359" s="20"/>
      <c r="DB359" s="20"/>
      <c r="DC359" s="20"/>
      <c r="DD359" s="20"/>
      <c r="DE359" s="20"/>
      <c r="DF359" s="20"/>
      <c r="DG359" s="20"/>
      <c r="DH359" s="20"/>
      <c r="DI359" s="20"/>
      <c r="DJ359" s="20"/>
      <c r="DK359" s="20"/>
      <c r="DL359" s="20"/>
      <c r="DM359" s="20"/>
      <c r="DN359" s="20"/>
      <c r="DO359" s="20"/>
      <c r="DP359" s="20"/>
      <c r="DQ359" s="20"/>
      <c r="DR359" s="20"/>
      <c r="DS359" s="20"/>
      <c r="DT359" s="20"/>
      <c r="DU359" s="20"/>
      <c r="DV359" s="20"/>
      <c r="DW359" s="20"/>
      <c r="DX359" s="20"/>
      <c r="DY359" s="20"/>
      <c r="DZ359" s="20"/>
      <c r="EA359" s="20"/>
      <c r="EB359" s="20"/>
      <c r="EC359" s="20"/>
      <c r="ED359" s="20"/>
      <c r="EE359" s="20"/>
      <c r="EF359" s="20"/>
      <c r="EG359" s="20"/>
      <c r="EH359" s="20"/>
      <c r="EI359" s="20"/>
      <c r="EJ359" s="20"/>
      <c r="EK359" s="20"/>
      <c r="EL359" s="20"/>
      <c r="EM359" s="20"/>
      <c r="EN359" s="20"/>
      <c r="EO359" s="20"/>
      <c r="EP359" s="20"/>
      <c r="EQ359" s="20"/>
      <c r="ER359" s="20"/>
      <c r="ES359" s="20"/>
      <c r="ET359" s="20"/>
      <c r="EU359" s="20"/>
      <c r="EV359" s="20"/>
      <c r="EW359" s="20"/>
      <c r="EX359" s="20"/>
      <c r="EY359" s="20"/>
      <c r="EZ359" s="20"/>
      <c r="FA359" s="20"/>
      <c r="FB359" s="20"/>
      <c r="FC359" s="20"/>
      <c r="FD359" s="20"/>
      <c r="FE359" s="20"/>
      <c r="FF359" s="20"/>
      <c r="FG359" s="20"/>
      <c r="FH359" s="20"/>
      <c r="FI359" s="20"/>
      <c r="FJ359" s="20"/>
      <c r="FK359" s="20"/>
      <c r="FL359" s="20"/>
      <c r="FM359" s="20"/>
      <c r="FN359" s="20"/>
      <c r="FO359" s="20"/>
      <c r="FP359" s="20"/>
      <c r="FQ359" s="20"/>
      <c r="FR359" s="20"/>
      <c r="FS359" s="20"/>
      <c r="FT359" s="20"/>
      <c r="FU359" s="20"/>
      <c r="FV359" s="20"/>
      <c r="FW359" s="20"/>
      <c r="FX359" s="20"/>
      <c r="FY359" s="20"/>
      <c r="FZ359" s="20"/>
      <c r="GA359" s="20"/>
      <c r="GB359" s="20"/>
      <c r="GC359" s="20"/>
      <c r="GD359" s="20"/>
      <c r="GE359" s="20"/>
      <c r="GF359" s="20"/>
      <c r="GG359" s="20"/>
      <c r="GH359" s="20"/>
      <c r="GI359" s="20"/>
      <c r="GJ359" s="20"/>
      <c r="GK359" s="20"/>
      <c r="GL359" s="20"/>
      <c r="GM359" s="20"/>
      <c r="GN359" s="20"/>
      <c r="GO359" s="20"/>
      <c r="GP359" s="20"/>
      <c r="GQ359" s="20"/>
      <c r="GR359" s="20"/>
      <c r="GS359" s="20"/>
      <c r="GT359" s="20"/>
      <c r="GU359" s="20"/>
      <c r="GV359" s="20"/>
      <c r="GW359" s="20"/>
      <c r="GX359" s="20"/>
      <c r="GY359" s="20"/>
      <c r="GZ359" s="20"/>
      <c r="HA359" s="20"/>
      <c r="HB359" s="20"/>
      <c r="HC359" s="20"/>
      <c r="HD359" s="20"/>
      <c r="HE359" s="20"/>
      <c r="HF359" s="20"/>
      <c r="HG359" s="20"/>
      <c r="HH359" s="20"/>
      <c r="HI359" s="20"/>
      <c r="HJ359" s="20"/>
      <c r="HK359" s="20"/>
      <c r="HL359" s="20"/>
      <c r="HM359" s="20"/>
      <c r="HN359" s="20"/>
      <c r="HO359" s="20"/>
      <c r="HP359" s="20"/>
      <c r="HQ359" s="20"/>
      <c r="HR359" s="20"/>
      <c r="HS359" s="20"/>
      <c r="HT359" s="20"/>
      <c r="HU359" s="20"/>
      <c r="HV359" s="20"/>
      <c r="HW359" s="20"/>
      <c r="HX359" s="20"/>
      <c r="HY359" s="20"/>
      <c r="HZ359" s="20"/>
      <c r="IA359" s="20"/>
      <c r="IB359" s="20"/>
      <c r="IC359" s="20"/>
      <c r="ID359" s="20"/>
      <c r="IE359" s="20"/>
      <c r="IF359" s="20"/>
      <c r="IG359" s="20"/>
      <c r="IH359" s="20"/>
      <c r="II359" s="20"/>
      <c r="IJ359" s="20"/>
      <c r="IK359" s="20"/>
      <c r="IL359" s="20"/>
      <c r="IM359" s="20"/>
      <c r="IN359" s="20"/>
      <c r="IO359" s="20"/>
      <c r="IP359" s="20"/>
      <c r="IQ359" s="20"/>
      <c r="IR359" s="20"/>
      <c r="IS359" s="20"/>
      <c r="IT359" s="20"/>
      <c r="IU359" s="20"/>
      <c r="IV359" s="20"/>
      <c r="IW359" s="20"/>
      <c r="IX359" s="20"/>
      <c r="IY359" s="20"/>
    </row>
    <row r="360" spans="1:259" x14ac:dyDescent="0.2">
      <c r="A360" s="122">
        <v>39990</v>
      </c>
      <c r="B360" s="102" t="s">
        <v>782</v>
      </c>
      <c r="C360" s="102" t="s">
        <v>1787</v>
      </c>
      <c r="D360" s="102" t="s">
        <v>137</v>
      </c>
      <c r="E360" s="144" t="s">
        <v>144</v>
      </c>
      <c r="F360" s="84">
        <v>39539</v>
      </c>
      <c r="G360" s="145">
        <v>2008</v>
      </c>
      <c r="H360" s="123" t="s">
        <v>23</v>
      </c>
      <c r="I360" s="123" t="str">
        <f t="shared" si="18"/>
        <v>KY</v>
      </c>
      <c r="J360" s="123" t="str">
        <f t="shared" si="17"/>
        <v>KY</v>
      </c>
      <c r="K360" s="123" t="str">
        <f t="shared" si="19"/>
        <v>Midwest</v>
      </c>
      <c r="L360" s="123" t="str">
        <f>INDEX('State '!$A$1:$C$62,MATCH($I360,'State '!$B:$B,0),3)</f>
        <v>Midwest</v>
      </c>
      <c r="M360" s="123" t="str">
        <f>INDEX('State '!$A$1:$C$62,MATCH($J360,'State '!$B:$B,0),3)</f>
        <v>Midwest</v>
      </c>
      <c r="N360" s="123"/>
      <c r="O360" s="146">
        <v>60</v>
      </c>
      <c r="P360" s="146">
        <v>68</v>
      </c>
      <c r="Q360" s="146">
        <v>70</v>
      </c>
      <c r="R360" s="85">
        <v>20</v>
      </c>
      <c r="S360" s="147" t="s">
        <v>135</v>
      </c>
      <c r="T360" s="148" t="s">
        <v>390</v>
      </c>
      <c r="U360" s="149" t="s">
        <v>779</v>
      </c>
      <c r="V360" s="123"/>
      <c r="W360" s="125"/>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R360" s="20"/>
      <c r="BS360" s="20"/>
      <c r="BT360" s="20"/>
      <c r="BU360" s="20"/>
      <c r="BV360" s="20"/>
      <c r="BW360" s="20"/>
      <c r="BX360" s="20"/>
      <c r="BY360" s="20"/>
      <c r="BZ360" s="20"/>
      <c r="CA360" s="20"/>
      <c r="CB360" s="20"/>
      <c r="CC360" s="20"/>
      <c r="CD360" s="20"/>
      <c r="CE360" s="20"/>
      <c r="CF360" s="20"/>
      <c r="CG360" s="20"/>
      <c r="CH360" s="20"/>
      <c r="CI360" s="20"/>
      <c r="CJ360" s="20"/>
      <c r="CK360" s="20"/>
      <c r="CL360" s="20"/>
      <c r="CM360" s="20"/>
      <c r="CN360" s="20"/>
      <c r="CO360" s="20"/>
      <c r="CP360" s="20"/>
      <c r="CQ360" s="20"/>
      <c r="CR360" s="20"/>
      <c r="CS360" s="20"/>
      <c r="CT360" s="20"/>
      <c r="CU360" s="20"/>
      <c r="CV360" s="20"/>
      <c r="CW360" s="20"/>
      <c r="CX360" s="20"/>
      <c r="CY360" s="20"/>
      <c r="CZ360" s="20"/>
      <c r="DA360" s="20"/>
      <c r="DB360" s="20"/>
      <c r="DC360" s="20"/>
      <c r="DD360" s="20"/>
      <c r="DE360" s="20"/>
      <c r="DF360" s="20"/>
      <c r="DG360" s="20"/>
      <c r="DH360" s="20"/>
      <c r="DI360" s="20"/>
      <c r="DJ360" s="20"/>
      <c r="DK360" s="20"/>
      <c r="DL360" s="20"/>
      <c r="DM360" s="20"/>
      <c r="DN360" s="20"/>
      <c r="DO360" s="20"/>
      <c r="DP360" s="20"/>
      <c r="DQ360" s="20"/>
      <c r="DR360" s="20"/>
      <c r="DS360" s="20"/>
      <c r="DT360" s="20"/>
      <c r="DU360" s="20"/>
      <c r="DV360" s="20"/>
      <c r="DW360" s="20"/>
      <c r="DX360" s="20"/>
      <c r="DY360" s="20"/>
      <c r="DZ360" s="20"/>
      <c r="EA360" s="20"/>
      <c r="EB360" s="20"/>
      <c r="EC360" s="20"/>
      <c r="ED360" s="20"/>
      <c r="EE360" s="20"/>
      <c r="EF360" s="20"/>
      <c r="EG360" s="20"/>
      <c r="EH360" s="20"/>
      <c r="EI360" s="20"/>
      <c r="EJ360" s="20"/>
      <c r="EK360" s="20"/>
      <c r="EL360" s="20"/>
      <c r="EM360" s="20"/>
      <c r="EN360" s="20"/>
      <c r="EO360" s="20"/>
      <c r="EP360" s="20"/>
      <c r="EQ360" s="20"/>
      <c r="ER360" s="20"/>
      <c r="ES360" s="20"/>
      <c r="ET360" s="20"/>
      <c r="EU360" s="20"/>
      <c r="EV360" s="20"/>
      <c r="EW360" s="20"/>
      <c r="EX360" s="20"/>
      <c r="EY360" s="20"/>
      <c r="EZ360" s="20"/>
      <c r="FA360" s="20"/>
      <c r="FB360" s="20"/>
      <c r="FC360" s="20"/>
      <c r="FD360" s="20"/>
      <c r="FE360" s="20"/>
      <c r="FF360" s="20"/>
      <c r="FG360" s="20"/>
      <c r="FH360" s="20"/>
      <c r="FI360" s="20"/>
      <c r="FJ360" s="20"/>
      <c r="FK360" s="20"/>
      <c r="FL360" s="20"/>
      <c r="FM360" s="20"/>
      <c r="FN360" s="20"/>
      <c r="FO360" s="20"/>
      <c r="FP360" s="20"/>
      <c r="FQ360" s="20"/>
      <c r="FR360" s="20"/>
      <c r="FS360" s="20"/>
      <c r="FT360" s="20"/>
      <c r="FU360" s="20"/>
      <c r="FV360" s="20"/>
      <c r="FW360" s="20"/>
      <c r="FX360" s="20"/>
      <c r="FY360" s="20"/>
      <c r="FZ360" s="20"/>
      <c r="GA360" s="20"/>
      <c r="GB360" s="20"/>
      <c r="GC360" s="20"/>
      <c r="GD360" s="20"/>
      <c r="GE360" s="20"/>
      <c r="GF360" s="20"/>
      <c r="GG360" s="20"/>
      <c r="GH360" s="20"/>
      <c r="GI360" s="20"/>
      <c r="GJ360" s="20"/>
      <c r="GK360" s="20"/>
      <c r="GL360" s="20"/>
      <c r="GM360" s="20"/>
      <c r="GN360" s="20"/>
      <c r="GO360" s="20"/>
      <c r="GP360" s="20"/>
      <c r="GQ360" s="20"/>
      <c r="GR360" s="20"/>
      <c r="GS360" s="20"/>
      <c r="GT360" s="20"/>
      <c r="GU360" s="20"/>
      <c r="GV360" s="20"/>
      <c r="GW360" s="20"/>
      <c r="GX360" s="20"/>
      <c r="GY360" s="20"/>
      <c r="GZ360" s="20"/>
      <c r="HA360" s="20"/>
      <c r="HB360" s="20"/>
      <c r="HC360" s="20"/>
      <c r="HD360" s="20"/>
      <c r="HE360" s="20"/>
      <c r="HF360" s="20"/>
      <c r="HG360" s="20"/>
      <c r="HH360" s="20"/>
      <c r="HI360" s="20"/>
      <c r="HJ360" s="20"/>
      <c r="HK360" s="20"/>
      <c r="HL360" s="20"/>
      <c r="HM360" s="20"/>
      <c r="HN360" s="20"/>
      <c r="HO360" s="20"/>
      <c r="HP360" s="20"/>
      <c r="HQ360" s="20"/>
      <c r="HR360" s="20"/>
      <c r="HS360" s="20"/>
      <c r="HT360" s="20"/>
      <c r="HU360" s="20"/>
      <c r="HV360" s="20"/>
      <c r="HW360" s="20"/>
      <c r="HX360" s="20"/>
      <c r="HY360" s="20"/>
      <c r="HZ360" s="20"/>
      <c r="IA360" s="20"/>
      <c r="IB360" s="20"/>
      <c r="IC360" s="20"/>
      <c r="ID360" s="20"/>
      <c r="IE360" s="20"/>
      <c r="IF360" s="20"/>
      <c r="IG360" s="20"/>
      <c r="IH360" s="20"/>
      <c r="II360" s="20"/>
      <c r="IJ360" s="20"/>
      <c r="IK360" s="20"/>
      <c r="IL360" s="20"/>
      <c r="IM360" s="20"/>
      <c r="IN360" s="20"/>
      <c r="IO360" s="20"/>
      <c r="IP360" s="20"/>
      <c r="IQ360" s="20"/>
      <c r="IR360" s="20"/>
      <c r="IS360" s="20"/>
      <c r="IT360" s="20"/>
      <c r="IU360" s="20"/>
      <c r="IV360" s="20"/>
      <c r="IW360" s="20"/>
      <c r="IX360" s="20"/>
      <c r="IY360" s="20"/>
    </row>
    <row r="361" spans="1:259" x14ac:dyDescent="0.2">
      <c r="A361" s="122">
        <v>39990</v>
      </c>
      <c r="B361" s="104" t="s">
        <v>778</v>
      </c>
      <c r="C361" s="104" t="s">
        <v>1787</v>
      </c>
      <c r="D361" s="104" t="s">
        <v>134</v>
      </c>
      <c r="E361" s="101" t="s">
        <v>144</v>
      </c>
      <c r="F361" s="82">
        <v>39539</v>
      </c>
      <c r="G361" s="83">
        <v>2008</v>
      </c>
      <c r="H361" s="123" t="s">
        <v>23</v>
      </c>
      <c r="I361" s="123" t="str">
        <f t="shared" si="18"/>
        <v>KY</v>
      </c>
      <c r="J361" s="123" t="str">
        <f t="shared" si="17"/>
        <v>KY</v>
      </c>
      <c r="K361" s="123" t="str">
        <f t="shared" si="19"/>
        <v>Midwest</v>
      </c>
      <c r="L361" s="123" t="str">
        <f>INDEX('State '!$A$1:$C$62,MATCH($I361,'State '!$B:$B,0),3)</f>
        <v>Midwest</v>
      </c>
      <c r="M361" s="123" t="str">
        <f>INDEX('State '!$A$1:$C$62,MATCH($J361,'State '!$B:$B,0),3)</f>
        <v>Midwest</v>
      </c>
      <c r="N361" s="123"/>
      <c r="O361" s="85">
        <v>20</v>
      </c>
      <c r="P361" s="85"/>
      <c r="Q361" s="124">
        <v>60</v>
      </c>
      <c r="R361" s="128">
        <v>20</v>
      </c>
      <c r="S361" s="129" t="s">
        <v>135</v>
      </c>
      <c r="T361" s="123" t="s">
        <v>390</v>
      </c>
      <c r="U361" s="123" t="s">
        <v>779</v>
      </c>
      <c r="V361" s="123"/>
      <c r="W361" s="125"/>
    </row>
    <row r="362" spans="1:259" s="20" customFormat="1" x14ac:dyDescent="0.2">
      <c r="A362" s="122">
        <v>39990</v>
      </c>
      <c r="B362" s="101" t="s">
        <v>752</v>
      </c>
      <c r="C362" s="101" t="s">
        <v>217</v>
      </c>
      <c r="D362" s="101" t="s">
        <v>134</v>
      </c>
      <c r="E362" s="101" t="s">
        <v>144</v>
      </c>
      <c r="F362" s="82">
        <v>39736</v>
      </c>
      <c r="G362" s="83">
        <v>2008</v>
      </c>
      <c r="H362" s="123" t="s">
        <v>0</v>
      </c>
      <c r="I362" s="123" t="str">
        <f t="shared" si="18"/>
        <v>LA</v>
      </c>
      <c r="J362" s="123" t="str">
        <f t="shared" si="17"/>
        <v>LA</v>
      </c>
      <c r="K362" s="123" t="str">
        <f t="shared" si="19"/>
        <v>South Central</v>
      </c>
      <c r="L362" s="123" t="str">
        <f>INDEX('State '!$A$1:$C$62,MATCH($I362,'State '!$B:$B,0),3)</f>
        <v>South Central</v>
      </c>
      <c r="M362" s="123" t="str">
        <f>INDEX('State '!$A$1:$C$62,MATCH($J362,'State '!$B:$B,0),3)</f>
        <v>South Central</v>
      </c>
      <c r="N362" s="123"/>
      <c r="O362" s="85">
        <v>30</v>
      </c>
      <c r="P362" s="85">
        <v>20.350000000000001</v>
      </c>
      <c r="Q362" s="85">
        <v>1200</v>
      </c>
      <c r="R362" s="124" t="s">
        <v>753</v>
      </c>
      <c r="S362" s="123" t="s">
        <v>135</v>
      </c>
      <c r="T362" s="123" t="s">
        <v>390</v>
      </c>
      <c r="U362" s="123" t="s">
        <v>754</v>
      </c>
      <c r="V362" s="123"/>
      <c r="W362" s="125"/>
    </row>
    <row r="363" spans="1:259" x14ac:dyDescent="0.2">
      <c r="A363" s="122">
        <v>39990</v>
      </c>
      <c r="B363" s="102" t="s">
        <v>784</v>
      </c>
      <c r="C363" s="102" t="s">
        <v>282</v>
      </c>
      <c r="D363" s="102" t="s">
        <v>141</v>
      </c>
      <c r="E363" s="144" t="s">
        <v>144</v>
      </c>
      <c r="F363" s="84">
        <v>39539</v>
      </c>
      <c r="G363" s="145">
        <v>2008</v>
      </c>
      <c r="H363" s="123" t="s">
        <v>6</v>
      </c>
      <c r="I363" s="123" t="str">
        <f t="shared" si="18"/>
        <v>TX</v>
      </c>
      <c r="J363" s="123" t="str">
        <f t="shared" si="17"/>
        <v>TX</v>
      </c>
      <c r="K363" s="123" t="str">
        <f t="shared" si="19"/>
        <v>South Central</v>
      </c>
      <c r="L363" s="123" t="str">
        <f>INDEX('State '!$A$1:$C$62,MATCH($I363,'State '!$B:$B,0),3)</f>
        <v>South Central</v>
      </c>
      <c r="M363" s="123" t="str">
        <f>INDEX('State '!$A$1:$C$62,MATCH($J363,'State '!$B:$B,0),3)</f>
        <v>South Central</v>
      </c>
      <c r="N363" s="123"/>
      <c r="O363" s="146">
        <v>56</v>
      </c>
      <c r="P363" s="146">
        <v>30</v>
      </c>
      <c r="Q363" s="146">
        <v>2600</v>
      </c>
      <c r="R363" s="85">
        <v>42</v>
      </c>
      <c r="S363" s="147" t="s">
        <v>139</v>
      </c>
      <c r="T363" s="148" t="s">
        <v>188</v>
      </c>
      <c r="U363" s="149" t="s">
        <v>391</v>
      </c>
      <c r="V363" s="123"/>
      <c r="W363" s="125"/>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c r="BV363" s="20"/>
      <c r="BW363" s="20"/>
      <c r="BX363" s="20"/>
      <c r="BY363" s="20"/>
      <c r="BZ363" s="20"/>
      <c r="CA363" s="20"/>
      <c r="CB363" s="20"/>
      <c r="CC363" s="20"/>
      <c r="CD363" s="20"/>
      <c r="CE363" s="20"/>
      <c r="CF363" s="20"/>
      <c r="CG363" s="20"/>
      <c r="CH363" s="20"/>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c r="EV363" s="20"/>
      <c r="EW363" s="20"/>
      <c r="EX363" s="20"/>
      <c r="EY363" s="20"/>
      <c r="EZ363" s="20"/>
      <c r="FA363" s="20"/>
      <c r="FB363" s="20"/>
      <c r="FC363" s="20"/>
      <c r="FD363" s="20"/>
      <c r="FE363" s="20"/>
      <c r="FF363" s="20"/>
      <c r="FG363" s="20"/>
      <c r="FH363" s="20"/>
      <c r="FI363" s="20"/>
      <c r="FJ363" s="20"/>
      <c r="FK363" s="20"/>
      <c r="FL363" s="20"/>
      <c r="FM363" s="20"/>
      <c r="FN363" s="20"/>
      <c r="FO363" s="20"/>
      <c r="FP363" s="20"/>
      <c r="FQ363" s="20"/>
      <c r="FR363" s="20"/>
      <c r="FS363" s="20"/>
      <c r="FT363" s="20"/>
      <c r="FU363" s="20"/>
      <c r="FV363" s="20"/>
      <c r="FW363" s="20"/>
      <c r="FX363" s="20"/>
      <c r="FY363" s="20"/>
      <c r="FZ363" s="20"/>
      <c r="GA363" s="20"/>
      <c r="GB363" s="20"/>
      <c r="GC363" s="20"/>
      <c r="GD363" s="20"/>
      <c r="GE363" s="20"/>
      <c r="GF363" s="20"/>
      <c r="GG363" s="20"/>
      <c r="GH363" s="20"/>
      <c r="GI363" s="20"/>
      <c r="GJ363" s="20"/>
      <c r="GK363" s="20"/>
      <c r="GL363" s="20"/>
      <c r="GM363" s="20"/>
      <c r="GN363" s="20"/>
      <c r="GO363" s="20"/>
      <c r="GP363" s="20"/>
      <c r="GQ363" s="20"/>
      <c r="GR363" s="20"/>
      <c r="GS363" s="20"/>
      <c r="GT363" s="20"/>
      <c r="GU363" s="20"/>
      <c r="GV363" s="20"/>
      <c r="GW363" s="20"/>
      <c r="GX363" s="20"/>
      <c r="GY363" s="20"/>
      <c r="GZ363" s="20"/>
      <c r="HA363" s="20"/>
      <c r="HB363" s="20"/>
      <c r="HC363" s="20"/>
      <c r="HD363" s="20"/>
      <c r="HE363" s="20"/>
      <c r="HF363" s="20"/>
      <c r="HG363" s="20"/>
      <c r="HH363" s="20"/>
      <c r="HI363" s="20"/>
      <c r="HJ363" s="20"/>
      <c r="HK363" s="20"/>
      <c r="HL363" s="20"/>
      <c r="HM363" s="20"/>
      <c r="HN363" s="20"/>
      <c r="HO363" s="20"/>
      <c r="HP363" s="20"/>
      <c r="HQ363" s="20"/>
      <c r="HR363" s="20"/>
      <c r="HS363" s="20"/>
      <c r="HT363" s="20"/>
      <c r="HU363" s="20"/>
      <c r="HV363" s="20"/>
      <c r="HW363" s="20"/>
      <c r="HX363" s="20"/>
      <c r="HY363" s="20"/>
      <c r="HZ363" s="20"/>
      <c r="IA363" s="20"/>
      <c r="IB363" s="20"/>
      <c r="IC363" s="20"/>
      <c r="ID363" s="20"/>
      <c r="IE363" s="20"/>
      <c r="IF363" s="20"/>
      <c r="IG363" s="20"/>
      <c r="IH363" s="20"/>
      <c r="II363" s="20"/>
      <c r="IJ363" s="20"/>
      <c r="IK363" s="20"/>
      <c r="IL363" s="20"/>
      <c r="IM363" s="20"/>
      <c r="IN363" s="20"/>
      <c r="IO363" s="20"/>
      <c r="IP363" s="20"/>
      <c r="IQ363" s="20"/>
      <c r="IR363" s="20"/>
      <c r="IS363" s="20"/>
      <c r="IT363" s="20"/>
      <c r="IU363" s="20"/>
      <c r="IV363" s="20"/>
      <c r="IW363" s="20"/>
      <c r="IX363" s="20"/>
      <c r="IY363" s="20"/>
    </row>
    <row r="364" spans="1:259" s="20" customFormat="1" x14ac:dyDescent="0.2">
      <c r="A364" s="122">
        <v>39990</v>
      </c>
      <c r="B364" s="101" t="s">
        <v>773</v>
      </c>
      <c r="C364" s="101" t="s">
        <v>284</v>
      </c>
      <c r="D364" s="101" t="s">
        <v>141</v>
      </c>
      <c r="E364" s="101" t="s">
        <v>144</v>
      </c>
      <c r="F364" s="82">
        <v>39692</v>
      </c>
      <c r="G364" s="83">
        <v>2008</v>
      </c>
      <c r="H364" s="123" t="s">
        <v>0</v>
      </c>
      <c r="I364" s="123" t="str">
        <f t="shared" si="18"/>
        <v>LA</v>
      </c>
      <c r="J364" s="123" t="str">
        <f t="shared" si="17"/>
        <v>LA</v>
      </c>
      <c r="K364" s="123" t="str">
        <f t="shared" si="19"/>
        <v>South Central</v>
      </c>
      <c r="L364" s="123" t="str">
        <f>INDEX('State '!$A$1:$C$62,MATCH($I364,'State '!$B:$B,0),3)</f>
        <v>South Central</v>
      </c>
      <c r="M364" s="123" t="str">
        <f>INDEX('State '!$A$1:$C$62,MATCH($J364,'State '!$B:$B,0),3)</f>
        <v>South Central</v>
      </c>
      <c r="N364" s="123"/>
      <c r="O364" s="85">
        <v>115.1</v>
      </c>
      <c r="P364" s="85">
        <v>36.1</v>
      </c>
      <c r="Q364" s="85">
        <v>2350</v>
      </c>
      <c r="R364" s="124">
        <v>42</v>
      </c>
      <c r="S364" s="123" t="s">
        <v>135</v>
      </c>
      <c r="T364" s="123" t="s">
        <v>390</v>
      </c>
      <c r="U364" s="123" t="s">
        <v>774</v>
      </c>
      <c r="V364" s="123"/>
      <c r="W364" s="125"/>
    </row>
    <row r="365" spans="1:259" x14ac:dyDescent="0.2">
      <c r="A365" s="122">
        <v>39990</v>
      </c>
      <c r="B365" s="102" t="s">
        <v>825</v>
      </c>
      <c r="C365" s="102" t="s">
        <v>288</v>
      </c>
      <c r="D365" s="102" t="s">
        <v>134</v>
      </c>
      <c r="E365" s="144" t="s">
        <v>144</v>
      </c>
      <c r="F365" s="84">
        <v>39553</v>
      </c>
      <c r="G365" s="145">
        <v>2008</v>
      </c>
      <c r="H365" s="123" t="s">
        <v>30</v>
      </c>
      <c r="I365" s="123" t="str">
        <f t="shared" si="18"/>
        <v>MN</v>
      </c>
      <c r="J365" s="123" t="str">
        <f t="shared" si="17"/>
        <v>MN</v>
      </c>
      <c r="K365" s="123" t="str">
        <f t="shared" si="19"/>
        <v>Midwest</v>
      </c>
      <c r="L365" s="123" t="str">
        <f>INDEX('State '!$A$1:$C$62,MATCH($I365,'State '!$B:$B,0),3)</f>
        <v>Midwest</v>
      </c>
      <c r="M365" s="123" t="str">
        <f>INDEX('State '!$A$1:$C$62,MATCH($J365,'State '!$B:$B,0),3)</f>
        <v>Midwest</v>
      </c>
      <c r="N365" s="123"/>
      <c r="O365" s="146">
        <v>7.2</v>
      </c>
      <c r="P365" s="146">
        <v>13</v>
      </c>
      <c r="Q365" s="146">
        <v>91.2</v>
      </c>
      <c r="R365" s="85">
        <v>16</v>
      </c>
      <c r="S365" s="147" t="s">
        <v>139</v>
      </c>
      <c r="T365" s="148" t="s">
        <v>188</v>
      </c>
      <c r="U365" s="149" t="s">
        <v>391</v>
      </c>
      <c r="V365" s="123"/>
      <c r="W365" s="125"/>
    </row>
    <row r="366" spans="1:259" s="20" customFormat="1" ht="25.5" x14ac:dyDescent="0.2">
      <c r="A366" s="122">
        <v>39990</v>
      </c>
      <c r="B366" s="101" t="s">
        <v>849</v>
      </c>
      <c r="C366" s="101" t="s">
        <v>259</v>
      </c>
      <c r="D366" s="101" t="s">
        <v>141</v>
      </c>
      <c r="E366" s="101" t="s">
        <v>144</v>
      </c>
      <c r="F366" s="82">
        <v>39753</v>
      </c>
      <c r="G366" s="83">
        <v>2008</v>
      </c>
      <c r="H366" s="123" t="s">
        <v>32</v>
      </c>
      <c r="I366" s="123" t="str">
        <f t="shared" si="18"/>
        <v>AR</v>
      </c>
      <c r="J366" s="123" t="str">
        <f t="shared" si="17"/>
        <v>AR</v>
      </c>
      <c r="K366" s="123" t="str">
        <f t="shared" si="19"/>
        <v>South Central</v>
      </c>
      <c r="L366" s="123" t="str">
        <f>INDEX('State '!$A$1:$C$62,MATCH($I366,'State '!$B:$B,0),3)</f>
        <v>South Central</v>
      </c>
      <c r="M366" s="123" t="str">
        <f>INDEX('State '!$A$1:$C$62,MATCH($J366,'State '!$B:$B,0),3)</f>
        <v>South Central</v>
      </c>
      <c r="N366" s="123"/>
      <c r="O366" s="85">
        <v>26.26</v>
      </c>
      <c r="P366" s="85"/>
      <c r="Q366" s="85">
        <v>200</v>
      </c>
      <c r="R366" s="124"/>
      <c r="S366" s="123" t="s">
        <v>135</v>
      </c>
      <c r="T366" s="123" t="s">
        <v>390</v>
      </c>
      <c r="U366" s="123" t="s">
        <v>850</v>
      </c>
      <c r="V366" s="123"/>
      <c r="W366" s="125"/>
    </row>
    <row r="367" spans="1:259" s="20" customFormat="1" ht="25.5" x14ac:dyDescent="0.2">
      <c r="A367" s="122">
        <v>39990</v>
      </c>
      <c r="B367" s="101" t="s">
        <v>892</v>
      </c>
      <c r="C367" s="101" t="s">
        <v>259</v>
      </c>
      <c r="D367" s="101" t="s">
        <v>141</v>
      </c>
      <c r="E367" s="101" t="s">
        <v>144</v>
      </c>
      <c r="F367" s="82">
        <v>39570</v>
      </c>
      <c r="G367" s="83">
        <v>2008</v>
      </c>
      <c r="H367" s="123" t="s">
        <v>442</v>
      </c>
      <c r="I367" s="123" t="str">
        <f t="shared" si="18"/>
        <v>TX</v>
      </c>
      <c r="J367" s="123" t="str">
        <f t="shared" si="17"/>
        <v>LA</v>
      </c>
      <c r="K367" s="123" t="str">
        <f t="shared" si="19"/>
        <v>South Central</v>
      </c>
      <c r="L367" s="123" t="str">
        <f>INDEX('State '!$A$1:$C$62,MATCH($I367,'State '!$B:$B,0),3)</f>
        <v>South Central</v>
      </c>
      <c r="M367" s="123" t="str">
        <f>INDEX('State '!$A$1:$C$62,MATCH($J367,'State '!$B:$B,0),3)</f>
        <v>South Central</v>
      </c>
      <c r="N367" s="123"/>
      <c r="O367" s="85">
        <v>41.3</v>
      </c>
      <c r="P367" s="85"/>
      <c r="Q367" s="85">
        <v>316</v>
      </c>
      <c r="R367" s="124"/>
      <c r="S367" s="123" t="s">
        <v>135</v>
      </c>
      <c r="T367" s="123" t="s">
        <v>390</v>
      </c>
      <c r="U367" s="123" t="s">
        <v>893</v>
      </c>
      <c r="V367" s="123"/>
      <c r="W367" s="125"/>
    </row>
    <row r="368" spans="1:259" ht="25.5" x14ac:dyDescent="0.2">
      <c r="A368" s="122">
        <v>39990</v>
      </c>
      <c r="B368" s="102" t="s">
        <v>860</v>
      </c>
      <c r="C368" s="102" t="s">
        <v>259</v>
      </c>
      <c r="D368" s="102" t="s">
        <v>141</v>
      </c>
      <c r="E368" s="144" t="s">
        <v>144</v>
      </c>
      <c r="F368" s="84">
        <v>39508</v>
      </c>
      <c r="G368" s="145">
        <v>2008</v>
      </c>
      <c r="H368" s="123" t="s">
        <v>32</v>
      </c>
      <c r="I368" s="123" t="str">
        <f t="shared" si="18"/>
        <v>AR</v>
      </c>
      <c r="J368" s="123" t="str">
        <f t="shared" si="17"/>
        <v>AR</v>
      </c>
      <c r="K368" s="123" t="str">
        <f t="shared" si="19"/>
        <v>South Central</v>
      </c>
      <c r="L368" s="123" t="str">
        <f>INDEX('State '!$A$1:$C$62,MATCH($I368,'State '!$B:$B,0),3)</f>
        <v>South Central</v>
      </c>
      <c r="M368" s="123" t="str">
        <f>INDEX('State '!$A$1:$C$62,MATCH($J368,'State '!$B:$B,0),3)</f>
        <v>South Central</v>
      </c>
      <c r="N368" s="123"/>
      <c r="O368" s="146">
        <v>17.7</v>
      </c>
      <c r="P368" s="146">
        <v>25</v>
      </c>
      <c r="Q368" s="146"/>
      <c r="R368" s="85">
        <v>24</v>
      </c>
      <c r="S368" s="147" t="s">
        <v>135</v>
      </c>
      <c r="T368" s="148" t="s">
        <v>390</v>
      </c>
      <c r="U368" s="149" t="s">
        <v>861</v>
      </c>
      <c r="V368" s="123"/>
      <c r="W368" s="125"/>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c r="CB368" s="20"/>
      <c r="CC368" s="20"/>
      <c r="CD368" s="20"/>
      <c r="CE368" s="20"/>
      <c r="CF368" s="20"/>
      <c r="CG368" s="20"/>
      <c r="CH368" s="20"/>
      <c r="CI368" s="20"/>
      <c r="CJ368" s="20"/>
      <c r="CK368" s="20"/>
      <c r="CL368" s="20"/>
      <c r="CM368" s="20"/>
      <c r="CN368" s="20"/>
      <c r="CO368" s="20"/>
      <c r="CP368" s="20"/>
      <c r="CQ368" s="20"/>
      <c r="CR368" s="20"/>
      <c r="CS368" s="20"/>
      <c r="CT368" s="20"/>
      <c r="CU368" s="20"/>
      <c r="CV368" s="20"/>
      <c r="CW368" s="20"/>
      <c r="CX368" s="20"/>
      <c r="CY368" s="20"/>
      <c r="CZ368" s="20"/>
      <c r="DA368" s="20"/>
      <c r="DB368" s="20"/>
      <c r="DC368" s="20"/>
      <c r="DD368" s="20"/>
      <c r="DE368" s="20"/>
      <c r="DF368" s="20"/>
      <c r="DG368" s="20"/>
      <c r="DH368" s="20"/>
      <c r="DI368" s="20"/>
      <c r="DJ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c r="EU368" s="20"/>
      <c r="EV368" s="20"/>
      <c r="EW368" s="20"/>
      <c r="EX368" s="20"/>
      <c r="EY368" s="20"/>
      <c r="EZ368" s="20"/>
      <c r="FA368" s="20"/>
      <c r="FB368" s="20"/>
      <c r="FC368" s="20"/>
      <c r="FD368" s="20"/>
      <c r="FE368" s="20"/>
      <c r="FF368" s="20"/>
      <c r="FG368" s="20"/>
      <c r="FH368" s="20"/>
      <c r="FI368" s="20"/>
      <c r="FJ368" s="20"/>
      <c r="FK368" s="20"/>
      <c r="FL368" s="20"/>
      <c r="FM368" s="20"/>
      <c r="FN368" s="20"/>
      <c r="FO368" s="20"/>
      <c r="FP368" s="20"/>
      <c r="FQ368" s="20"/>
      <c r="FR368" s="20"/>
      <c r="FS368" s="20"/>
      <c r="FT368" s="20"/>
      <c r="FU368" s="20"/>
      <c r="FV368" s="20"/>
      <c r="FW368" s="20"/>
      <c r="FX368" s="20"/>
      <c r="FY368" s="20"/>
      <c r="FZ368" s="20"/>
      <c r="GA368" s="20"/>
      <c r="GB368" s="20"/>
      <c r="GC368" s="20"/>
      <c r="GD368" s="20"/>
      <c r="GE368" s="20"/>
      <c r="GF368" s="20"/>
      <c r="GG368" s="20"/>
      <c r="GH368" s="20"/>
      <c r="GI368" s="20"/>
      <c r="GJ368" s="20"/>
      <c r="GK368" s="20"/>
      <c r="GL368" s="20"/>
      <c r="GM368" s="20"/>
      <c r="GN368" s="20"/>
      <c r="GO368" s="20"/>
      <c r="GP368" s="20"/>
      <c r="GQ368" s="20"/>
      <c r="GR368" s="20"/>
      <c r="GS368" s="20"/>
      <c r="GT368" s="20"/>
      <c r="GU368" s="20"/>
      <c r="GV368" s="20"/>
      <c r="GW368" s="20"/>
      <c r="GX368" s="20"/>
      <c r="GY368" s="20"/>
      <c r="GZ368" s="20"/>
      <c r="HA368" s="20"/>
      <c r="HB368" s="20"/>
      <c r="HC368" s="20"/>
      <c r="HD368" s="20"/>
      <c r="HE368" s="20"/>
      <c r="HF368" s="20"/>
      <c r="HG368" s="20"/>
      <c r="HH368" s="20"/>
      <c r="HI368" s="20"/>
      <c r="HJ368" s="20"/>
      <c r="HK368" s="20"/>
      <c r="HL368" s="20"/>
      <c r="HM368" s="20"/>
      <c r="HN368" s="20"/>
      <c r="HO368" s="20"/>
      <c r="HP368" s="20"/>
      <c r="HQ368" s="20"/>
      <c r="HR368" s="20"/>
      <c r="HS368" s="20"/>
      <c r="HT368" s="20"/>
      <c r="HU368" s="20"/>
      <c r="HV368" s="20"/>
      <c r="HW368" s="20"/>
      <c r="HX368" s="20"/>
      <c r="HY368" s="20"/>
      <c r="HZ368" s="20"/>
      <c r="IA368" s="20"/>
      <c r="IB368" s="20"/>
      <c r="IC368" s="20"/>
      <c r="ID368" s="20"/>
      <c r="IE368" s="20"/>
      <c r="IF368" s="20"/>
      <c r="IG368" s="20"/>
      <c r="IH368" s="20"/>
      <c r="II368" s="20"/>
      <c r="IJ368" s="20"/>
      <c r="IK368" s="20"/>
      <c r="IL368" s="20"/>
      <c r="IM368" s="20"/>
      <c r="IN368" s="20"/>
      <c r="IO368" s="20"/>
      <c r="IP368" s="20"/>
      <c r="IQ368" s="20"/>
      <c r="IR368" s="20"/>
      <c r="IS368" s="20"/>
      <c r="IT368" s="20"/>
      <c r="IU368" s="20"/>
      <c r="IV368" s="20"/>
      <c r="IW368" s="20"/>
      <c r="IX368" s="20"/>
      <c r="IY368" s="20"/>
    </row>
    <row r="369" spans="1:259" x14ac:dyDescent="0.2">
      <c r="A369" s="122">
        <v>39990</v>
      </c>
      <c r="B369" s="101" t="s">
        <v>826</v>
      </c>
      <c r="C369" s="101" t="s">
        <v>2023</v>
      </c>
      <c r="D369" s="101" t="s">
        <v>141</v>
      </c>
      <c r="E369" s="101" t="s">
        <v>144</v>
      </c>
      <c r="F369" s="82">
        <v>39527</v>
      </c>
      <c r="G369" s="83">
        <v>2008</v>
      </c>
      <c r="H369" s="123" t="s">
        <v>0</v>
      </c>
      <c r="I369" s="123" t="str">
        <f t="shared" si="18"/>
        <v>LA</v>
      </c>
      <c r="J369" s="123" t="str">
        <f t="shared" si="17"/>
        <v>LA</v>
      </c>
      <c r="K369" s="123" t="str">
        <f t="shared" si="19"/>
        <v>South Central</v>
      </c>
      <c r="L369" s="123" t="str">
        <f>INDEX('State '!$A$1:$C$62,MATCH($I369,'State '!$B:$B,0),3)</f>
        <v>South Central</v>
      </c>
      <c r="M369" s="123" t="str">
        <f>INDEX('State '!$A$1:$C$62,MATCH($J369,'State '!$B:$B,0),3)</f>
        <v>South Central</v>
      </c>
      <c r="N369" s="123"/>
      <c r="O369" s="85">
        <v>17.5</v>
      </c>
      <c r="P369" s="85"/>
      <c r="Q369" s="85">
        <v>180</v>
      </c>
      <c r="R369" s="124"/>
      <c r="S369" s="123" t="s">
        <v>135</v>
      </c>
      <c r="T369" s="123" t="s">
        <v>390</v>
      </c>
      <c r="U369" s="123" t="s">
        <v>827</v>
      </c>
      <c r="V369" s="123"/>
      <c r="W369" s="125"/>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c r="CB369" s="20"/>
      <c r="CC369" s="20"/>
      <c r="CD369" s="20"/>
      <c r="CE369" s="20"/>
      <c r="CF369" s="20"/>
      <c r="CG369" s="20"/>
      <c r="CH369" s="20"/>
      <c r="CI369" s="20"/>
      <c r="CJ369" s="20"/>
      <c r="CK369" s="20"/>
      <c r="CL369" s="20"/>
      <c r="CM369" s="20"/>
      <c r="CN369" s="20"/>
      <c r="CO369" s="20"/>
      <c r="CP369" s="20"/>
      <c r="CQ369" s="20"/>
      <c r="CR369" s="20"/>
      <c r="CS369" s="20"/>
      <c r="CT369" s="20"/>
      <c r="CU369" s="20"/>
      <c r="CV369" s="20"/>
      <c r="CW369" s="20"/>
      <c r="CX369" s="20"/>
      <c r="CY369" s="20"/>
      <c r="CZ369" s="20"/>
      <c r="DA369" s="20"/>
      <c r="DB369" s="20"/>
      <c r="DC369" s="20"/>
      <c r="DD369" s="20"/>
      <c r="DE369" s="20"/>
      <c r="DF369" s="20"/>
      <c r="DG369" s="20"/>
      <c r="DH369" s="20"/>
      <c r="DI369" s="20"/>
      <c r="DJ369" s="20"/>
      <c r="DK369" s="20"/>
      <c r="DL369" s="20"/>
      <c r="DM369" s="20"/>
      <c r="DN369" s="20"/>
      <c r="DO369" s="20"/>
      <c r="DP369" s="20"/>
      <c r="DQ369" s="20"/>
      <c r="DR369" s="20"/>
      <c r="DS369" s="20"/>
      <c r="DT369" s="20"/>
      <c r="DU369" s="20"/>
      <c r="DV369" s="20"/>
      <c r="DW369" s="20"/>
      <c r="DX369" s="20"/>
      <c r="DY369" s="20"/>
      <c r="DZ369" s="20"/>
      <c r="EA369" s="20"/>
      <c r="EB369" s="20"/>
      <c r="EC369" s="20"/>
      <c r="ED369" s="20"/>
      <c r="EE369" s="20"/>
      <c r="EF369" s="20"/>
      <c r="EG369" s="20"/>
      <c r="EH369" s="20"/>
      <c r="EI369" s="20"/>
      <c r="EJ369" s="20"/>
      <c r="EK369" s="20"/>
      <c r="EL369" s="20"/>
      <c r="EM369" s="20"/>
      <c r="EN369" s="20"/>
      <c r="EO369" s="20"/>
      <c r="EP369" s="20"/>
      <c r="EQ369" s="20"/>
      <c r="ER369" s="20"/>
      <c r="ES369" s="20"/>
      <c r="ET369" s="20"/>
      <c r="EU369" s="20"/>
      <c r="EV369" s="20"/>
      <c r="EW369" s="20"/>
      <c r="EX369" s="20"/>
      <c r="EY369" s="20"/>
      <c r="EZ369" s="20"/>
      <c r="FA369" s="20"/>
      <c r="FB369" s="20"/>
      <c r="FC369" s="20"/>
      <c r="FD369" s="20"/>
      <c r="FE369" s="20"/>
      <c r="FF369" s="20"/>
      <c r="FG369" s="20"/>
      <c r="FH369" s="20"/>
      <c r="FI369" s="20"/>
      <c r="FJ369" s="20"/>
      <c r="FK369" s="20"/>
      <c r="FL369" s="20"/>
      <c r="FM369" s="20"/>
      <c r="FN369" s="20"/>
      <c r="FO369" s="20"/>
      <c r="FP369" s="20"/>
      <c r="FQ369" s="20"/>
      <c r="FR369" s="20"/>
      <c r="FS369" s="20"/>
      <c r="FT369" s="20"/>
      <c r="FU369" s="20"/>
      <c r="FV369" s="20"/>
      <c r="FW369" s="20"/>
      <c r="FX369" s="20"/>
      <c r="FY369" s="20"/>
      <c r="FZ369" s="20"/>
      <c r="GA369" s="20"/>
      <c r="GB369" s="20"/>
      <c r="GC369" s="20"/>
      <c r="GD369" s="20"/>
      <c r="GE369" s="20"/>
      <c r="GF369" s="20"/>
      <c r="GG369" s="20"/>
      <c r="GH369" s="20"/>
      <c r="GI369" s="20"/>
      <c r="GJ369" s="20"/>
      <c r="GK369" s="20"/>
      <c r="GL369" s="20"/>
      <c r="GM369" s="20"/>
      <c r="GN369" s="20"/>
      <c r="GO369" s="20"/>
      <c r="GP369" s="20"/>
      <c r="GQ369" s="20"/>
      <c r="GR369" s="20"/>
      <c r="GS369" s="20"/>
      <c r="GT369" s="20"/>
      <c r="GU369" s="20"/>
      <c r="GV369" s="20"/>
      <c r="GW369" s="20"/>
      <c r="GX369" s="20"/>
      <c r="GY369" s="20"/>
      <c r="GZ369" s="20"/>
      <c r="HA369" s="20"/>
      <c r="HB369" s="20"/>
      <c r="HC369" s="20"/>
      <c r="HD369" s="20"/>
      <c r="HE369" s="20"/>
      <c r="HF369" s="20"/>
      <c r="HG369" s="20"/>
      <c r="HH369" s="20"/>
      <c r="HI369" s="20"/>
      <c r="HJ369" s="20"/>
      <c r="HK369" s="20"/>
      <c r="HL369" s="20"/>
      <c r="HM369" s="20"/>
      <c r="HN369" s="20"/>
      <c r="HO369" s="20"/>
      <c r="HP369" s="20"/>
      <c r="HQ369" s="20"/>
      <c r="HR369" s="20"/>
      <c r="HS369" s="20"/>
      <c r="HT369" s="20"/>
      <c r="HU369" s="20"/>
      <c r="HV369" s="20"/>
      <c r="HW369" s="20"/>
      <c r="HX369" s="20"/>
      <c r="HY369" s="20"/>
      <c r="HZ369" s="20"/>
      <c r="IA369" s="20"/>
      <c r="IB369" s="20"/>
      <c r="IC369" s="20"/>
      <c r="ID369" s="20"/>
      <c r="IE369" s="20"/>
      <c r="IF369" s="20"/>
      <c r="IG369" s="20"/>
      <c r="IH369" s="20"/>
      <c r="II369" s="20"/>
      <c r="IJ369" s="20"/>
      <c r="IK369" s="20"/>
      <c r="IL369" s="20"/>
      <c r="IM369" s="20"/>
      <c r="IN369" s="20"/>
      <c r="IO369" s="20"/>
      <c r="IP369" s="20"/>
      <c r="IQ369" s="20"/>
      <c r="IR369" s="20"/>
      <c r="IS369" s="20"/>
      <c r="IT369" s="20"/>
      <c r="IU369" s="20"/>
      <c r="IV369" s="20"/>
      <c r="IW369" s="20"/>
      <c r="IX369" s="20"/>
      <c r="IY369" s="20"/>
    </row>
    <row r="370" spans="1:259" s="20" customFormat="1" x14ac:dyDescent="0.2">
      <c r="A370" s="122">
        <v>39990</v>
      </c>
      <c r="B370" s="102" t="s">
        <v>824</v>
      </c>
      <c r="C370" s="101" t="s">
        <v>2023</v>
      </c>
      <c r="D370" s="102" t="s">
        <v>141</v>
      </c>
      <c r="E370" s="144" t="s">
        <v>144</v>
      </c>
      <c r="F370" s="84">
        <v>39522</v>
      </c>
      <c r="G370" s="145">
        <v>2008</v>
      </c>
      <c r="H370" s="123" t="s">
        <v>0</v>
      </c>
      <c r="I370" s="123" t="str">
        <f t="shared" si="18"/>
        <v>LA</v>
      </c>
      <c r="J370" s="123" t="str">
        <f t="shared" si="17"/>
        <v>LA</v>
      </c>
      <c r="K370" s="123" t="str">
        <f t="shared" si="19"/>
        <v>South Central</v>
      </c>
      <c r="L370" s="123" t="str">
        <f>INDEX('State '!$A$1:$C$62,MATCH($I370,'State '!$B:$B,0),3)</f>
        <v>South Central</v>
      </c>
      <c r="M370" s="123" t="str">
        <f>INDEX('State '!$A$1:$C$62,MATCH($J370,'State '!$B:$B,0),3)</f>
        <v>South Central</v>
      </c>
      <c r="N370" s="123"/>
      <c r="O370" s="146">
        <v>25</v>
      </c>
      <c r="P370" s="146"/>
      <c r="Q370" s="146">
        <v>230</v>
      </c>
      <c r="R370" s="85"/>
      <c r="S370" s="147" t="s">
        <v>135</v>
      </c>
      <c r="T370" s="148" t="s">
        <v>390</v>
      </c>
      <c r="U370" s="149" t="s">
        <v>391</v>
      </c>
      <c r="V370" s="123"/>
      <c r="W370" s="125"/>
      <c r="X370" s="126"/>
      <c r="Y370" s="113"/>
      <c r="Z370" s="113"/>
      <c r="AA370" s="113"/>
      <c r="AB370" s="113"/>
      <c r="AC370" s="113"/>
      <c r="AD370" s="113"/>
      <c r="AE370" s="113"/>
      <c r="AF370" s="113"/>
      <c r="AG370" s="113"/>
      <c r="AH370" s="113"/>
      <c r="AI370" s="113"/>
      <c r="AJ370" s="113"/>
      <c r="AK370" s="113"/>
      <c r="AL370" s="113"/>
      <c r="AM370" s="113"/>
      <c r="AN370" s="113"/>
      <c r="AO370" s="113"/>
      <c r="AP370" s="113"/>
      <c r="AQ370" s="113"/>
      <c r="AR370" s="113"/>
      <c r="AS370" s="113"/>
      <c r="AT370" s="113"/>
      <c r="AU370" s="113"/>
      <c r="AV370" s="113"/>
      <c r="AW370" s="113"/>
      <c r="AX370" s="113"/>
      <c r="AY370" s="113"/>
      <c r="AZ370" s="113"/>
      <c r="BA370" s="113"/>
      <c r="BB370" s="113"/>
      <c r="BC370" s="113"/>
      <c r="BD370" s="113"/>
      <c r="BE370" s="113"/>
      <c r="BF370" s="113"/>
      <c r="BG370" s="113"/>
      <c r="BH370" s="113"/>
      <c r="BI370" s="113"/>
      <c r="BJ370" s="113"/>
      <c r="BK370" s="113"/>
      <c r="BL370" s="113"/>
      <c r="BM370" s="113"/>
      <c r="BN370" s="113"/>
      <c r="BO370" s="113"/>
      <c r="BP370" s="113"/>
      <c r="BQ370" s="113"/>
      <c r="BR370" s="113"/>
      <c r="BS370" s="113"/>
      <c r="BT370" s="113"/>
      <c r="BU370" s="113"/>
      <c r="BV370" s="113"/>
      <c r="BW370" s="113"/>
      <c r="BX370" s="113"/>
      <c r="BY370" s="113"/>
      <c r="BZ370" s="113"/>
      <c r="CA370" s="113"/>
      <c r="CB370" s="113"/>
      <c r="CC370" s="113"/>
      <c r="CD370" s="113"/>
      <c r="CE370" s="113"/>
      <c r="CF370" s="113"/>
      <c r="CG370" s="113"/>
      <c r="CH370" s="113"/>
      <c r="CI370" s="113"/>
      <c r="CJ370" s="113"/>
      <c r="CK370" s="113"/>
      <c r="CL370" s="113"/>
      <c r="CM370" s="113"/>
      <c r="CN370" s="113"/>
      <c r="CO370" s="113"/>
      <c r="CP370" s="113"/>
      <c r="CQ370" s="113"/>
      <c r="CR370" s="113"/>
      <c r="CS370" s="113"/>
      <c r="CT370" s="113"/>
      <c r="CU370" s="113"/>
      <c r="CV370" s="113"/>
      <c r="CW370" s="113"/>
      <c r="CX370" s="113"/>
      <c r="CY370" s="113"/>
      <c r="CZ370" s="113"/>
      <c r="DA370" s="113"/>
      <c r="DB370" s="113"/>
      <c r="DC370" s="113"/>
      <c r="DD370" s="113"/>
      <c r="DE370" s="113"/>
      <c r="DF370" s="113"/>
      <c r="DG370" s="113"/>
      <c r="DH370" s="113"/>
      <c r="DI370" s="113"/>
      <c r="DJ370" s="113"/>
      <c r="DK370" s="113"/>
      <c r="DL370" s="113"/>
      <c r="DM370" s="113"/>
      <c r="DN370" s="113"/>
      <c r="DO370" s="113"/>
      <c r="DP370" s="113"/>
      <c r="DQ370" s="113"/>
      <c r="DR370" s="113"/>
      <c r="DS370" s="113"/>
      <c r="DT370" s="113"/>
      <c r="DU370" s="113"/>
      <c r="DV370" s="113"/>
      <c r="DW370" s="113"/>
      <c r="DX370" s="113"/>
      <c r="DY370" s="113"/>
      <c r="DZ370" s="113"/>
      <c r="EA370" s="113"/>
      <c r="EB370" s="113"/>
      <c r="EC370" s="113"/>
      <c r="ED370" s="113"/>
      <c r="EE370" s="113"/>
      <c r="EF370" s="113"/>
      <c r="EG370" s="113"/>
      <c r="EH370" s="113"/>
      <c r="EI370" s="113"/>
      <c r="EJ370" s="113"/>
      <c r="EK370" s="113"/>
      <c r="EL370" s="113"/>
      <c r="EM370" s="113"/>
      <c r="EN370" s="113"/>
      <c r="EO370" s="113"/>
      <c r="EP370" s="113"/>
      <c r="EQ370" s="113"/>
      <c r="ER370" s="113"/>
      <c r="ES370" s="113"/>
      <c r="ET370" s="113"/>
      <c r="EU370" s="113"/>
      <c r="EV370" s="113"/>
      <c r="EW370" s="113"/>
      <c r="EX370" s="113"/>
      <c r="EY370" s="113"/>
      <c r="EZ370" s="113"/>
      <c r="FA370" s="113"/>
      <c r="FB370" s="113"/>
      <c r="FC370" s="113"/>
      <c r="FD370" s="113"/>
      <c r="FE370" s="113"/>
      <c r="FF370" s="113"/>
      <c r="FG370" s="113"/>
      <c r="FH370" s="113"/>
      <c r="FI370" s="113"/>
      <c r="FJ370" s="113"/>
      <c r="FK370" s="113"/>
      <c r="FL370" s="113"/>
      <c r="FM370" s="113"/>
      <c r="FN370" s="113"/>
      <c r="FO370" s="113"/>
      <c r="FP370" s="113"/>
      <c r="FQ370" s="113"/>
      <c r="FR370" s="113"/>
      <c r="FS370" s="113"/>
      <c r="FT370" s="113"/>
      <c r="FU370" s="113"/>
      <c r="FV370" s="113"/>
      <c r="FW370" s="113"/>
      <c r="FX370" s="113"/>
      <c r="FY370" s="113"/>
      <c r="FZ370" s="113"/>
      <c r="GA370" s="113"/>
      <c r="GB370" s="113"/>
      <c r="GC370" s="113"/>
      <c r="GD370" s="113"/>
      <c r="GE370" s="113"/>
      <c r="GF370" s="113"/>
      <c r="GG370" s="113"/>
      <c r="GH370" s="113"/>
      <c r="GI370" s="113"/>
      <c r="GJ370" s="113"/>
      <c r="GK370" s="113"/>
      <c r="GL370" s="113"/>
      <c r="GM370" s="113"/>
      <c r="GN370" s="113"/>
      <c r="GO370" s="113"/>
      <c r="GP370" s="113"/>
      <c r="GQ370" s="113"/>
      <c r="GR370" s="113"/>
      <c r="GS370" s="113"/>
      <c r="GT370" s="113"/>
      <c r="GU370" s="113"/>
      <c r="GV370" s="113"/>
      <c r="GW370" s="113"/>
      <c r="GX370" s="113"/>
      <c r="GY370" s="113"/>
      <c r="GZ370" s="113"/>
      <c r="HA370" s="113"/>
      <c r="HB370" s="113"/>
      <c r="HC370" s="113"/>
      <c r="HD370" s="113"/>
      <c r="HE370" s="113"/>
      <c r="HF370" s="113"/>
      <c r="HG370" s="113"/>
      <c r="HH370" s="113"/>
      <c r="HI370" s="113"/>
      <c r="HJ370" s="113"/>
      <c r="HK370" s="113"/>
      <c r="HL370" s="113"/>
      <c r="HM370" s="113"/>
      <c r="HN370" s="113"/>
      <c r="HO370" s="113"/>
      <c r="HP370" s="113"/>
      <c r="HQ370" s="113"/>
      <c r="HR370" s="113"/>
      <c r="HS370" s="113"/>
      <c r="HT370" s="113"/>
      <c r="HU370" s="113"/>
      <c r="HV370" s="113"/>
      <c r="HW370" s="113"/>
      <c r="HX370" s="113"/>
      <c r="HY370" s="113"/>
      <c r="HZ370" s="113"/>
      <c r="IA370" s="113"/>
      <c r="IB370" s="113"/>
      <c r="IC370" s="113"/>
      <c r="ID370" s="113"/>
      <c r="IE370" s="113"/>
      <c r="IF370" s="113"/>
      <c r="IG370" s="113"/>
      <c r="IH370" s="113"/>
      <c r="II370" s="113"/>
      <c r="IJ370" s="113"/>
      <c r="IK370" s="113"/>
      <c r="IL370" s="113"/>
      <c r="IM370" s="113"/>
      <c r="IN370" s="113"/>
      <c r="IO370" s="113"/>
      <c r="IP370" s="113"/>
      <c r="IQ370" s="113"/>
      <c r="IR370" s="113"/>
      <c r="IS370" s="113"/>
      <c r="IT370" s="113"/>
      <c r="IU370" s="113"/>
      <c r="IV370" s="113"/>
      <c r="IW370" s="113"/>
      <c r="IX370" s="113"/>
      <c r="IY370" s="113"/>
    </row>
    <row r="371" spans="1:259" s="20" customFormat="1" x14ac:dyDescent="0.2">
      <c r="A371" s="122">
        <v>39990</v>
      </c>
      <c r="B371" s="102" t="s">
        <v>757</v>
      </c>
      <c r="C371" s="102" t="s">
        <v>263</v>
      </c>
      <c r="D371" s="102" t="s">
        <v>141</v>
      </c>
      <c r="E371" s="144" t="s">
        <v>144</v>
      </c>
      <c r="F371" s="84">
        <v>39486</v>
      </c>
      <c r="G371" s="145">
        <v>2008</v>
      </c>
      <c r="H371" s="123" t="s">
        <v>10</v>
      </c>
      <c r="I371" s="123" t="str">
        <f t="shared" si="18"/>
        <v>NY</v>
      </c>
      <c r="J371" s="123" t="str">
        <f t="shared" si="17"/>
        <v>NY</v>
      </c>
      <c r="K371" s="123" t="str">
        <f t="shared" si="19"/>
        <v>Northeast</v>
      </c>
      <c r="L371" s="123" t="str">
        <f>INDEX('State '!$A$1:$C$62,MATCH($I371,'State '!$B:$B,0),3)</f>
        <v>Northeast</v>
      </c>
      <c r="M371" s="123" t="str">
        <f>INDEX('State '!$A$1:$C$62,MATCH($J371,'State '!$B:$B,0),3)</f>
        <v>Northeast</v>
      </c>
      <c r="N371" s="123"/>
      <c r="O371" s="146"/>
      <c r="P371" s="146">
        <v>8.8000000000000007</v>
      </c>
      <c r="Q371" s="146"/>
      <c r="R371" s="85">
        <v>30</v>
      </c>
      <c r="S371" s="147" t="s">
        <v>135</v>
      </c>
      <c r="T371" s="148" t="s">
        <v>390</v>
      </c>
      <c r="U371" s="149" t="s">
        <v>758</v>
      </c>
      <c r="V371" s="123"/>
      <c r="W371" s="125"/>
    </row>
    <row r="372" spans="1:259" x14ac:dyDescent="0.2">
      <c r="A372" s="122">
        <v>40388</v>
      </c>
      <c r="B372" s="101" t="s">
        <v>862</v>
      </c>
      <c r="C372" s="101" t="s">
        <v>294</v>
      </c>
      <c r="D372" s="101" t="s">
        <v>137</v>
      </c>
      <c r="E372" s="101" t="s">
        <v>144</v>
      </c>
      <c r="F372" s="82">
        <v>39621</v>
      </c>
      <c r="G372" s="83">
        <v>2008</v>
      </c>
      <c r="H372" s="123" t="s">
        <v>863</v>
      </c>
      <c r="I372" s="123" t="str">
        <f t="shared" si="18"/>
        <v>LA</v>
      </c>
      <c r="J372" s="123" t="str">
        <f t="shared" si="17"/>
        <v>AL</v>
      </c>
      <c r="K372" s="123" t="str">
        <f t="shared" si="19"/>
        <v>South Central</v>
      </c>
      <c r="L372" s="123" t="str">
        <f>INDEX('State '!$A$1:$C$62,MATCH($I372,'State '!$B:$B,0),3)</f>
        <v>South Central</v>
      </c>
      <c r="M372" s="123" t="str">
        <f>INDEX('State '!$A$1:$C$62,MATCH($J372,'State '!$B:$B,0),3)</f>
        <v>South Central</v>
      </c>
      <c r="N372" s="123"/>
      <c r="O372" s="85">
        <v>583</v>
      </c>
      <c r="P372" s="85">
        <v>135</v>
      </c>
      <c r="Q372" s="85">
        <v>2000</v>
      </c>
      <c r="R372" s="124" t="s">
        <v>479</v>
      </c>
      <c r="S372" s="123" t="s">
        <v>135</v>
      </c>
      <c r="T372" s="123" t="s">
        <v>390</v>
      </c>
      <c r="U372" s="123" t="s">
        <v>864</v>
      </c>
      <c r="V372" s="123"/>
      <c r="W372" s="125"/>
    </row>
    <row r="373" spans="1:259" x14ac:dyDescent="0.2">
      <c r="A373" s="122">
        <v>39990</v>
      </c>
      <c r="B373" s="101" t="s">
        <v>866</v>
      </c>
      <c r="C373" s="101" t="s">
        <v>296</v>
      </c>
      <c r="D373" s="101" t="s">
        <v>141</v>
      </c>
      <c r="E373" s="101" t="s">
        <v>144</v>
      </c>
      <c r="F373" s="82">
        <v>39675</v>
      </c>
      <c r="G373" s="83">
        <v>2008</v>
      </c>
      <c r="H373" s="123" t="s">
        <v>867</v>
      </c>
      <c r="I373" s="123" t="str">
        <f t="shared" si="18"/>
        <v>CO</v>
      </c>
      <c r="J373" s="123" t="str">
        <f t="shared" si="17"/>
        <v>KS</v>
      </c>
      <c r="K373" s="123" t="str">
        <f t="shared" si="19"/>
        <v>Mountain, South Central</v>
      </c>
      <c r="L373" s="123" t="str">
        <f>INDEX('State '!$A$1:$C$62,MATCH($I373,'State '!$B:$B,0),3)</f>
        <v>Mountain</v>
      </c>
      <c r="M373" s="123" t="str">
        <f>INDEX('State '!$A$1:$C$62,MATCH($J373,'State '!$B:$B,0),3)</f>
        <v>South Central</v>
      </c>
      <c r="N373" s="123"/>
      <c r="O373" s="85">
        <v>20.2</v>
      </c>
      <c r="P373" s="85"/>
      <c r="Q373" s="85">
        <v>90</v>
      </c>
      <c r="R373" s="124">
        <v>36</v>
      </c>
      <c r="S373" s="123" t="s">
        <v>135</v>
      </c>
      <c r="T373" s="123" t="s">
        <v>390</v>
      </c>
      <c r="U373" s="123" t="s">
        <v>868</v>
      </c>
      <c r="V373" s="123"/>
      <c r="W373" s="125"/>
    </row>
    <row r="374" spans="1:259" s="20" customFormat="1" x14ac:dyDescent="0.2">
      <c r="A374" s="122">
        <v>40200</v>
      </c>
      <c r="B374" s="101" t="s">
        <v>882</v>
      </c>
      <c r="C374" s="101" t="s">
        <v>260</v>
      </c>
      <c r="D374" s="101" t="s">
        <v>137</v>
      </c>
      <c r="E374" s="101" t="s">
        <v>144</v>
      </c>
      <c r="F374" s="82">
        <v>39767</v>
      </c>
      <c r="G374" s="83">
        <v>2008</v>
      </c>
      <c r="H374" s="123" t="s">
        <v>25</v>
      </c>
      <c r="I374" s="123" t="str">
        <f t="shared" si="18"/>
        <v>CO</v>
      </c>
      <c r="J374" s="123" t="str">
        <f t="shared" si="17"/>
        <v>CO</v>
      </c>
      <c r="K374" s="123" t="str">
        <f t="shared" si="19"/>
        <v>Mountain</v>
      </c>
      <c r="L374" s="123" t="str">
        <f>INDEX('State '!$A$1:$C$62,MATCH($I374,'State '!$B:$B,0),3)</f>
        <v>Mountain</v>
      </c>
      <c r="M374" s="123" t="str">
        <f>INDEX('State '!$A$1:$C$62,MATCH($J374,'State '!$B:$B,0),3)</f>
        <v>Mountain</v>
      </c>
      <c r="N374" s="123"/>
      <c r="O374" s="85">
        <v>216</v>
      </c>
      <c r="P374" s="85">
        <v>164</v>
      </c>
      <c r="Q374" s="85">
        <v>900</v>
      </c>
      <c r="R374" s="124" t="s">
        <v>422</v>
      </c>
      <c r="S374" s="123" t="s">
        <v>135</v>
      </c>
      <c r="T374" s="123" t="s">
        <v>390</v>
      </c>
      <c r="U374" s="123" t="s">
        <v>883</v>
      </c>
      <c r="V374" s="123"/>
      <c r="W374" s="125"/>
      <c r="X374" s="126"/>
      <c r="Y374" s="113"/>
      <c r="Z374" s="113"/>
      <c r="AA374" s="113"/>
      <c r="AB374" s="113"/>
      <c r="AC374" s="113"/>
      <c r="AD374" s="113"/>
      <c r="AE374" s="113"/>
      <c r="AF374" s="113"/>
      <c r="AG374" s="113"/>
      <c r="AH374" s="113"/>
      <c r="AI374" s="113"/>
      <c r="AJ374" s="113"/>
      <c r="AK374" s="113"/>
      <c r="AL374" s="113"/>
      <c r="AM374" s="113"/>
      <c r="AN374" s="113"/>
      <c r="AO374" s="113"/>
      <c r="AP374" s="113"/>
      <c r="AQ374" s="113"/>
      <c r="AR374" s="113"/>
      <c r="AS374" s="113"/>
      <c r="AT374" s="113"/>
      <c r="AU374" s="113"/>
      <c r="AV374" s="113"/>
      <c r="AW374" s="113"/>
      <c r="AX374" s="113"/>
      <c r="AY374" s="113"/>
      <c r="AZ374" s="113"/>
      <c r="BA374" s="113"/>
      <c r="BB374" s="113"/>
      <c r="BC374" s="113"/>
      <c r="BD374" s="113"/>
      <c r="BE374" s="113"/>
      <c r="BF374" s="113"/>
      <c r="BG374" s="113"/>
      <c r="BH374" s="113"/>
      <c r="BI374" s="113"/>
      <c r="BJ374" s="113"/>
      <c r="BK374" s="113"/>
      <c r="BL374" s="113"/>
      <c r="BM374" s="113"/>
      <c r="BN374" s="113"/>
      <c r="BO374" s="113"/>
      <c r="BP374" s="113"/>
      <c r="BQ374" s="113"/>
      <c r="BR374" s="113"/>
      <c r="BS374" s="113"/>
      <c r="BT374" s="113"/>
      <c r="BU374" s="113"/>
      <c r="BV374" s="113"/>
      <c r="BW374" s="113"/>
      <c r="BX374" s="113"/>
      <c r="BY374" s="113"/>
      <c r="BZ374" s="113"/>
      <c r="CA374" s="113"/>
      <c r="CB374" s="113"/>
      <c r="CC374" s="113"/>
      <c r="CD374" s="113"/>
      <c r="CE374" s="113"/>
      <c r="CF374" s="113"/>
      <c r="CG374" s="113"/>
      <c r="CH374" s="113"/>
      <c r="CI374" s="113"/>
      <c r="CJ374" s="113"/>
      <c r="CK374" s="113"/>
      <c r="CL374" s="113"/>
      <c r="CM374" s="113"/>
      <c r="CN374" s="113"/>
      <c r="CO374" s="113"/>
      <c r="CP374" s="113"/>
      <c r="CQ374" s="113"/>
      <c r="CR374" s="113"/>
      <c r="CS374" s="113"/>
      <c r="CT374" s="113"/>
      <c r="CU374" s="113"/>
      <c r="CV374" s="113"/>
      <c r="CW374" s="113"/>
      <c r="CX374" s="113"/>
      <c r="CY374" s="113"/>
      <c r="CZ374" s="113"/>
      <c r="DA374" s="113"/>
      <c r="DB374" s="113"/>
      <c r="DC374" s="113"/>
      <c r="DD374" s="113"/>
      <c r="DE374" s="113"/>
      <c r="DF374" s="113"/>
      <c r="DG374" s="113"/>
      <c r="DH374" s="113"/>
      <c r="DI374" s="113"/>
      <c r="DJ374" s="113"/>
      <c r="DK374" s="113"/>
      <c r="DL374" s="113"/>
      <c r="DM374" s="113"/>
      <c r="DN374" s="113"/>
      <c r="DO374" s="113"/>
      <c r="DP374" s="113"/>
      <c r="DQ374" s="113"/>
      <c r="DR374" s="113"/>
      <c r="DS374" s="113"/>
      <c r="DT374" s="113"/>
      <c r="DU374" s="113"/>
      <c r="DV374" s="113"/>
      <c r="DW374" s="113"/>
      <c r="DX374" s="113"/>
      <c r="DY374" s="113"/>
      <c r="DZ374" s="113"/>
      <c r="EA374" s="113"/>
      <c r="EB374" s="113"/>
      <c r="EC374" s="113"/>
      <c r="ED374" s="113"/>
      <c r="EE374" s="113"/>
      <c r="EF374" s="113"/>
      <c r="EG374" s="113"/>
      <c r="EH374" s="113"/>
      <c r="EI374" s="113"/>
      <c r="EJ374" s="113"/>
      <c r="EK374" s="113"/>
      <c r="EL374" s="113"/>
      <c r="EM374" s="113"/>
      <c r="EN374" s="113"/>
      <c r="EO374" s="113"/>
      <c r="EP374" s="113"/>
      <c r="EQ374" s="113"/>
      <c r="ER374" s="113"/>
      <c r="ES374" s="113"/>
      <c r="ET374" s="113"/>
      <c r="EU374" s="113"/>
      <c r="EV374" s="113"/>
      <c r="EW374" s="113"/>
      <c r="EX374" s="113"/>
      <c r="EY374" s="113"/>
      <c r="EZ374" s="113"/>
      <c r="FA374" s="113"/>
      <c r="FB374" s="113"/>
      <c r="FC374" s="113"/>
      <c r="FD374" s="113"/>
      <c r="FE374" s="113"/>
      <c r="FF374" s="113"/>
      <c r="FG374" s="113"/>
      <c r="FH374" s="113"/>
      <c r="FI374" s="113"/>
      <c r="FJ374" s="113"/>
      <c r="FK374" s="113"/>
      <c r="FL374" s="113"/>
      <c r="FM374" s="113"/>
      <c r="FN374" s="113"/>
      <c r="FO374" s="113"/>
      <c r="FP374" s="113"/>
      <c r="FQ374" s="113"/>
      <c r="FR374" s="113"/>
      <c r="FS374" s="113"/>
      <c r="FT374" s="113"/>
      <c r="FU374" s="113"/>
      <c r="FV374" s="113"/>
      <c r="FW374" s="113"/>
      <c r="FX374" s="113"/>
      <c r="FY374" s="113"/>
      <c r="FZ374" s="113"/>
      <c r="GA374" s="113"/>
      <c r="GB374" s="113"/>
      <c r="GC374" s="113"/>
      <c r="GD374" s="113"/>
      <c r="GE374" s="113"/>
      <c r="GF374" s="113"/>
      <c r="GG374" s="113"/>
      <c r="GH374" s="113"/>
      <c r="GI374" s="113"/>
      <c r="GJ374" s="113"/>
      <c r="GK374" s="113"/>
      <c r="GL374" s="113"/>
      <c r="GM374" s="113"/>
      <c r="GN374" s="113"/>
      <c r="GO374" s="113"/>
      <c r="GP374" s="113"/>
      <c r="GQ374" s="113"/>
      <c r="GR374" s="113"/>
      <c r="GS374" s="113"/>
      <c r="GT374" s="113"/>
      <c r="GU374" s="113"/>
      <c r="GV374" s="113"/>
      <c r="GW374" s="113"/>
      <c r="GX374" s="113"/>
      <c r="GY374" s="113"/>
      <c r="GZ374" s="113"/>
      <c r="HA374" s="113"/>
      <c r="HB374" s="113"/>
      <c r="HC374" s="113"/>
      <c r="HD374" s="113"/>
      <c r="HE374" s="113"/>
      <c r="HF374" s="113"/>
      <c r="HG374" s="113"/>
      <c r="HH374" s="113"/>
      <c r="HI374" s="113"/>
      <c r="HJ374" s="113"/>
      <c r="HK374" s="113"/>
      <c r="HL374" s="113"/>
      <c r="HM374" s="113"/>
      <c r="HN374" s="113"/>
      <c r="HO374" s="113"/>
      <c r="HP374" s="113"/>
      <c r="HQ374" s="113"/>
      <c r="HR374" s="113"/>
      <c r="HS374" s="113"/>
      <c r="HT374" s="113"/>
      <c r="HU374" s="113"/>
      <c r="HV374" s="113"/>
      <c r="HW374" s="113"/>
      <c r="HX374" s="113"/>
      <c r="HY374" s="113"/>
      <c r="HZ374" s="113"/>
      <c r="IA374" s="113"/>
      <c r="IB374" s="113"/>
      <c r="IC374" s="113"/>
      <c r="ID374" s="113"/>
      <c r="IE374" s="113"/>
      <c r="IF374" s="113"/>
      <c r="IG374" s="113"/>
      <c r="IH374" s="113"/>
      <c r="II374" s="113"/>
      <c r="IJ374" s="113"/>
      <c r="IK374" s="113"/>
      <c r="IL374" s="113"/>
      <c r="IM374" s="113"/>
      <c r="IN374" s="113"/>
      <c r="IO374" s="113"/>
      <c r="IP374" s="113"/>
      <c r="IQ374" s="113"/>
      <c r="IR374" s="113"/>
      <c r="IS374" s="113"/>
      <c r="IT374" s="113"/>
      <c r="IU374" s="113"/>
      <c r="IV374" s="113"/>
      <c r="IW374" s="113"/>
      <c r="IX374" s="113"/>
      <c r="IY374" s="113"/>
    </row>
    <row r="375" spans="1:259" x14ac:dyDescent="0.2">
      <c r="A375" s="122">
        <v>39990</v>
      </c>
      <c r="B375" s="101" t="s">
        <v>793</v>
      </c>
      <c r="C375" s="101" t="s">
        <v>225</v>
      </c>
      <c r="D375" s="101" t="s">
        <v>141</v>
      </c>
      <c r="E375" s="101" t="s">
        <v>144</v>
      </c>
      <c r="F375" s="82">
        <v>39753</v>
      </c>
      <c r="G375" s="83">
        <v>2008</v>
      </c>
      <c r="H375" s="123" t="s">
        <v>794</v>
      </c>
      <c r="I375" s="123" t="str">
        <f t="shared" si="18"/>
        <v>PA</v>
      </c>
      <c r="J375" s="123" t="str">
        <f t="shared" ref="J375:J438" si="20">RIGHT($H375,2)</f>
        <v>MD</v>
      </c>
      <c r="K375" s="123" t="str">
        <f t="shared" si="19"/>
        <v>Northeast</v>
      </c>
      <c r="L375" s="123" t="str">
        <f>INDEX('State '!$A$1:$C$62,MATCH($I375,'State '!$B:$B,0),3)</f>
        <v>Northeast</v>
      </c>
      <c r="M375" s="123" t="str">
        <f>INDEX('State '!$A$1:$C$62,MATCH($J375,'State '!$B:$B,0),3)</f>
        <v>Northeast</v>
      </c>
      <c r="N375" s="123"/>
      <c r="O375" s="85">
        <v>175</v>
      </c>
      <c r="P375" s="85">
        <v>113</v>
      </c>
      <c r="Q375" s="85">
        <v>700</v>
      </c>
      <c r="R375" s="124" t="s">
        <v>488</v>
      </c>
      <c r="S375" s="123" t="s">
        <v>135</v>
      </c>
      <c r="T375" s="123" t="s">
        <v>390</v>
      </c>
      <c r="U375" s="123" t="s">
        <v>795</v>
      </c>
      <c r="V375" s="123"/>
      <c r="W375" s="125"/>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c r="CB375" s="20"/>
      <c r="CC375" s="20"/>
      <c r="CD375" s="20"/>
      <c r="CE375" s="20"/>
      <c r="CF375" s="20"/>
      <c r="CG375" s="20"/>
      <c r="CH375" s="20"/>
      <c r="CI375" s="20"/>
      <c r="CJ375" s="20"/>
      <c r="CK375" s="20"/>
      <c r="CL375" s="20"/>
      <c r="CM375" s="20"/>
      <c r="CN375" s="20"/>
      <c r="CO375" s="20"/>
      <c r="CP375" s="20"/>
      <c r="CQ375" s="20"/>
      <c r="CR375" s="20"/>
      <c r="CS375" s="20"/>
      <c r="CT375" s="20"/>
      <c r="CU375" s="20"/>
      <c r="CV375" s="20"/>
      <c r="CW375" s="20"/>
      <c r="CX375" s="20"/>
      <c r="CY375" s="20"/>
      <c r="CZ375" s="20"/>
      <c r="DA375" s="20"/>
      <c r="DB375" s="20"/>
      <c r="DC375" s="20"/>
      <c r="DD375" s="20"/>
      <c r="DE375" s="20"/>
      <c r="DF375" s="20"/>
      <c r="DG375" s="20"/>
      <c r="DH375" s="20"/>
      <c r="DI375" s="20"/>
      <c r="DJ375" s="20"/>
      <c r="DK375" s="20"/>
      <c r="DL375" s="20"/>
      <c r="DM375" s="20"/>
      <c r="DN375" s="20"/>
      <c r="DO375" s="20"/>
      <c r="DP375" s="20"/>
      <c r="DQ375" s="20"/>
      <c r="DR375" s="20"/>
      <c r="DS375" s="20"/>
      <c r="DT375" s="20"/>
      <c r="DU375" s="20"/>
      <c r="DV375" s="20"/>
      <c r="DW375" s="20"/>
      <c r="DX375" s="20"/>
      <c r="DY375" s="20"/>
      <c r="DZ375" s="20"/>
      <c r="EA375" s="20"/>
      <c r="EB375" s="20"/>
      <c r="EC375" s="20"/>
      <c r="ED375" s="20"/>
      <c r="EE375" s="20"/>
      <c r="EF375" s="20"/>
      <c r="EG375" s="20"/>
      <c r="EH375" s="20"/>
      <c r="EI375" s="20"/>
      <c r="EJ375" s="20"/>
      <c r="EK375" s="20"/>
      <c r="EL375" s="20"/>
      <c r="EM375" s="20"/>
      <c r="EN375" s="20"/>
      <c r="EO375" s="20"/>
      <c r="EP375" s="20"/>
      <c r="EQ375" s="20"/>
      <c r="ER375" s="20"/>
      <c r="ES375" s="20"/>
      <c r="ET375" s="20"/>
      <c r="EU375" s="20"/>
      <c r="EV375" s="20"/>
      <c r="EW375" s="20"/>
      <c r="EX375" s="20"/>
      <c r="EY375" s="20"/>
      <c r="EZ375" s="20"/>
      <c r="FA375" s="20"/>
      <c r="FB375" s="20"/>
      <c r="FC375" s="20"/>
      <c r="FD375" s="20"/>
      <c r="FE375" s="20"/>
      <c r="FF375" s="20"/>
      <c r="FG375" s="20"/>
      <c r="FH375" s="20"/>
      <c r="FI375" s="20"/>
      <c r="FJ375" s="20"/>
      <c r="FK375" s="20"/>
      <c r="FL375" s="20"/>
      <c r="FM375" s="20"/>
      <c r="FN375" s="20"/>
      <c r="FO375" s="20"/>
      <c r="FP375" s="20"/>
      <c r="FQ375" s="20"/>
      <c r="FR375" s="20"/>
      <c r="FS375" s="20"/>
      <c r="FT375" s="20"/>
      <c r="FU375" s="20"/>
      <c r="FV375" s="20"/>
      <c r="FW375" s="20"/>
      <c r="FX375" s="20"/>
      <c r="FY375" s="20"/>
      <c r="FZ375" s="20"/>
      <c r="GA375" s="20"/>
      <c r="GB375" s="20"/>
      <c r="GC375" s="20"/>
      <c r="GD375" s="20"/>
      <c r="GE375" s="20"/>
      <c r="GF375" s="20"/>
      <c r="GG375" s="20"/>
      <c r="GH375" s="20"/>
      <c r="GI375" s="20"/>
      <c r="GJ375" s="20"/>
      <c r="GK375" s="20"/>
      <c r="GL375" s="20"/>
      <c r="GM375" s="20"/>
      <c r="GN375" s="20"/>
      <c r="GO375" s="20"/>
      <c r="GP375" s="20"/>
      <c r="GQ375" s="20"/>
      <c r="GR375" s="20"/>
      <c r="GS375" s="20"/>
      <c r="GT375" s="20"/>
      <c r="GU375" s="20"/>
      <c r="GV375" s="20"/>
      <c r="GW375" s="20"/>
      <c r="GX375" s="20"/>
      <c r="GY375" s="20"/>
      <c r="GZ375" s="20"/>
      <c r="HA375" s="20"/>
      <c r="HB375" s="20"/>
      <c r="HC375" s="20"/>
      <c r="HD375" s="20"/>
      <c r="HE375" s="20"/>
      <c r="HF375" s="20"/>
      <c r="HG375" s="20"/>
      <c r="HH375" s="20"/>
      <c r="HI375" s="20"/>
      <c r="HJ375" s="20"/>
      <c r="HK375" s="20"/>
      <c r="HL375" s="20"/>
      <c r="HM375" s="20"/>
      <c r="HN375" s="20"/>
      <c r="HO375" s="20"/>
      <c r="HP375" s="20"/>
      <c r="HQ375" s="20"/>
      <c r="HR375" s="20"/>
      <c r="HS375" s="20"/>
      <c r="HT375" s="20"/>
      <c r="HU375" s="20"/>
      <c r="HV375" s="20"/>
      <c r="HW375" s="20"/>
      <c r="HX375" s="20"/>
      <c r="HY375" s="20"/>
      <c r="HZ375" s="20"/>
      <c r="IA375" s="20"/>
      <c r="IB375" s="20"/>
      <c r="IC375" s="20"/>
      <c r="ID375" s="20"/>
      <c r="IE375" s="20"/>
      <c r="IF375" s="20"/>
      <c r="IG375" s="20"/>
      <c r="IH375" s="20"/>
      <c r="II375" s="20"/>
      <c r="IJ375" s="20"/>
      <c r="IK375" s="20"/>
      <c r="IL375" s="20"/>
      <c r="IM375" s="20"/>
      <c r="IN375" s="20"/>
      <c r="IO375" s="20"/>
      <c r="IP375" s="20"/>
      <c r="IQ375" s="20"/>
      <c r="IR375" s="20"/>
      <c r="IS375" s="20"/>
      <c r="IT375" s="20"/>
      <c r="IU375" s="20"/>
      <c r="IV375" s="20"/>
      <c r="IW375" s="20"/>
      <c r="IX375" s="20"/>
      <c r="IY375" s="20"/>
    </row>
    <row r="376" spans="1:259" x14ac:dyDescent="0.2">
      <c r="A376" s="122">
        <v>39990</v>
      </c>
      <c r="B376" s="102" t="s">
        <v>796</v>
      </c>
      <c r="C376" s="102" t="s">
        <v>286</v>
      </c>
      <c r="D376" s="102" t="s">
        <v>141</v>
      </c>
      <c r="E376" s="144" t="s">
        <v>144</v>
      </c>
      <c r="F376" s="84">
        <v>39797</v>
      </c>
      <c r="G376" s="145">
        <v>2008</v>
      </c>
      <c r="H376" s="123" t="s">
        <v>54</v>
      </c>
      <c r="I376" s="123" t="str">
        <f t="shared" si="18"/>
        <v>MD</v>
      </c>
      <c r="J376" s="123" t="str">
        <f t="shared" si="20"/>
        <v>MD</v>
      </c>
      <c r="K376" s="123" t="str">
        <f t="shared" si="19"/>
        <v>Northeast</v>
      </c>
      <c r="L376" s="123" t="str">
        <f>INDEX('State '!$A$1:$C$62,MATCH($I376,'State '!$B:$B,0),3)</f>
        <v>Northeast</v>
      </c>
      <c r="M376" s="123" t="str">
        <f>INDEX('State '!$A$1:$C$62,MATCH($J376,'State '!$B:$B,0),3)</f>
        <v>Northeast</v>
      </c>
      <c r="N376" s="123"/>
      <c r="O376" s="146">
        <v>159.80000000000001</v>
      </c>
      <c r="P376" s="146">
        <v>47.8</v>
      </c>
      <c r="Q376" s="146">
        <v>800</v>
      </c>
      <c r="R376" s="85">
        <v>36</v>
      </c>
      <c r="S376" s="147" t="s">
        <v>135</v>
      </c>
      <c r="T376" s="148" t="s">
        <v>390</v>
      </c>
      <c r="U376" s="149" t="s">
        <v>797</v>
      </c>
      <c r="V376" s="123"/>
      <c r="W376" s="125"/>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c r="CB376" s="20"/>
      <c r="CC376" s="20"/>
      <c r="CD376" s="20"/>
      <c r="CE376" s="20"/>
      <c r="CF376" s="20"/>
      <c r="CG376" s="20"/>
      <c r="CH376" s="20"/>
      <c r="CI376" s="20"/>
      <c r="CJ376" s="20"/>
      <c r="CK376" s="20"/>
      <c r="CL376" s="20"/>
      <c r="CM376" s="20"/>
      <c r="CN376" s="20"/>
      <c r="CO376" s="20"/>
      <c r="CP376" s="20"/>
      <c r="CQ376" s="20"/>
      <c r="CR376" s="20"/>
      <c r="CS376" s="20"/>
      <c r="CT376" s="20"/>
      <c r="CU376" s="20"/>
      <c r="CV376" s="20"/>
      <c r="CW376" s="20"/>
      <c r="CX376" s="20"/>
      <c r="CY376" s="20"/>
      <c r="CZ376" s="20"/>
      <c r="DA376" s="20"/>
      <c r="DB376" s="20"/>
      <c r="DC376" s="20"/>
      <c r="DD376" s="20"/>
      <c r="DE376" s="20"/>
      <c r="DF376" s="20"/>
      <c r="DG376" s="20"/>
      <c r="DH376" s="20"/>
      <c r="DI376" s="20"/>
      <c r="DJ376" s="20"/>
      <c r="DK376" s="20"/>
      <c r="DL376" s="20"/>
      <c r="DM376" s="20"/>
      <c r="DN376" s="20"/>
      <c r="DO376" s="20"/>
      <c r="DP376" s="20"/>
      <c r="DQ376" s="20"/>
      <c r="DR376" s="20"/>
      <c r="DS376" s="20"/>
      <c r="DT376" s="20"/>
      <c r="DU376" s="20"/>
      <c r="DV376" s="20"/>
      <c r="DW376" s="20"/>
      <c r="DX376" s="20"/>
      <c r="DY376" s="20"/>
      <c r="DZ376" s="20"/>
      <c r="EA376" s="20"/>
      <c r="EB376" s="20"/>
      <c r="EC376" s="20"/>
      <c r="ED376" s="20"/>
      <c r="EE376" s="20"/>
      <c r="EF376" s="20"/>
      <c r="EG376" s="20"/>
      <c r="EH376" s="20"/>
      <c r="EI376" s="20"/>
      <c r="EJ376" s="20"/>
      <c r="EK376" s="20"/>
      <c r="EL376" s="20"/>
      <c r="EM376" s="20"/>
      <c r="EN376" s="20"/>
      <c r="EO376" s="20"/>
      <c r="EP376" s="20"/>
      <c r="EQ376" s="20"/>
      <c r="ER376" s="20"/>
      <c r="ES376" s="20"/>
      <c r="ET376" s="20"/>
      <c r="EU376" s="20"/>
      <c r="EV376" s="20"/>
      <c r="EW376" s="20"/>
      <c r="EX376" s="20"/>
      <c r="EY376" s="20"/>
      <c r="EZ376" s="20"/>
      <c r="FA376" s="20"/>
      <c r="FB376" s="20"/>
      <c r="FC376" s="20"/>
      <c r="FD376" s="20"/>
      <c r="FE376" s="20"/>
      <c r="FF376" s="20"/>
      <c r="FG376" s="20"/>
      <c r="FH376" s="20"/>
      <c r="FI376" s="20"/>
      <c r="FJ376" s="20"/>
      <c r="FK376" s="20"/>
      <c r="FL376" s="20"/>
      <c r="FM376" s="20"/>
      <c r="FN376" s="20"/>
      <c r="FO376" s="20"/>
      <c r="FP376" s="20"/>
      <c r="FQ376" s="20"/>
      <c r="FR376" s="20"/>
      <c r="FS376" s="20"/>
      <c r="FT376" s="20"/>
      <c r="FU376" s="20"/>
      <c r="FV376" s="20"/>
      <c r="FW376" s="20"/>
      <c r="FX376" s="20"/>
      <c r="FY376" s="20"/>
      <c r="FZ376" s="20"/>
      <c r="GA376" s="20"/>
      <c r="GB376" s="20"/>
      <c r="GC376" s="20"/>
      <c r="GD376" s="20"/>
      <c r="GE376" s="20"/>
      <c r="GF376" s="20"/>
      <c r="GG376" s="20"/>
      <c r="GH376" s="20"/>
      <c r="GI376" s="20"/>
      <c r="GJ376" s="20"/>
      <c r="GK376" s="20"/>
      <c r="GL376" s="20"/>
      <c r="GM376" s="20"/>
      <c r="GN376" s="20"/>
      <c r="GO376" s="20"/>
      <c r="GP376" s="20"/>
      <c r="GQ376" s="20"/>
      <c r="GR376" s="20"/>
      <c r="GS376" s="20"/>
      <c r="GT376" s="20"/>
      <c r="GU376" s="20"/>
      <c r="GV376" s="20"/>
      <c r="GW376" s="20"/>
      <c r="GX376" s="20"/>
      <c r="GY376" s="20"/>
      <c r="GZ376" s="20"/>
      <c r="HA376" s="20"/>
      <c r="HB376" s="20"/>
      <c r="HC376" s="20"/>
      <c r="HD376" s="20"/>
      <c r="HE376" s="20"/>
      <c r="HF376" s="20"/>
      <c r="HG376" s="20"/>
      <c r="HH376" s="20"/>
      <c r="HI376" s="20"/>
      <c r="HJ376" s="20"/>
      <c r="HK376" s="20"/>
      <c r="HL376" s="20"/>
      <c r="HM376" s="20"/>
      <c r="HN376" s="20"/>
      <c r="HO376" s="20"/>
      <c r="HP376" s="20"/>
      <c r="HQ376" s="20"/>
      <c r="HR376" s="20"/>
      <c r="HS376" s="20"/>
      <c r="HT376" s="20"/>
      <c r="HU376" s="20"/>
      <c r="HV376" s="20"/>
      <c r="HW376" s="20"/>
      <c r="HX376" s="20"/>
      <c r="HY376" s="20"/>
      <c r="HZ376" s="20"/>
      <c r="IA376" s="20"/>
      <c r="IB376" s="20"/>
      <c r="IC376" s="20"/>
      <c r="ID376" s="20"/>
      <c r="IE376" s="20"/>
      <c r="IF376" s="20"/>
      <c r="IG376" s="20"/>
      <c r="IH376" s="20"/>
      <c r="II376" s="20"/>
      <c r="IJ376" s="20"/>
      <c r="IK376" s="20"/>
      <c r="IL376" s="20"/>
      <c r="IM376" s="20"/>
      <c r="IN376" s="20"/>
      <c r="IO376" s="20"/>
      <c r="IP376" s="20"/>
      <c r="IQ376" s="20"/>
      <c r="IR376" s="20"/>
      <c r="IS376" s="20"/>
      <c r="IT376" s="20"/>
      <c r="IU376" s="20"/>
      <c r="IV376" s="20"/>
      <c r="IW376" s="20"/>
      <c r="IX376" s="20"/>
      <c r="IY376" s="20"/>
    </row>
    <row r="377" spans="1:259" s="20" customFormat="1" x14ac:dyDescent="0.2">
      <c r="A377" s="122">
        <v>39990</v>
      </c>
      <c r="B377" s="101" t="s">
        <v>744</v>
      </c>
      <c r="C377" s="101" t="s">
        <v>225</v>
      </c>
      <c r="D377" s="101" t="s">
        <v>141</v>
      </c>
      <c r="E377" s="101" t="s">
        <v>144</v>
      </c>
      <c r="F377" s="82">
        <v>39753</v>
      </c>
      <c r="G377" s="83">
        <v>2008</v>
      </c>
      <c r="H377" s="123" t="s">
        <v>33</v>
      </c>
      <c r="I377" s="123" t="str">
        <f t="shared" si="18"/>
        <v>WV</v>
      </c>
      <c r="J377" s="123" t="str">
        <f t="shared" si="20"/>
        <v>WV</v>
      </c>
      <c r="K377" s="123" t="str">
        <f t="shared" si="19"/>
        <v>Northeast</v>
      </c>
      <c r="L377" s="123" t="str">
        <f>INDEX('State '!$A$1:$C$62,MATCH($I377,'State '!$B:$B,0),3)</f>
        <v>Northeast</v>
      </c>
      <c r="M377" s="123" t="str">
        <f>INDEX('State '!$A$1:$C$62,MATCH($J377,'State '!$B:$B,0),3)</f>
        <v>Northeast</v>
      </c>
      <c r="N377" s="123"/>
      <c r="O377" s="85">
        <v>14.69</v>
      </c>
      <c r="P377" s="85">
        <v>6.43</v>
      </c>
      <c r="Q377" s="85">
        <v>21.25</v>
      </c>
      <c r="R377" s="124" t="s">
        <v>745</v>
      </c>
      <c r="S377" s="123" t="s">
        <v>135</v>
      </c>
      <c r="T377" s="123" t="s">
        <v>390</v>
      </c>
      <c r="U377" s="123" t="s">
        <v>746</v>
      </c>
      <c r="V377" s="123"/>
      <c r="W377" s="125"/>
    </row>
    <row r="378" spans="1:259" s="20" customFormat="1" x14ac:dyDescent="0.2">
      <c r="A378" s="122">
        <v>39990</v>
      </c>
      <c r="B378" s="101" t="s">
        <v>831</v>
      </c>
      <c r="C378" s="101" t="s">
        <v>219</v>
      </c>
      <c r="D378" s="101" t="s">
        <v>141</v>
      </c>
      <c r="E378" s="101" t="s">
        <v>144</v>
      </c>
      <c r="F378" s="82">
        <v>39767</v>
      </c>
      <c r="G378" s="83">
        <v>2008</v>
      </c>
      <c r="H378" s="123" t="s">
        <v>832</v>
      </c>
      <c r="I378" s="123" t="str">
        <f t="shared" si="18"/>
        <v>PA</v>
      </c>
      <c r="J378" s="123" t="str">
        <f t="shared" si="20"/>
        <v>DE</v>
      </c>
      <c r="K378" s="123" t="str">
        <f t="shared" si="19"/>
        <v>Northeast</v>
      </c>
      <c r="L378" s="123" t="str">
        <f>INDEX('State '!$A$1:$C$62,MATCH($I378,'State '!$B:$B,0),3)</f>
        <v>Northeast</v>
      </c>
      <c r="M378" s="123" t="str">
        <f>INDEX('State '!$A$1:$C$62,MATCH($J378,'State '!$B:$B,0),3)</f>
        <v>Northeast</v>
      </c>
      <c r="N378" s="123"/>
      <c r="O378" s="85">
        <v>8.2899999999999991</v>
      </c>
      <c r="P378" s="85">
        <v>9</v>
      </c>
      <c r="Q378" s="85">
        <v>10.85</v>
      </c>
      <c r="R378" s="124">
        <v>16</v>
      </c>
      <c r="S378" s="123" t="s">
        <v>135</v>
      </c>
      <c r="T378" s="123" t="s">
        <v>390</v>
      </c>
      <c r="U378" s="123" t="s">
        <v>833</v>
      </c>
      <c r="V378" s="123"/>
      <c r="W378" s="125"/>
      <c r="X378" s="126"/>
      <c r="Y378" s="113"/>
      <c r="Z378" s="113"/>
      <c r="AA378" s="113"/>
      <c r="AB378" s="113"/>
      <c r="AC378" s="113"/>
      <c r="AD378" s="113"/>
      <c r="AE378" s="113"/>
      <c r="AF378" s="113"/>
      <c r="AG378" s="113"/>
      <c r="AH378" s="113"/>
      <c r="AI378" s="113"/>
      <c r="AJ378" s="113"/>
      <c r="AK378" s="113"/>
      <c r="AL378" s="113"/>
      <c r="AM378" s="113"/>
      <c r="AN378" s="113"/>
      <c r="AO378" s="113"/>
      <c r="AP378" s="113"/>
      <c r="AQ378" s="113"/>
      <c r="AR378" s="113"/>
      <c r="AS378" s="113"/>
      <c r="AT378" s="113"/>
      <c r="AU378" s="113"/>
      <c r="AV378" s="113"/>
      <c r="AW378" s="113"/>
      <c r="AX378" s="113"/>
      <c r="AY378" s="113"/>
      <c r="AZ378" s="113"/>
      <c r="BA378" s="113"/>
      <c r="BB378" s="113"/>
      <c r="BC378" s="113"/>
      <c r="BD378" s="113"/>
      <c r="BE378" s="113"/>
      <c r="BF378" s="113"/>
      <c r="BG378" s="113"/>
      <c r="BH378" s="113"/>
      <c r="BI378" s="113"/>
      <c r="BJ378" s="113"/>
      <c r="BK378" s="113"/>
      <c r="BL378" s="113"/>
      <c r="BM378" s="113"/>
      <c r="BN378" s="113"/>
      <c r="BO378" s="113"/>
      <c r="BP378" s="113"/>
      <c r="BQ378" s="113"/>
      <c r="BR378" s="113"/>
      <c r="BS378" s="113"/>
      <c r="BT378" s="113"/>
      <c r="BU378" s="113"/>
      <c r="BV378" s="113"/>
      <c r="BW378" s="113"/>
      <c r="BX378" s="113"/>
      <c r="BY378" s="113"/>
      <c r="BZ378" s="113"/>
      <c r="CA378" s="113"/>
      <c r="CB378" s="113"/>
      <c r="CC378" s="113"/>
      <c r="CD378" s="113"/>
      <c r="CE378" s="113"/>
      <c r="CF378" s="113"/>
      <c r="CG378" s="113"/>
      <c r="CH378" s="113"/>
      <c r="CI378" s="113"/>
      <c r="CJ378" s="113"/>
      <c r="CK378" s="113"/>
      <c r="CL378" s="113"/>
      <c r="CM378" s="113"/>
      <c r="CN378" s="113"/>
      <c r="CO378" s="113"/>
      <c r="CP378" s="113"/>
      <c r="CQ378" s="113"/>
      <c r="CR378" s="113"/>
      <c r="CS378" s="113"/>
      <c r="CT378" s="113"/>
      <c r="CU378" s="113"/>
      <c r="CV378" s="113"/>
      <c r="CW378" s="113"/>
      <c r="CX378" s="113"/>
      <c r="CY378" s="113"/>
      <c r="CZ378" s="113"/>
      <c r="DA378" s="113"/>
      <c r="DB378" s="113"/>
      <c r="DC378" s="113"/>
      <c r="DD378" s="113"/>
      <c r="DE378" s="113"/>
      <c r="DF378" s="113"/>
      <c r="DG378" s="113"/>
      <c r="DH378" s="113"/>
      <c r="DI378" s="113"/>
      <c r="DJ378" s="113"/>
      <c r="DK378" s="113"/>
      <c r="DL378" s="113"/>
      <c r="DM378" s="113"/>
      <c r="DN378" s="113"/>
      <c r="DO378" s="113"/>
      <c r="DP378" s="113"/>
      <c r="DQ378" s="113"/>
      <c r="DR378" s="113"/>
      <c r="DS378" s="113"/>
      <c r="DT378" s="113"/>
      <c r="DU378" s="113"/>
      <c r="DV378" s="113"/>
      <c r="DW378" s="113"/>
      <c r="DX378" s="113"/>
      <c r="DY378" s="113"/>
      <c r="DZ378" s="113"/>
      <c r="EA378" s="113"/>
      <c r="EB378" s="113"/>
      <c r="EC378" s="113"/>
      <c r="ED378" s="113"/>
      <c r="EE378" s="113"/>
      <c r="EF378" s="113"/>
      <c r="EG378" s="113"/>
      <c r="EH378" s="113"/>
      <c r="EI378" s="113"/>
      <c r="EJ378" s="113"/>
      <c r="EK378" s="113"/>
      <c r="EL378" s="113"/>
      <c r="EM378" s="113"/>
      <c r="EN378" s="113"/>
      <c r="EO378" s="113"/>
      <c r="EP378" s="113"/>
      <c r="EQ378" s="113"/>
      <c r="ER378" s="113"/>
      <c r="ES378" s="113"/>
      <c r="ET378" s="113"/>
      <c r="EU378" s="113"/>
      <c r="EV378" s="113"/>
      <c r="EW378" s="113"/>
      <c r="EX378" s="113"/>
      <c r="EY378" s="113"/>
      <c r="EZ378" s="113"/>
      <c r="FA378" s="113"/>
      <c r="FB378" s="113"/>
      <c r="FC378" s="113"/>
      <c r="FD378" s="113"/>
      <c r="FE378" s="113"/>
      <c r="FF378" s="113"/>
      <c r="FG378" s="113"/>
      <c r="FH378" s="113"/>
      <c r="FI378" s="113"/>
      <c r="FJ378" s="113"/>
      <c r="FK378" s="113"/>
      <c r="FL378" s="113"/>
      <c r="FM378" s="113"/>
      <c r="FN378" s="113"/>
      <c r="FO378" s="113"/>
      <c r="FP378" s="113"/>
      <c r="FQ378" s="113"/>
      <c r="FR378" s="113"/>
      <c r="FS378" s="113"/>
      <c r="FT378" s="113"/>
      <c r="FU378" s="113"/>
      <c r="FV378" s="113"/>
      <c r="FW378" s="113"/>
      <c r="FX378" s="113"/>
      <c r="FY378" s="113"/>
      <c r="FZ378" s="113"/>
      <c r="GA378" s="113"/>
      <c r="GB378" s="113"/>
      <c r="GC378" s="113"/>
      <c r="GD378" s="113"/>
      <c r="GE378" s="113"/>
      <c r="GF378" s="113"/>
      <c r="GG378" s="113"/>
      <c r="GH378" s="113"/>
      <c r="GI378" s="113"/>
      <c r="GJ378" s="113"/>
      <c r="GK378" s="113"/>
      <c r="GL378" s="113"/>
      <c r="GM378" s="113"/>
      <c r="GN378" s="113"/>
      <c r="GO378" s="113"/>
      <c r="GP378" s="113"/>
      <c r="GQ378" s="113"/>
      <c r="GR378" s="113"/>
      <c r="GS378" s="113"/>
      <c r="GT378" s="113"/>
      <c r="GU378" s="113"/>
      <c r="GV378" s="113"/>
      <c r="GW378" s="113"/>
      <c r="GX378" s="113"/>
      <c r="GY378" s="113"/>
      <c r="GZ378" s="113"/>
      <c r="HA378" s="113"/>
      <c r="HB378" s="113"/>
      <c r="HC378" s="113"/>
      <c r="HD378" s="113"/>
      <c r="HE378" s="113"/>
      <c r="HF378" s="113"/>
      <c r="HG378" s="113"/>
      <c r="HH378" s="113"/>
      <c r="HI378" s="113"/>
      <c r="HJ378" s="113"/>
      <c r="HK378" s="113"/>
      <c r="HL378" s="113"/>
      <c r="HM378" s="113"/>
      <c r="HN378" s="113"/>
      <c r="HO378" s="113"/>
      <c r="HP378" s="113"/>
      <c r="HQ378" s="113"/>
      <c r="HR378" s="113"/>
      <c r="HS378" s="113"/>
      <c r="HT378" s="113"/>
      <c r="HU378" s="113"/>
      <c r="HV378" s="113"/>
      <c r="HW378" s="113"/>
      <c r="HX378" s="113"/>
      <c r="HY378" s="113"/>
      <c r="HZ378" s="113"/>
      <c r="IA378" s="113"/>
      <c r="IB378" s="113"/>
      <c r="IC378" s="113"/>
      <c r="ID378" s="113"/>
      <c r="IE378" s="113"/>
      <c r="IF378" s="113"/>
      <c r="IG378" s="113"/>
      <c r="IH378" s="113"/>
      <c r="II378" s="113"/>
      <c r="IJ378" s="113"/>
      <c r="IK378" s="113"/>
      <c r="IL378" s="113"/>
      <c r="IM378" s="113"/>
      <c r="IN378" s="113"/>
      <c r="IO378" s="113"/>
      <c r="IP378" s="113"/>
      <c r="IQ378" s="113"/>
      <c r="IR378" s="113"/>
      <c r="IS378" s="113"/>
      <c r="IT378" s="113"/>
      <c r="IU378" s="113"/>
      <c r="IV378" s="113"/>
      <c r="IW378" s="113"/>
      <c r="IX378" s="113"/>
      <c r="IY378" s="113"/>
    </row>
    <row r="379" spans="1:259" s="20" customFormat="1" x14ac:dyDescent="0.2">
      <c r="A379" s="122">
        <v>40367</v>
      </c>
      <c r="B379" s="101" t="s">
        <v>755</v>
      </c>
      <c r="C379" s="101" t="s">
        <v>1784</v>
      </c>
      <c r="D379" s="101" t="s">
        <v>141</v>
      </c>
      <c r="E379" s="101" t="s">
        <v>144</v>
      </c>
      <c r="F379" s="82">
        <v>39813</v>
      </c>
      <c r="G379" s="83">
        <v>2008</v>
      </c>
      <c r="H379" s="123" t="s">
        <v>43</v>
      </c>
      <c r="I379" s="123" t="str">
        <f t="shared" si="18"/>
        <v>NM</v>
      </c>
      <c r="J379" s="123" t="str">
        <f t="shared" si="20"/>
        <v>NM</v>
      </c>
      <c r="K379" s="123" t="str">
        <f t="shared" si="19"/>
        <v>Mountain</v>
      </c>
      <c r="L379" s="123" t="str">
        <f>INDEX('State '!$A$1:$C$62,MATCH($I379,'State '!$B:$B,0),3)</f>
        <v>Mountain</v>
      </c>
      <c r="M379" s="123" t="str">
        <f>INDEX('State '!$A$1:$C$62,MATCH($J379,'State '!$B:$B,0),3)</f>
        <v>Mountain</v>
      </c>
      <c r="N379" s="123"/>
      <c r="O379" s="85">
        <v>26.5</v>
      </c>
      <c r="P379" s="85"/>
      <c r="Q379" s="85">
        <v>12</v>
      </c>
      <c r="R379" s="124"/>
      <c r="S379" s="123" t="s">
        <v>135</v>
      </c>
      <c r="T379" s="123" t="s">
        <v>390</v>
      </c>
      <c r="U379" s="123" t="s">
        <v>756</v>
      </c>
      <c r="V379" s="123"/>
      <c r="W379" s="125"/>
      <c r="X379" s="113"/>
      <c r="Y379" s="113"/>
      <c r="Z379" s="113"/>
      <c r="AA379" s="113"/>
      <c r="AB379" s="113"/>
      <c r="AC379" s="113"/>
      <c r="AD379" s="113"/>
      <c r="AE379" s="113"/>
      <c r="AF379" s="113"/>
      <c r="AG379" s="113"/>
      <c r="AH379" s="113"/>
      <c r="AI379" s="113"/>
      <c r="AJ379" s="113"/>
      <c r="AK379" s="113"/>
      <c r="AL379" s="113"/>
      <c r="AM379" s="113"/>
      <c r="AN379" s="113"/>
      <c r="AO379" s="113"/>
      <c r="AP379" s="113"/>
      <c r="AQ379" s="113"/>
      <c r="AR379" s="113"/>
      <c r="AS379" s="113"/>
      <c r="AT379" s="113"/>
      <c r="AU379" s="113"/>
      <c r="AV379" s="113"/>
      <c r="AW379" s="113"/>
      <c r="AX379" s="113"/>
      <c r="AY379" s="113"/>
      <c r="AZ379" s="113"/>
      <c r="BA379" s="113"/>
      <c r="BB379" s="113"/>
      <c r="BC379" s="113"/>
      <c r="BD379" s="113"/>
      <c r="BE379" s="113"/>
      <c r="BF379" s="113"/>
      <c r="BG379" s="113"/>
      <c r="BH379" s="113"/>
      <c r="BI379" s="113"/>
      <c r="BJ379" s="113"/>
      <c r="BK379" s="113"/>
      <c r="BL379" s="113"/>
      <c r="BM379" s="113"/>
      <c r="BN379" s="113"/>
      <c r="BO379" s="113"/>
      <c r="BP379" s="113"/>
      <c r="BQ379" s="113"/>
      <c r="BR379" s="113"/>
      <c r="BS379" s="113"/>
      <c r="BT379" s="113"/>
      <c r="BU379" s="113"/>
      <c r="BV379" s="113"/>
      <c r="BW379" s="113"/>
      <c r="BX379" s="113"/>
      <c r="BY379" s="113"/>
      <c r="BZ379" s="113"/>
      <c r="CA379" s="113"/>
      <c r="CB379" s="113"/>
      <c r="CC379" s="113"/>
      <c r="CD379" s="113"/>
      <c r="CE379" s="113"/>
      <c r="CF379" s="113"/>
      <c r="CG379" s="113"/>
      <c r="CH379" s="113"/>
      <c r="CI379" s="113"/>
      <c r="CJ379" s="113"/>
      <c r="CK379" s="113"/>
      <c r="CL379" s="113"/>
      <c r="CM379" s="113"/>
      <c r="CN379" s="113"/>
      <c r="CO379" s="113"/>
      <c r="CP379" s="113"/>
      <c r="CQ379" s="113"/>
      <c r="CR379" s="113"/>
      <c r="CS379" s="113"/>
      <c r="CT379" s="113"/>
      <c r="CU379" s="113"/>
      <c r="CV379" s="113"/>
      <c r="CW379" s="113"/>
      <c r="CX379" s="113"/>
      <c r="CY379" s="113"/>
      <c r="CZ379" s="113"/>
      <c r="DA379" s="113"/>
      <c r="DB379" s="113"/>
      <c r="DC379" s="113"/>
      <c r="DD379" s="113"/>
      <c r="DE379" s="113"/>
      <c r="DF379" s="113"/>
      <c r="DG379" s="113"/>
      <c r="DH379" s="113"/>
      <c r="DI379" s="113"/>
      <c r="DJ379" s="113"/>
      <c r="DK379" s="113"/>
      <c r="DL379" s="113"/>
      <c r="DM379" s="113"/>
      <c r="DN379" s="113"/>
      <c r="DO379" s="113"/>
      <c r="DP379" s="113"/>
      <c r="DQ379" s="113"/>
      <c r="DR379" s="113"/>
      <c r="DS379" s="113"/>
      <c r="DT379" s="113"/>
      <c r="DU379" s="113"/>
      <c r="DV379" s="113"/>
      <c r="DW379" s="113"/>
      <c r="DX379" s="113"/>
      <c r="DY379" s="113"/>
      <c r="DZ379" s="113"/>
      <c r="EA379" s="113"/>
      <c r="EB379" s="113"/>
      <c r="EC379" s="113"/>
      <c r="ED379" s="113"/>
      <c r="EE379" s="113"/>
      <c r="EF379" s="113"/>
      <c r="EG379" s="113"/>
      <c r="EH379" s="113"/>
      <c r="EI379" s="113"/>
      <c r="EJ379" s="113"/>
      <c r="EK379" s="113"/>
      <c r="EL379" s="113"/>
      <c r="EM379" s="113"/>
      <c r="EN379" s="113"/>
      <c r="EO379" s="113"/>
      <c r="EP379" s="113"/>
      <c r="EQ379" s="113"/>
      <c r="ER379" s="113"/>
      <c r="ES379" s="113"/>
      <c r="ET379" s="113"/>
      <c r="EU379" s="113"/>
      <c r="EV379" s="113"/>
      <c r="EW379" s="113"/>
      <c r="EX379" s="113"/>
      <c r="EY379" s="113"/>
      <c r="EZ379" s="113"/>
      <c r="FA379" s="113"/>
      <c r="FB379" s="113"/>
      <c r="FC379" s="113"/>
      <c r="FD379" s="113"/>
      <c r="FE379" s="113"/>
      <c r="FF379" s="113"/>
      <c r="FG379" s="113"/>
      <c r="FH379" s="113"/>
      <c r="FI379" s="113"/>
      <c r="FJ379" s="113"/>
      <c r="FK379" s="113"/>
      <c r="FL379" s="113"/>
      <c r="FM379" s="113"/>
      <c r="FN379" s="113"/>
      <c r="FO379" s="113"/>
      <c r="FP379" s="113"/>
      <c r="FQ379" s="113"/>
      <c r="FR379" s="113"/>
      <c r="FS379" s="113"/>
      <c r="FT379" s="113"/>
      <c r="FU379" s="113"/>
      <c r="FV379" s="113"/>
      <c r="FW379" s="113"/>
      <c r="FX379" s="113"/>
      <c r="FY379" s="113"/>
      <c r="FZ379" s="113"/>
      <c r="GA379" s="113"/>
      <c r="GB379" s="113"/>
      <c r="GC379" s="113"/>
      <c r="GD379" s="113"/>
      <c r="GE379" s="113"/>
      <c r="GF379" s="113"/>
      <c r="GG379" s="113"/>
      <c r="GH379" s="113"/>
      <c r="GI379" s="113"/>
      <c r="GJ379" s="113"/>
      <c r="GK379" s="113"/>
      <c r="GL379" s="113"/>
      <c r="GM379" s="113"/>
      <c r="GN379" s="113"/>
      <c r="GO379" s="113"/>
      <c r="GP379" s="113"/>
      <c r="GQ379" s="113"/>
      <c r="GR379" s="113"/>
      <c r="GS379" s="113"/>
      <c r="GT379" s="113"/>
      <c r="GU379" s="113"/>
      <c r="GV379" s="113"/>
      <c r="GW379" s="113"/>
      <c r="GX379" s="113"/>
      <c r="GY379" s="113"/>
      <c r="GZ379" s="113"/>
      <c r="HA379" s="113"/>
      <c r="HB379" s="113"/>
      <c r="HC379" s="113"/>
      <c r="HD379" s="113"/>
      <c r="HE379" s="113"/>
      <c r="HF379" s="113"/>
      <c r="HG379" s="113"/>
      <c r="HH379" s="113"/>
      <c r="HI379" s="113"/>
      <c r="HJ379" s="113"/>
      <c r="HK379" s="113"/>
      <c r="HL379" s="113"/>
      <c r="HM379" s="113"/>
      <c r="HN379" s="113"/>
      <c r="HO379" s="113"/>
      <c r="HP379" s="113"/>
      <c r="HQ379" s="113"/>
      <c r="HR379" s="113"/>
      <c r="HS379" s="113"/>
      <c r="HT379" s="113"/>
      <c r="HU379" s="113"/>
      <c r="HV379" s="113"/>
      <c r="HW379" s="113"/>
      <c r="HX379" s="113"/>
      <c r="HY379" s="113"/>
      <c r="HZ379" s="113"/>
      <c r="IA379" s="113"/>
      <c r="IB379" s="113"/>
      <c r="IC379" s="113"/>
      <c r="ID379" s="113"/>
      <c r="IE379" s="113"/>
      <c r="IF379" s="113"/>
      <c r="IG379" s="113"/>
      <c r="IH379" s="113"/>
      <c r="II379" s="113"/>
      <c r="IJ379" s="113"/>
      <c r="IK379" s="113"/>
      <c r="IL379" s="113"/>
      <c r="IM379" s="113"/>
      <c r="IN379" s="113"/>
      <c r="IO379" s="113"/>
      <c r="IP379" s="113"/>
      <c r="IQ379" s="113"/>
      <c r="IR379" s="113"/>
      <c r="IS379" s="113"/>
      <c r="IT379" s="113"/>
      <c r="IU379" s="113"/>
      <c r="IV379" s="113"/>
      <c r="IW379" s="113"/>
      <c r="IX379" s="113"/>
      <c r="IY379" s="113"/>
    </row>
    <row r="380" spans="1:259" s="20" customFormat="1" x14ac:dyDescent="0.2">
      <c r="A380" s="122">
        <v>39990</v>
      </c>
      <c r="B380" s="102" t="s">
        <v>759</v>
      </c>
      <c r="C380" s="102" t="s">
        <v>1784</v>
      </c>
      <c r="D380" s="102" t="s">
        <v>134</v>
      </c>
      <c r="E380" s="144" t="s">
        <v>144</v>
      </c>
      <c r="F380" s="84">
        <v>39778</v>
      </c>
      <c r="G380" s="145">
        <v>2008</v>
      </c>
      <c r="H380" s="123" t="s">
        <v>6</v>
      </c>
      <c r="I380" s="123" t="str">
        <f t="shared" si="18"/>
        <v>TX</v>
      </c>
      <c r="J380" s="123" t="str">
        <f t="shared" si="20"/>
        <v>TX</v>
      </c>
      <c r="K380" s="123" t="str">
        <f t="shared" si="19"/>
        <v>South Central</v>
      </c>
      <c r="L380" s="123" t="str">
        <f>INDEX('State '!$A$1:$C$62,MATCH($I380,'State '!$B:$B,0),3)</f>
        <v>South Central</v>
      </c>
      <c r="M380" s="123" t="str">
        <f>INDEX('State '!$A$1:$C$62,MATCH($J380,'State '!$B:$B,0),3)</f>
        <v>South Central</v>
      </c>
      <c r="N380" s="123"/>
      <c r="O380" s="146">
        <v>16.899999999999999</v>
      </c>
      <c r="P380" s="146">
        <v>7.3</v>
      </c>
      <c r="Q380" s="146">
        <v>150</v>
      </c>
      <c r="R380" s="85">
        <v>20</v>
      </c>
      <c r="S380" s="147" t="s">
        <v>135</v>
      </c>
      <c r="T380" s="148" t="s">
        <v>390</v>
      </c>
      <c r="U380" s="149" t="s">
        <v>760</v>
      </c>
      <c r="V380" s="123"/>
      <c r="W380" s="125"/>
      <c r="X380" s="126"/>
      <c r="Y380" s="113"/>
      <c r="Z380" s="113"/>
      <c r="AA380" s="113"/>
      <c r="AB380" s="113"/>
      <c r="AC380" s="113"/>
      <c r="AD380" s="113"/>
      <c r="AE380" s="113"/>
      <c r="AF380" s="113"/>
      <c r="AG380" s="113"/>
      <c r="AH380" s="113"/>
      <c r="AI380" s="113"/>
      <c r="AJ380" s="113"/>
      <c r="AK380" s="113"/>
      <c r="AL380" s="113"/>
      <c r="AM380" s="113"/>
      <c r="AN380" s="113"/>
      <c r="AO380" s="113"/>
      <c r="AP380" s="113"/>
      <c r="AQ380" s="113"/>
      <c r="AR380" s="113"/>
      <c r="AS380" s="113"/>
      <c r="AT380" s="113"/>
      <c r="AU380" s="113"/>
      <c r="AV380" s="113"/>
      <c r="AW380" s="113"/>
      <c r="AX380" s="113"/>
      <c r="AY380" s="113"/>
      <c r="AZ380" s="113"/>
      <c r="BA380" s="113"/>
      <c r="BB380" s="113"/>
      <c r="BC380" s="113"/>
      <c r="BD380" s="113"/>
      <c r="BE380" s="113"/>
      <c r="BF380" s="113"/>
      <c r="BG380" s="113"/>
      <c r="BH380" s="113"/>
      <c r="BI380" s="113"/>
      <c r="BJ380" s="113"/>
      <c r="BK380" s="113"/>
      <c r="BL380" s="113"/>
      <c r="BM380" s="113"/>
      <c r="BN380" s="113"/>
      <c r="BO380" s="113"/>
      <c r="BP380" s="113"/>
      <c r="BQ380" s="113"/>
      <c r="BR380" s="113"/>
      <c r="BS380" s="113"/>
      <c r="BT380" s="113"/>
      <c r="BU380" s="113"/>
      <c r="BV380" s="113"/>
      <c r="BW380" s="113"/>
      <c r="BX380" s="113"/>
      <c r="BY380" s="113"/>
      <c r="BZ380" s="113"/>
      <c r="CA380" s="113"/>
      <c r="CB380" s="113"/>
      <c r="CC380" s="113"/>
      <c r="CD380" s="113"/>
      <c r="CE380" s="113"/>
      <c r="CF380" s="113"/>
      <c r="CG380" s="113"/>
      <c r="CH380" s="113"/>
      <c r="CI380" s="113"/>
      <c r="CJ380" s="113"/>
      <c r="CK380" s="113"/>
      <c r="CL380" s="113"/>
      <c r="CM380" s="113"/>
      <c r="CN380" s="113"/>
      <c r="CO380" s="113"/>
      <c r="CP380" s="113"/>
      <c r="CQ380" s="113"/>
      <c r="CR380" s="113"/>
      <c r="CS380" s="113"/>
      <c r="CT380" s="113"/>
      <c r="CU380" s="113"/>
      <c r="CV380" s="113"/>
      <c r="CW380" s="113"/>
      <c r="CX380" s="113"/>
      <c r="CY380" s="113"/>
      <c r="CZ380" s="113"/>
      <c r="DA380" s="113"/>
      <c r="DB380" s="113"/>
      <c r="DC380" s="113"/>
      <c r="DD380" s="113"/>
      <c r="DE380" s="113"/>
      <c r="DF380" s="113"/>
      <c r="DG380" s="113"/>
      <c r="DH380" s="113"/>
      <c r="DI380" s="113"/>
      <c r="DJ380" s="113"/>
      <c r="DK380" s="113"/>
      <c r="DL380" s="113"/>
      <c r="DM380" s="113"/>
      <c r="DN380" s="113"/>
      <c r="DO380" s="113"/>
      <c r="DP380" s="113"/>
      <c r="DQ380" s="113"/>
      <c r="DR380" s="113"/>
      <c r="DS380" s="113"/>
      <c r="DT380" s="113"/>
      <c r="DU380" s="113"/>
      <c r="DV380" s="113"/>
      <c r="DW380" s="113"/>
      <c r="DX380" s="113"/>
      <c r="DY380" s="113"/>
      <c r="DZ380" s="113"/>
      <c r="EA380" s="113"/>
      <c r="EB380" s="113"/>
      <c r="EC380" s="113"/>
      <c r="ED380" s="113"/>
      <c r="EE380" s="113"/>
      <c r="EF380" s="113"/>
      <c r="EG380" s="113"/>
      <c r="EH380" s="113"/>
      <c r="EI380" s="113"/>
      <c r="EJ380" s="113"/>
      <c r="EK380" s="113"/>
      <c r="EL380" s="113"/>
      <c r="EM380" s="113"/>
      <c r="EN380" s="113"/>
      <c r="EO380" s="113"/>
      <c r="EP380" s="113"/>
      <c r="EQ380" s="113"/>
      <c r="ER380" s="113"/>
      <c r="ES380" s="113"/>
      <c r="ET380" s="113"/>
      <c r="EU380" s="113"/>
      <c r="EV380" s="113"/>
      <c r="EW380" s="113"/>
      <c r="EX380" s="113"/>
      <c r="EY380" s="113"/>
      <c r="EZ380" s="113"/>
      <c r="FA380" s="113"/>
      <c r="FB380" s="113"/>
      <c r="FC380" s="113"/>
      <c r="FD380" s="113"/>
      <c r="FE380" s="113"/>
      <c r="FF380" s="113"/>
      <c r="FG380" s="113"/>
      <c r="FH380" s="113"/>
      <c r="FI380" s="113"/>
      <c r="FJ380" s="113"/>
      <c r="FK380" s="113"/>
      <c r="FL380" s="113"/>
      <c r="FM380" s="113"/>
      <c r="FN380" s="113"/>
      <c r="FO380" s="113"/>
      <c r="FP380" s="113"/>
      <c r="FQ380" s="113"/>
      <c r="FR380" s="113"/>
      <c r="FS380" s="113"/>
      <c r="FT380" s="113"/>
      <c r="FU380" s="113"/>
      <c r="FV380" s="113"/>
      <c r="FW380" s="113"/>
      <c r="FX380" s="113"/>
      <c r="FY380" s="113"/>
      <c r="FZ380" s="113"/>
      <c r="GA380" s="113"/>
      <c r="GB380" s="113"/>
      <c r="GC380" s="113"/>
      <c r="GD380" s="113"/>
      <c r="GE380" s="113"/>
      <c r="GF380" s="113"/>
      <c r="GG380" s="113"/>
      <c r="GH380" s="113"/>
      <c r="GI380" s="113"/>
      <c r="GJ380" s="113"/>
      <c r="GK380" s="113"/>
      <c r="GL380" s="113"/>
      <c r="GM380" s="113"/>
      <c r="GN380" s="113"/>
      <c r="GO380" s="113"/>
      <c r="GP380" s="113"/>
      <c r="GQ380" s="113"/>
      <c r="GR380" s="113"/>
      <c r="GS380" s="113"/>
      <c r="GT380" s="113"/>
      <c r="GU380" s="113"/>
      <c r="GV380" s="113"/>
      <c r="GW380" s="113"/>
      <c r="GX380" s="113"/>
      <c r="GY380" s="113"/>
      <c r="GZ380" s="113"/>
      <c r="HA380" s="113"/>
      <c r="HB380" s="113"/>
      <c r="HC380" s="113"/>
      <c r="HD380" s="113"/>
      <c r="HE380" s="113"/>
      <c r="HF380" s="113"/>
      <c r="HG380" s="113"/>
      <c r="HH380" s="113"/>
      <c r="HI380" s="113"/>
      <c r="HJ380" s="113"/>
      <c r="HK380" s="113"/>
      <c r="HL380" s="113"/>
      <c r="HM380" s="113"/>
      <c r="HN380" s="113"/>
      <c r="HO380" s="113"/>
      <c r="HP380" s="113"/>
      <c r="HQ380" s="113"/>
      <c r="HR380" s="113"/>
      <c r="HS380" s="113"/>
      <c r="HT380" s="113"/>
      <c r="HU380" s="113"/>
      <c r="HV380" s="113"/>
      <c r="HW380" s="113"/>
      <c r="HX380" s="113"/>
      <c r="HY380" s="113"/>
      <c r="HZ380" s="113"/>
      <c r="IA380" s="113"/>
      <c r="IB380" s="113"/>
      <c r="IC380" s="113"/>
      <c r="ID380" s="113"/>
      <c r="IE380" s="113"/>
      <c r="IF380" s="113"/>
      <c r="IG380" s="113"/>
      <c r="IH380" s="113"/>
      <c r="II380" s="113"/>
      <c r="IJ380" s="113"/>
      <c r="IK380" s="113"/>
      <c r="IL380" s="113"/>
      <c r="IM380" s="113"/>
      <c r="IN380" s="113"/>
      <c r="IO380" s="113"/>
      <c r="IP380" s="113"/>
      <c r="IQ380" s="113"/>
      <c r="IR380" s="113"/>
      <c r="IS380" s="113"/>
      <c r="IT380" s="113"/>
      <c r="IU380" s="113"/>
      <c r="IV380" s="113"/>
      <c r="IW380" s="113"/>
      <c r="IX380" s="113"/>
      <c r="IY380" s="113"/>
    </row>
    <row r="381" spans="1:259" s="20" customFormat="1" ht="25.5" x14ac:dyDescent="0.2">
      <c r="A381" s="122">
        <v>39990</v>
      </c>
      <c r="B381" s="102" t="s">
        <v>769</v>
      </c>
      <c r="C381" s="102" t="s">
        <v>1784</v>
      </c>
      <c r="D381" s="102" t="s">
        <v>141</v>
      </c>
      <c r="E381" s="144" t="s">
        <v>144</v>
      </c>
      <c r="F381" s="84">
        <v>39783</v>
      </c>
      <c r="G381" s="145">
        <v>2008</v>
      </c>
      <c r="H381" s="123" t="s">
        <v>40</v>
      </c>
      <c r="I381" s="123" t="str">
        <f t="shared" si="18"/>
        <v>AZ</v>
      </c>
      <c r="J381" s="123" t="str">
        <f t="shared" si="20"/>
        <v>AZ</v>
      </c>
      <c r="K381" s="123" t="str">
        <f t="shared" si="19"/>
        <v>Mountain</v>
      </c>
      <c r="L381" s="123" t="str">
        <f>INDEX('State '!$A$1:$C$62,MATCH($I381,'State '!$B:$B,0),3)</f>
        <v>Mountain</v>
      </c>
      <c r="M381" s="123" t="str">
        <f>INDEX('State '!$A$1:$C$62,MATCH($J381,'State '!$B:$B,0),3)</f>
        <v>Mountain</v>
      </c>
      <c r="N381" s="123"/>
      <c r="O381" s="146">
        <v>23.9</v>
      </c>
      <c r="P381" s="146"/>
      <c r="Q381" s="146">
        <v>30</v>
      </c>
      <c r="R381" s="85"/>
      <c r="S381" s="147" t="s">
        <v>135</v>
      </c>
      <c r="T381" s="148" t="s">
        <v>390</v>
      </c>
      <c r="U381" s="149" t="s">
        <v>770</v>
      </c>
      <c r="V381" s="123"/>
      <c r="W381" s="125"/>
    </row>
    <row r="382" spans="1:259" s="20" customFormat="1" x14ac:dyDescent="0.2">
      <c r="A382" s="122">
        <v>39990</v>
      </c>
      <c r="B382" s="102" t="s">
        <v>820</v>
      </c>
      <c r="C382" s="102" t="s">
        <v>232</v>
      </c>
      <c r="D382" s="102" t="s">
        <v>141</v>
      </c>
      <c r="E382" s="144" t="s">
        <v>144</v>
      </c>
      <c r="F382" s="84">
        <v>39797</v>
      </c>
      <c r="G382" s="145">
        <v>2008</v>
      </c>
      <c r="H382" s="123" t="s">
        <v>10</v>
      </c>
      <c r="I382" s="123" t="str">
        <f t="shared" si="18"/>
        <v>NY</v>
      </c>
      <c r="J382" s="123" t="str">
        <f t="shared" si="20"/>
        <v>NY</v>
      </c>
      <c r="K382" s="123" t="str">
        <f t="shared" si="19"/>
        <v>Northeast</v>
      </c>
      <c r="L382" s="123" t="str">
        <f>INDEX('State '!$A$1:$C$62,MATCH($I382,'State '!$B:$B,0),3)</f>
        <v>Northeast</v>
      </c>
      <c r="M382" s="123" t="str">
        <f>INDEX('State '!$A$1:$C$62,MATCH($J382,'State '!$B:$B,0),3)</f>
        <v>Northeast</v>
      </c>
      <c r="N382" s="123"/>
      <c r="O382" s="146">
        <v>187</v>
      </c>
      <c r="P382" s="146">
        <v>78</v>
      </c>
      <c r="Q382" s="146">
        <v>250</v>
      </c>
      <c r="R382" s="85">
        <v>24</v>
      </c>
      <c r="S382" s="147" t="s">
        <v>135</v>
      </c>
      <c r="T382" s="148" t="s">
        <v>390</v>
      </c>
      <c r="U382" s="149" t="s">
        <v>821</v>
      </c>
      <c r="V382" s="123"/>
      <c r="W382" s="125"/>
    </row>
    <row r="383" spans="1:259" x14ac:dyDescent="0.2">
      <c r="A383" s="122">
        <v>39990</v>
      </c>
      <c r="B383" s="102" t="s">
        <v>798</v>
      </c>
      <c r="C383" s="102" t="s">
        <v>220</v>
      </c>
      <c r="D383" s="102" t="s">
        <v>141</v>
      </c>
      <c r="E383" s="144" t="s">
        <v>144</v>
      </c>
      <c r="F383" s="84">
        <v>39553</v>
      </c>
      <c r="G383" s="145">
        <v>2008</v>
      </c>
      <c r="H383" s="123" t="s">
        <v>6</v>
      </c>
      <c r="I383" s="123" t="str">
        <f t="shared" si="18"/>
        <v>TX</v>
      </c>
      <c r="J383" s="123" t="str">
        <f t="shared" si="20"/>
        <v>TX</v>
      </c>
      <c r="K383" s="123" t="str">
        <f t="shared" si="19"/>
        <v>South Central</v>
      </c>
      <c r="L383" s="123" t="str">
        <f>INDEX('State '!$A$1:$C$62,MATCH($I383,'State '!$B:$B,0),3)</f>
        <v>South Central</v>
      </c>
      <c r="M383" s="123" t="str">
        <f>INDEX('State '!$A$1:$C$62,MATCH($J383,'State '!$B:$B,0),3)</f>
        <v>South Central</v>
      </c>
      <c r="N383" s="123"/>
      <c r="O383" s="146">
        <v>465</v>
      </c>
      <c r="P383" s="146">
        <v>190</v>
      </c>
      <c r="Q383" s="146">
        <v>700</v>
      </c>
      <c r="R383" s="85">
        <v>36</v>
      </c>
      <c r="S383" s="147" t="s">
        <v>139</v>
      </c>
      <c r="T383" s="148" t="s">
        <v>188</v>
      </c>
      <c r="U383" s="149" t="s">
        <v>391</v>
      </c>
      <c r="V383" s="123"/>
      <c r="W383" s="125"/>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c r="CB383" s="20"/>
      <c r="CC383" s="20"/>
      <c r="CD383" s="20"/>
      <c r="CE383" s="20"/>
      <c r="CF383" s="20"/>
      <c r="CG383" s="20"/>
      <c r="CH383" s="20"/>
      <c r="CI383" s="20"/>
      <c r="CJ383" s="20"/>
      <c r="CK383" s="20"/>
      <c r="CL383" s="20"/>
      <c r="CM383" s="20"/>
      <c r="CN383" s="20"/>
      <c r="CO383" s="20"/>
      <c r="CP383" s="20"/>
      <c r="CQ383" s="20"/>
      <c r="CR383" s="20"/>
      <c r="CS383" s="20"/>
      <c r="CT383" s="20"/>
      <c r="CU383" s="20"/>
      <c r="CV383" s="20"/>
      <c r="CW383" s="20"/>
      <c r="CX383" s="20"/>
      <c r="CY383" s="20"/>
      <c r="CZ383" s="20"/>
      <c r="DA383" s="20"/>
      <c r="DB383" s="20"/>
      <c r="DC383" s="20"/>
      <c r="DD383" s="20"/>
      <c r="DE383" s="20"/>
      <c r="DF383" s="20"/>
      <c r="DG383" s="20"/>
      <c r="DH383" s="20"/>
      <c r="DI383" s="20"/>
      <c r="DJ383" s="20"/>
      <c r="DK383" s="20"/>
      <c r="DL383" s="20"/>
      <c r="DM383" s="20"/>
      <c r="DN383" s="20"/>
      <c r="DO383" s="20"/>
      <c r="DP383" s="20"/>
      <c r="DQ383" s="20"/>
      <c r="DR383" s="20"/>
      <c r="DS383" s="20"/>
      <c r="DT383" s="20"/>
      <c r="DU383" s="20"/>
      <c r="DV383" s="20"/>
      <c r="DW383" s="20"/>
      <c r="DX383" s="20"/>
      <c r="DY383" s="20"/>
      <c r="DZ383" s="20"/>
      <c r="EA383" s="20"/>
      <c r="EB383" s="20"/>
      <c r="EC383" s="20"/>
      <c r="ED383" s="20"/>
      <c r="EE383" s="20"/>
      <c r="EF383" s="20"/>
      <c r="EG383" s="20"/>
      <c r="EH383" s="20"/>
      <c r="EI383" s="20"/>
      <c r="EJ383" s="20"/>
      <c r="EK383" s="20"/>
      <c r="EL383" s="20"/>
      <c r="EM383" s="20"/>
      <c r="EN383" s="20"/>
      <c r="EO383" s="20"/>
      <c r="EP383" s="20"/>
      <c r="EQ383" s="20"/>
      <c r="ER383" s="20"/>
      <c r="ES383" s="20"/>
      <c r="ET383" s="20"/>
      <c r="EU383" s="20"/>
      <c r="EV383" s="20"/>
      <c r="EW383" s="20"/>
      <c r="EX383" s="20"/>
      <c r="EY383" s="20"/>
      <c r="EZ383" s="20"/>
      <c r="FA383" s="20"/>
      <c r="FB383" s="20"/>
      <c r="FC383" s="20"/>
      <c r="FD383" s="20"/>
      <c r="FE383" s="20"/>
      <c r="FF383" s="20"/>
      <c r="FG383" s="20"/>
      <c r="FH383" s="20"/>
      <c r="FI383" s="20"/>
      <c r="FJ383" s="20"/>
      <c r="FK383" s="20"/>
      <c r="FL383" s="20"/>
      <c r="FM383" s="20"/>
      <c r="FN383" s="20"/>
      <c r="FO383" s="20"/>
      <c r="FP383" s="20"/>
      <c r="FQ383" s="20"/>
      <c r="FR383" s="20"/>
      <c r="FS383" s="20"/>
      <c r="FT383" s="20"/>
      <c r="FU383" s="20"/>
      <c r="FV383" s="20"/>
      <c r="FW383" s="20"/>
      <c r="FX383" s="20"/>
      <c r="FY383" s="20"/>
      <c r="FZ383" s="20"/>
      <c r="GA383" s="20"/>
      <c r="GB383" s="20"/>
      <c r="GC383" s="20"/>
      <c r="GD383" s="20"/>
      <c r="GE383" s="20"/>
      <c r="GF383" s="20"/>
      <c r="GG383" s="20"/>
      <c r="GH383" s="20"/>
      <c r="GI383" s="20"/>
      <c r="GJ383" s="20"/>
      <c r="GK383" s="20"/>
      <c r="GL383" s="20"/>
      <c r="GM383" s="20"/>
      <c r="GN383" s="20"/>
      <c r="GO383" s="20"/>
      <c r="GP383" s="20"/>
      <c r="GQ383" s="20"/>
      <c r="GR383" s="20"/>
      <c r="GS383" s="20"/>
      <c r="GT383" s="20"/>
      <c r="GU383" s="20"/>
      <c r="GV383" s="20"/>
      <c r="GW383" s="20"/>
      <c r="GX383" s="20"/>
      <c r="GY383" s="20"/>
      <c r="GZ383" s="20"/>
      <c r="HA383" s="20"/>
      <c r="HB383" s="20"/>
      <c r="HC383" s="20"/>
      <c r="HD383" s="20"/>
      <c r="HE383" s="20"/>
      <c r="HF383" s="20"/>
      <c r="HG383" s="20"/>
      <c r="HH383" s="20"/>
      <c r="HI383" s="20"/>
      <c r="HJ383" s="20"/>
      <c r="HK383" s="20"/>
      <c r="HL383" s="20"/>
      <c r="HM383" s="20"/>
      <c r="HN383" s="20"/>
      <c r="HO383" s="20"/>
      <c r="HP383" s="20"/>
      <c r="HQ383" s="20"/>
      <c r="HR383" s="20"/>
      <c r="HS383" s="20"/>
      <c r="HT383" s="20"/>
      <c r="HU383" s="20"/>
      <c r="HV383" s="20"/>
      <c r="HW383" s="20"/>
      <c r="HX383" s="20"/>
      <c r="HY383" s="20"/>
      <c r="HZ383" s="20"/>
      <c r="IA383" s="20"/>
      <c r="IB383" s="20"/>
      <c r="IC383" s="20"/>
      <c r="ID383" s="20"/>
      <c r="IE383" s="20"/>
      <c r="IF383" s="20"/>
      <c r="IG383" s="20"/>
      <c r="IH383" s="20"/>
      <c r="II383" s="20"/>
      <c r="IJ383" s="20"/>
      <c r="IK383" s="20"/>
      <c r="IL383" s="20"/>
      <c r="IM383" s="20"/>
      <c r="IN383" s="20"/>
      <c r="IO383" s="20"/>
      <c r="IP383" s="20"/>
      <c r="IQ383" s="20"/>
      <c r="IR383" s="20"/>
      <c r="IS383" s="20"/>
      <c r="IT383" s="20"/>
      <c r="IU383" s="20"/>
      <c r="IV383" s="20"/>
      <c r="IW383" s="20"/>
      <c r="IX383" s="20"/>
      <c r="IY383" s="20"/>
    </row>
    <row r="384" spans="1:259" x14ac:dyDescent="0.2">
      <c r="A384" s="122">
        <v>39990</v>
      </c>
      <c r="B384" s="101" t="s">
        <v>802</v>
      </c>
      <c r="C384" s="101" t="s">
        <v>242</v>
      </c>
      <c r="D384" s="101" t="s">
        <v>141</v>
      </c>
      <c r="E384" s="101" t="s">
        <v>144</v>
      </c>
      <c r="F384" s="82">
        <v>39701</v>
      </c>
      <c r="G384" s="83">
        <v>2008</v>
      </c>
      <c r="H384" s="123" t="s">
        <v>6</v>
      </c>
      <c r="I384" s="123" t="str">
        <f t="shared" si="18"/>
        <v>TX</v>
      </c>
      <c r="J384" s="123" t="str">
        <f t="shared" si="20"/>
        <v>TX</v>
      </c>
      <c r="K384" s="123" t="str">
        <f t="shared" si="19"/>
        <v>South Central</v>
      </c>
      <c r="L384" s="123" t="str">
        <f>INDEX('State '!$A$1:$C$62,MATCH($I384,'State '!$B:$B,0),3)</f>
        <v>South Central</v>
      </c>
      <c r="M384" s="123" t="str">
        <f>INDEX('State '!$A$1:$C$62,MATCH($J384,'State '!$B:$B,0),3)</f>
        <v>South Central</v>
      </c>
      <c r="N384" s="123"/>
      <c r="O384" s="85">
        <v>94</v>
      </c>
      <c r="P384" s="85">
        <v>32</v>
      </c>
      <c r="Q384" s="85">
        <v>500</v>
      </c>
      <c r="R384" s="124">
        <v>42</v>
      </c>
      <c r="S384" s="123" t="s">
        <v>139</v>
      </c>
      <c r="T384" s="123" t="s">
        <v>188</v>
      </c>
      <c r="U384" s="123" t="s">
        <v>391</v>
      </c>
      <c r="V384" s="123"/>
      <c r="W384" s="125"/>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c r="CB384" s="20"/>
      <c r="CC384" s="20"/>
      <c r="CD384" s="20"/>
      <c r="CE384" s="20"/>
      <c r="CF384" s="20"/>
      <c r="CG384" s="20"/>
      <c r="CH384" s="20"/>
      <c r="CI384" s="20"/>
      <c r="CJ384" s="20"/>
      <c r="CK384" s="20"/>
      <c r="CL384" s="20"/>
      <c r="CM384" s="20"/>
      <c r="CN384" s="20"/>
      <c r="CO384" s="20"/>
      <c r="CP384" s="20"/>
      <c r="CQ384" s="20"/>
      <c r="CR384" s="20"/>
      <c r="CS384" s="20"/>
      <c r="CT384" s="20"/>
      <c r="CU384" s="20"/>
      <c r="CV384" s="20"/>
      <c r="CW384" s="20"/>
      <c r="CX384" s="20"/>
      <c r="CY384" s="20"/>
      <c r="CZ384" s="20"/>
      <c r="DA384" s="20"/>
      <c r="DB384" s="20"/>
      <c r="DC384" s="20"/>
      <c r="DD384" s="20"/>
      <c r="DE384" s="20"/>
      <c r="DF384" s="20"/>
      <c r="DG384" s="20"/>
      <c r="DH384" s="20"/>
      <c r="DI384" s="20"/>
      <c r="DJ384" s="20"/>
      <c r="DK384" s="20"/>
      <c r="DL384" s="20"/>
      <c r="DM384" s="20"/>
      <c r="DN384" s="20"/>
      <c r="DO384" s="20"/>
      <c r="DP384" s="20"/>
      <c r="DQ384" s="20"/>
      <c r="DR384" s="20"/>
      <c r="DS384" s="20"/>
      <c r="DT384" s="20"/>
      <c r="DU384" s="20"/>
      <c r="DV384" s="20"/>
      <c r="DW384" s="20"/>
      <c r="DX384" s="20"/>
      <c r="DY384" s="20"/>
      <c r="DZ384" s="20"/>
      <c r="EA384" s="20"/>
      <c r="EB384" s="20"/>
      <c r="EC384" s="20"/>
      <c r="ED384" s="20"/>
      <c r="EE384" s="20"/>
      <c r="EF384" s="20"/>
      <c r="EG384" s="20"/>
      <c r="EH384" s="20"/>
      <c r="EI384" s="20"/>
      <c r="EJ384" s="20"/>
      <c r="EK384" s="20"/>
      <c r="EL384" s="20"/>
      <c r="EM384" s="20"/>
      <c r="EN384" s="20"/>
      <c r="EO384" s="20"/>
      <c r="EP384" s="20"/>
      <c r="EQ384" s="20"/>
      <c r="ER384" s="20"/>
      <c r="ES384" s="20"/>
      <c r="ET384" s="20"/>
      <c r="EU384" s="20"/>
      <c r="EV384" s="20"/>
      <c r="EW384" s="20"/>
      <c r="EX384" s="20"/>
      <c r="EY384" s="20"/>
      <c r="EZ384" s="20"/>
      <c r="FA384" s="20"/>
      <c r="FB384" s="20"/>
      <c r="FC384" s="20"/>
      <c r="FD384" s="20"/>
      <c r="FE384" s="20"/>
      <c r="FF384" s="20"/>
      <c r="FG384" s="20"/>
      <c r="FH384" s="20"/>
      <c r="FI384" s="20"/>
      <c r="FJ384" s="20"/>
      <c r="FK384" s="20"/>
      <c r="FL384" s="20"/>
      <c r="FM384" s="20"/>
      <c r="FN384" s="20"/>
      <c r="FO384" s="20"/>
      <c r="FP384" s="20"/>
      <c r="FQ384" s="20"/>
      <c r="FR384" s="20"/>
      <c r="FS384" s="20"/>
      <c r="FT384" s="20"/>
      <c r="FU384" s="20"/>
      <c r="FV384" s="20"/>
      <c r="FW384" s="20"/>
      <c r="FX384" s="20"/>
      <c r="FY384" s="20"/>
      <c r="FZ384" s="20"/>
      <c r="GA384" s="20"/>
      <c r="GB384" s="20"/>
      <c r="GC384" s="20"/>
      <c r="GD384" s="20"/>
      <c r="GE384" s="20"/>
      <c r="GF384" s="20"/>
      <c r="GG384" s="20"/>
      <c r="GH384" s="20"/>
      <c r="GI384" s="20"/>
      <c r="GJ384" s="20"/>
      <c r="GK384" s="20"/>
      <c r="GL384" s="20"/>
      <c r="GM384" s="20"/>
      <c r="GN384" s="20"/>
      <c r="GO384" s="20"/>
      <c r="GP384" s="20"/>
      <c r="GQ384" s="20"/>
      <c r="GR384" s="20"/>
      <c r="GS384" s="20"/>
      <c r="GT384" s="20"/>
      <c r="GU384" s="20"/>
      <c r="GV384" s="20"/>
      <c r="GW384" s="20"/>
      <c r="GX384" s="20"/>
      <c r="GY384" s="20"/>
      <c r="GZ384" s="20"/>
      <c r="HA384" s="20"/>
      <c r="HB384" s="20"/>
      <c r="HC384" s="20"/>
      <c r="HD384" s="20"/>
      <c r="HE384" s="20"/>
      <c r="HF384" s="20"/>
      <c r="HG384" s="20"/>
      <c r="HH384" s="20"/>
      <c r="HI384" s="20"/>
      <c r="HJ384" s="20"/>
      <c r="HK384" s="20"/>
      <c r="HL384" s="20"/>
      <c r="HM384" s="20"/>
      <c r="HN384" s="20"/>
      <c r="HO384" s="20"/>
      <c r="HP384" s="20"/>
      <c r="HQ384" s="20"/>
      <c r="HR384" s="20"/>
      <c r="HS384" s="20"/>
      <c r="HT384" s="20"/>
      <c r="HU384" s="20"/>
      <c r="HV384" s="20"/>
      <c r="HW384" s="20"/>
      <c r="HX384" s="20"/>
      <c r="HY384" s="20"/>
      <c r="HZ384" s="20"/>
      <c r="IA384" s="20"/>
      <c r="IB384" s="20"/>
      <c r="IC384" s="20"/>
      <c r="ID384" s="20"/>
      <c r="IE384" s="20"/>
      <c r="IF384" s="20"/>
      <c r="IG384" s="20"/>
      <c r="IH384" s="20"/>
      <c r="II384" s="20"/>
      <c r="IJ384" s="20"/>
      <c r="IK384" s="20"/>
      <c r="IL384" s="20"/>
      <c r="IM384" s="20"/>
      <c r="IN384" s="20"/>
      <c r="IO384" s="20"/>
      <c r="IP384" s="20"/>
      <c r="IQ384" s="20"/>
      <c r="IR384" s="20"/>
      <c r="IS384" s="20"/>
      <c r="IT384" s="20"/>
      <c r="IU384" s="20"/>
      <c r="IV384" s="20"/>
      <c r="IW384" s="20"/>
      <c r="IX384" s="20"/>
      <c r="IY384" s="20"/>
    </row>
    <row r="385" spans="1:259" x14ac:dyDescent="0.2">
      <c r="A385" s="122">
        <v>39990</v>
      </c>
      <c r="B385" s="102" t="s">
        <v>811</v>
      </c>
      <c r="C385" s="102" t="s">
        <v>242</v>
      </c>
      <c r="D385" s="102" t="s">
        <v>137</v>
      </c>
      <c r="E385" s="144" t="s">
        <v>144</v>
      </c>
      <c r="F385" s="84">
        <v>39661</v>
      </c>
      <c r="G385" s="145">
        <v>2008</v>
      </c>
      <c r="H385" s="123" t="s">
        <v>6</v>
      </c>
      <c r="I385" s="123" t="str">
        <f t="shared" si="18"/>
        <v>TX</v>
      </c>
      <c r="J385" s="123" t="str">
        <f t="shared" si="20"/>
        <v>TX</v>
      </c>
      <c r="K385" s="123" t="str">
        <f t="shared" si="19"/>
        <v>South Central</v>
      </c>
      <c r="L385" s="123" t="str">
        <f>INDEX('State '!$A$1:$C$62,MATCH($I385,'State '!$B:$B,0),3)</f>
        <v>South Central</v>
      </c>
      <c r="M385" s="123" t="str">
        <f>INDEX('State '!$A$1:$C$62,MATCH($J385,'State '!$B:$B,0),3)</f>
        <v>South Central</v>
      </c>
      <c r="N385" s="123"/>
      <c r="O385" s="146">
        <v>50</v>
      </c>
      <c r="P385" s="146">
        <v>25</v>
      </c>
      <c r="Q385" s="146">
        <v>600</v>
      </c>
      <c r="R385" s="85">
        <v>36</v>
      </c>
      <c r="S385" s="147" t="s">
        <v>139</v>
      </c>
      <c r="T385" s="148" t="s">
        <v>188</v>
      </c>
      <c r="U385" s="149" t="s">
        <v>391</v>
      </c>
      <c r="V385" s="123"/>
      <c r="W385" s="125"/>
    </row>
    <row r="386" spans="1:259" x14ac:dyDescent="0.2">
      <c r="A386" s="122">
        <v>39990</v>
      </c>
      <c r="B386" s="102" t="s">
        <v>814</v>
      </c>
      <c r="C386" s="102" t="s">
        <v>242</v>
      </c>
      <c r="D386" s="102" t="s">
        <v>137</v>
      </c>
      <c r="E386" s="144" t="s">
        <v>144</v>
      </c>
      <c r="F386" s="84">
        <v>39661</v>
      </c>
      <c r="G386" s="145">
        <v>2008</v>
      </c>
      <c r="H386" s="123" t="s">
        <v>6</v>
      </c>
      <c r="I386" s="123" t="str">
        <f t="shared" si="18"/>
        <v>TX</v>
      </c>
      <c r="J386" s="123" t="str">
        <f t="shared" si="20"/>
        <v>TX</v>
      </c>
      <c r="K386" s="123" t="str">
        <f t="shared" si="19"/>
        <v>South Central</v>
      </c>
      <c r="L386" s="123" t="str">
        <f>INDEX('State '!$A$1:$C$62,MATCH($I386,'State '!$B:$B,0),3)</f>
        <v>South Central</v>
      </c>
      <c r="M386" s="123" t="str">
        <f>INDEX('State '!$A$1:$C$62,MATCH($J386,'State '!$B:$B,0),3)</f>
        <v>South Central</v>
      </c>
      <c r="N386" s="123"/>
      <c r="O386" s="146">
        <v>260</v>
      </c>
      <c r="P386" s="146">
        <v>145</v>
      </c>
      <c r="Q386" s="146">
        <v>350</v>
      </c>
      <c r="R386" s="85" t="s">
        <v>399</v>
      </c>
      <c r="S386" s="147" t="s">
        <v>139</v>
      </c>
      <c r="T386" s="148" t="s">
        <v>188</v>
      </c>
      <c r="U386" s="149" t="s">
        <v>391</v>
      </c>
      <c r="V386" s="123"/>
      <c r="W386" s="125"/>
    </row>
    <row r="387" spans="1:259" x14ac:dyDescent="0.2">
      <c r="A387" s="122">
        <v>39990</v>
      </c>
      <c r="B387" s="102" t="s">
        <v>749</v>
      </c>
      <c r="C387" s="102" t="s">
        <v>242</v>
      </c>
      <c r="D387" s="102" t="s">
        <v>137</v>
      </c>
      <c r="E387" s="144" t="s">
        <v>144</v>
      </c>
      <c r="F387" s="84">
        <v>39566</v>
      </c>
      <c r="G387" s="145">
        <v>2008</v>
      </c>
      <c r="H387" s="123" t="s">
        <v>6</v>
      </c>
      <c r="I387" s="123" t="str">
        <f t="shared" ref="I387:I450" si="21">LEFT($H387,2)</f>
        <v>TX</v>
      </c>
      <c r="J387" s="123" t="str">
        <f t="shared" si="20"/>
        <v>TX</v>
      </c>
      <c r="K387" s="123" t="str">
        <f t="shared" ref="K387:K450" si="22">IF($L387=$M387,L387,CONCATENATE($L387,", ",IF(ISBLANK(N387),"",CONCATENATE(N387,", ")),$M387))</f>
        <v>South Central</v>
      </c>
      <c r="L387" s="123" t="str">
        <f>INDEX('State '!$A$1:$C$62,MATCH($I387,'State '!$B:$B,0),3)</f>
        <v>South Central</v>
      </c>
      <c r="M387" s="123" t="str">
        <f>INDEX('State '!$A$1:$C$62,MATCH($J387,'State '!$B:$B,0),3)</f>
        <v>South Central</v>
      </c>
      <c r="N387" s="123"/>
      <c r="O387" s="146">
        <v>360</v>
      </c>
      <c r="P387" s="146">
        <v>165</v>
      </c>
      <c r="Q387" s="146">
        <v>900</v>
      </c>
      <c r="R387" s="85" t="s">
        <v>726</v>
      </c>
      <c r="S387" s="147" t="s">
        <v>139</v>
      </c>
      <c r="T387" s="148" t="s">
        <v>188</v>
      </c>
      <c r="U387" s="149" t="s">
        <v>391</v>
      </c>
      <c r="V387" s="123"/>
      <c r="W387" s="125"/>
    </row>
    <row r="388" spans="1:259" x14ac:dyDescent="0.2">
      <c r="A388" s="122">
        <v>39990</v>
      </c>
      <c r="B388" s="102" t="s">
        <v>765</v>
      </c>
      <c r="C388" s="102" t="s">
        <v>242</v>
      </c>
      <c r="D388" s="102" t="s">
        <v>141</v>
      </c>
      <c r="E388" s="144" t="s">
        <v>144</v>
      </c>
      <c r="F388" s="84">
        <v>39753</v>
      </c>
      <c r="G388" s="145">
        <v>2008</v>
      </c>
      <c r="H388" s="123" t="s">
        <v>6</v>
      </c>
      <c r="I388" s="123" t="str">
        <f t="shared" si="21"/>
        <v>TX</v>
      </c>
      <c r="J388" s="123" t="str">
        <f t="shared" si="20"/>
        <v>TX</v>
      </c>
      <c r="K388" s="123" t="str">
        <f t="shared" si="22"/>
        <v>South Central</v>
      </c>
      <c r="L388" s="123" t="str">
        <f>INDEX('State '!$A$1:$C$62,MATCH($I388,'State '!$B:$B,0),3)</f>
        <v>South Central</v>
      </c>
      <c r="M388" s="123" t="str">
        <f>INDEX('State '!$A$1:$C$62,MATCH($J388,'State '!$B:$B,0),3)</f>
        <v>South Central</v>
      </c>
      <c r="N388" s="123"/>
      <c r="O388" s="146">
        <v>70</v>
      </c>
      <c r="P388" s="146"/>
      <c r="Q388" s="146">
        <v>400</v>
      </c>
      <c r="R388" s="85">
        <v>24</v>
      </c>
      <c r="S388" s="147" t="s">
        <v>139</v>
      </c>
      <c r="T388" s="148" t="s">
        <v>188</v>
      </c>
      <c r="U388" s="149" t="s">
        <v>391</v>
      </c>
      <c r="V388" s="123"/>
      <c r="W388" s="125"/>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20"/>
      <c r="DI388" s="20"/>
      <c r="DJ388" s="20"/>
      <c r="DK388" s="20"/>
      <c r="DL388" s="20"/>
      <c r="DM388" s="20"/>
      <c r="DN388" s="20"/>
      <c r="DO388" s="20"/>
      <c r="DP388" s="20"/>
      <c r="DQ388" s="20"/>
      <c r="DR388" s="20"/>
      <c r="DS388" s="20"/>
      <c r="DT388" s="20"/>
      <c r="DU388" s="20"/>
      <c r="DV388" s="20"/>
      <c r="DW388" s="20"/>
      <c r="DX388" s="20"/>
      <c r="DY388" s="20"/>
      <c r="DZ388" s="20"/>
      <c r="EA388" s="20"/>
      <c r="EB388" s="20"/>
      <c r="EC388" s="20"/>
      <c r="ED388" s="20"/>
      <c r="EE388" s="20"/>
      <c r="EF388" s="20"/>
      <c r="EG388" s="20"/>
      <c r="EH388" s="20"/>
      <c r="EI388" s="20"/>
      <c r="EJ388" s="20"/>
      <c r="EK388" s="20"/>
      <c r="EL388" s="20"/>
      <c r="EM388" s="20"/>
      <c r="EN388" s="20"/>
      <c r="EO388" s="20"/>
      <c r="EP388" s="20"/>
      <c r="EQ388" s="20"/>
      <c r="ER388" s="20"/>
      <c r="ES388" s="20"/>
      <c r="ET388" s="20"/>
      <c r="EU388" s="20"/>
      <c r="EV388" s="20"/>
      <c r="EW388" s="20"/>
      <c r="EX388" s="20"/>
      <c r="EY388" s="20"/>
      <c r="EZ388" s="20"/>
      <c r="FA388" s="20"/>
      <c r="FB388" s="20"/>
      <c r="FC388" s="20"/>
      <c r="FD388" s="20"/>
      <c r="FE388" s="20"/>
      <c r="FF388" s="20"/>
      <c r="FG388" s="20"/>
      <c r="FH388" s="20"/>
      <c r="FI388" s="20"/>
      <c r="FJ388" s="20"/>
      <c r="FK388" s="20"/>
      <c r="FL388" s="20"/>
      <c r="FM388" s="20"/>
      <c r="FN388" s="20"/>
      <c r="FO388" s="20"/>
      <c r="FP388" s="20"/>
      <c r="FQ388" s="20"/>
      <c r="FR388" s="20"/>
      <c r="FS388" s="20"/>
      <c r="FT388" s="20"/>
      <c r="FU388" s="20"/>
      <c r="FV388" s="20"/>
      <c r="FW388" s="20"/>
      <c r="FX388" s="20"/>
      <c r="FY388" s="20"/>
      <c r="FZ388" s="20"/>
      <c r="GA388" s="20"/>
      <c r="GB388" s="20"/>
      <c r="GC388" s="20"/>
      <c r="GD388" s="20"/>
      <c r="GE388" s="20"/>
      <c r="GF388" s="20"/>
      <c r="GG388" s="20"/>
      <c r="GH388" s="20"/>
      <c r="GI388" s="20"/>
      <c r="GJ388" s="20"/>
      <c r="GK388" s="20"/>
      <c r="GL388" s="20"/>
      <c r="GM388" s="20"/>
      <c r="GN388" s="20"/>
      <c r="GO388" s="20"/>
      <c r="GP388" s="20"/>
      <c r="GQ388" s="20"/>
      <c r="GR388" s="20"/>
      <c r="GS388" s="20"/>
      <c r="GT388" s="20"/>
      <c r="GU388" s="20"/>
      <c r="GV388" s="20"/>
      <c r="GW388" s="20"/>
      <c r="GX388" s="20"/>
      <c r="GY388" s="20"/>
      <c r="GZ388" s="20"/>
      <c r="HA388" s="20"/>
      <c r="HB388" s="20"/>
      <c r="HC388" s="20"/>
      <c r="HD388" s="20"/>
      <c r="HE388" s="20"/>
      <c r="HF388" s="20"/>
      <c r="HG388" s="20"/>
      <c r="HH388" s="20"/>
      <c r="HI388" s="20"/>
      <c r="HJ388" s="20"/>
      <c r="HK388" s="20"/>
      <c r="HL388" s="20"/>
      <c r="HM388" s="20"/>
      <c r="HN388" s="20"/>
      <c r="HO388" s="20"/>
      <c r="HP388" s="20"/>
      <c r="HQ388" s="20"/>
      <c r="HR388" s="20"/>
      <c r="HS388" s="20"/>
      <c r="HT388" s="20"/>
      <c r="HU388" s="20"/>
      <c r="HV388" s="20"/>
      <c r="HW388" s="20"/>
      <c r="HX388" s="20"/>
      <c r="HY388" s="20"/>
      <c r="HZ388" s="20"/>
      <c r="IA388" s="20"/>
      <c r="IB388" s="20"/>
      <c r="IC388" s="20"/>
      <c r="ID388" s="20"/>
      <c r="IE388" s="20"/>
      <c r="IF388" s="20"/>
      <c r="IG388" s="20"/>
      <c r="IH388" s="20"/>
      <c r="II388" s="20"/>
      <c r="IJ388" s="20"/>
      <c r="IK388" s="20"/>
      <c r="IL388" s="20"/>
      <c r="IM388" s="20"/>
      <c r="IN388" s="20"/>
      <c r="IO388" s="20"/>
      <c r="IP388" s="20"/>
      <c r="IQ388" s="20"/>
      <c r="IR388" s="20"/>
      <c r="IS388" s="20"/>
      <c r="IT388" s="20"/>
      <c r="IU388" s="20"/>
      <c r="IV388" s="20"/>
      <c r="IW388" s="20"/>
      <c r="IX388" s="20"/>
      <c r="IY388" s="20"/>
    </row>
    <row r="389" spans="1:259" s="20" customFormat="1" x14ac:dyDescent="0.2">
      <c r="A389" s="122">
        <v>39990</v>
      </c>
      <c r="B389" s="104" t="s">
        <v>766</v>
      </c>
      <c r="C389" s="104" t="s">
        <v>233</v>
      </c>
      <c r="D389" s="104" t="s">
        <v>141</v>
      </c>
      <c r="E389" s="101" t="s">
        <v>144</v>
      </c>
      <c r="F389" s="82">
        <v>39692</v>
      </c>
      <c r="G389" s="83">
        <v>2008</v>
      </c>
      <c r="H389" s="123" t="s">
        <v>767</v>
      </c>
      <c r="I389" s="123" t="str">
        <f t="shared" si="21"/>
        <v>VA</v>
      </c>
      <c r="J389" s="123" t="str">
        <f t="shared" si="20"/>
        <v>NC</v>
      </c>
      <c r="K389" s="123" t="str">
        <f t="shared" si="22"/>
        <v>Northeast, Southeast</v>
      </c>
      <c r="L389" s="123" t="str">
        <f>INDEX('State '!$A$1:$C$62,MATCH($I389,'State '!$B:$B,0),3)</f>
        <v>Northeast</v>
      </c>
      <c r="M389" s="123" t="str">
        <f>INDEX('State '!$A$1:$C$62,MATCH($J389,'State '!$B:$B,0),3)</f>
        <v>Southeast</v>
      </c>
      <c r="N389" s="123"/>
      <c r="O389" s="85">
        <v>4.8</v>
      </c>
      <c r="P389" s="85"/>
      <c r="Q389" s="124">
        <v>90</v>
      </c>
      <c r="R389" s="128"/>
      <c r="S389" s="129" t="s">
        <v>135</v>
      </c>
      <c r="T389" s="123" t="s">
        <v>390</v>
      </c>
      <c r="U389" s="123" t="s">
        <v>768</v>
      </c>
      <c r="V389" s="123"/>
      <c r="W389" s="125"/>
      <c r="X389" s="126"/>
      <c r="Y389" s="113"/>
      <c r="Z389" s="113"/>
      <c r="AA389" s="113"/>
      <c r="AB389" s="113"/>
      <c r="AC389" s="113"/>
      <c r="AD389" s="113"/>
      <c r="AE389" s="113"/>
      <c r="AF389" s="113"/>
      <c r="AG389" s="113"/>
      <c r="AH389" s="113"/>
      <c r="AI389" s="113"/>
      <c r="AJ389" s="113"/>
      <c r="AK389" s="113"/>
      <c r="AL389" s="113"/>
      <c r="AM389" s="113"/>
      <c r="AN389" s="113"/>
      <c r="AO389" s="113"/>
      <c r="AP389" s="113"/>
      <c r="AQ389" s="113"/>
      <c r="AR389" s="113"/>
      <c r="AS389" s="113"/>
      <c r="AT389" s="113"/>
      <c r="AU389" s="113"/>
      <c r="AV389" s="113"/>
      <c r="AW389" s="113"/>
      <c r="AX389" s="113"/>
      <c r="AY389" s="113"/>
      <c r="AZ389" s="113"/>
      <c r="BA389" s="113"/>
      <c r="BB389" s="113"/>
      <c r="BC389" s="113"/>
      <c r="BD389" s="113"/>
      <c r="BE389" s="113"/>
      <c r="BF389" s="113"/>
      <c r="BG389" s="113"/>
      <c r="BH389" s="113"/>
      <c r="BI389" s="113"/>
      <c r="BJ389" s="113"/>
      <c r="BK389" s="113"/>
      <c r="BL389" s="113"/>
      <c r="BM389" s="113"/>
      <c r="BN389" s="113"/>
      <c r="BO389" s="113"/>
      <c r="BP389" s="113"/>
      <c r="BQ389" s="113"/>
      <c r="BR389" s="113"/>
      <c r="BS389" s="113"/>
      <c r="BT389" s="113"/>
      <c r="BU389" s="113"/>
      <c r="BV389" s="113"/>
      <c r="BW389" s="113"/>
      <c r="BX389" s="113"/>
      <c r="BY389" s="113"/>
      <c r="BZ389" s="113"/>
      <c r="CA389" s="113"/>
      <c r="CB389" s="113"/>
      <c r="CC389" s="113"/>
      <c r="CD389" s="113"/>
      <c r="CE389" s="113"/>
      <c r="CF389" s="113"/>
      <c r="CG389" s="113"/>
      <c r="CH389" s="113"/>
      <c r="CI389" s="113"/>
      <c r="CJ389" s="113"/>
      <c r="CK389" s="113"/>
      <c r="CL389" s="113"/>
      <c r="CM389" s="113"/>
      <c r="CN389" s="113"/>
      <c r="CO389" s="113"/>
      <c r="CP389" s="113"/>
      <c r="CQ389" s="113"/>
      <c r="CR389" s="113"/>
      <c r="CS389" s="113"/>
      <c r="CT389" s="113"/>
      <c r="CU389" s="113"/>
      <c r="CV389" s="113"/>
      <c r="CW389" s="113"/>
      <c r="CX389" s="113"/>
      <c r="CY389" s="113"/>
      <c r="CZ389" s="113"/>
      <c r="DA389" s="113"/>
      <c r="DB389" s="113"/>
      <c r="DC389" s="113"/>
      <c r="DD389" s="113"/>
      <c r="DE389" s="113"/>
      <c r="DF389" s="113"/>
      <c r="DG389" s="113"/>
      <c r="DH389" s="113"/>
      <c r="DI389" s="113"/>
      <c r="DJ389" s="113"/>
      <c r="DK389" s="113"/>
      <c r="DL389" s="113"/>
      <c r="DM389" s="113"/>
      <c r="DN389" s="113"/>
      <c r="DO389" s="113"/>
      <c r="DP389" s="113"/>
      <c r="DQ389" s="113"/>
      <c r="DR389" s="113"/>
      <c r="DS389" s="113"/>
      <c r="DT389" s="113"/>
      <c r="DU389" s="113"/>
      <c r="DV389" s="113"/>
      <c r="DW389" s="113"/>
      <c r="DX389" s="113"/>
      <c r="DY389" s="113"/>
      <c r="DZ389" s="113"/>
      <c r="EA389" s="113"/>
      <c r="EB389" s="113"/>
      <c r="EC389" s="113"/>
      <c r="ED389" s="113"/>
      <c r="EE389" s="113"/>
      <c r="EF389" s="113"/>
      <c r="EG389" s="113"/>
      <c r="EH389" s="113"/>
      <c r="EI389" s="113"/>
      <c r="EJ389" s="113"/>
      <c r="EK389" s="113"/>
      <c r="EL389" s="113"/>
      <c r="EM389" s="113"/>
      <c r="EN389" s="113"/>
      <c r="EO389" s="113"/>
      <c r="EP389" s="113"/>
      <c r="EQ389" s="113"/>
      <c r="ER389" s="113"/>
      <c r="ES389" s="113"/>
      <c r="ET389" s="113"/>
      <c r="EU389" s="113"/>
      <c r="EV389" s="113"/>
      <c r="EW389" s="113"/>
      <c r="EX389" s="113"/>
      <c r="EY389" s="113"/>
      <c r="EZ389" s="113"/>
      <c r="FA389" s="113"/>
      <c r="FB389" s="113"/>
      <c r="FC389" s="113"/>
      <c r="FD389" s="113"/>
      <c r="FE389" s="113"/>
      <c r="FF389" s="113"/>
      <c r="FG389" s="113"/>
      <c r="FH389" s="113"/>
      <c r="FI389" s="113"/>
      <c r="FJ389" s="113"/>
      <c r="FK389" s="113"/>
      <c r="FL389" s="113"/>
      <c r="FM389" s="113"/>
      <c r="FN389" s="113"/>
      <c r="FO389" s="113"/>
      <c r="FP389" s="113"/>
      <c r="FQ389" s="113"/>
      <c r="FR389" s="113"/>
      <c r="FS389" s="113"/>
      <c r="FT389" s="113"/>
      <c r="FU389" s="113"/>
      <c r="FV389" s="113"/>
      <c r="FW389" s="113"/>
      <c r="FX389" s="113"/>
      <c r="FY389" s="113"/>
      <c r="FZ389" s="113"/>
      <c r="GA389" s="113"/>
      <c r="GB389" s="113"/>
      <c r="GC389" s="113"/>
      <c r="GD389" s="113"/>
      <c r="GE389" s="113"/>
      <c r="GF389" s="113"/>
      <c r="GG389" s="113"/>
      <c r="GH389" s="113"/>
      <c r="GI389" s="113"/>
      <c r="GJ389" s="113"/>
      <c r="GK389" s="113"/>
      <c r="GL389" s="113"/>
      <c r="GM389" s="113"/>
      <c r="GN389" s="113"/>
      <c r="GO389" s="113"/>
      <c r="GP389" s="113"/>
      <c r="GQ389" s="113"/>
      <c r="GR389" s="113"/>
      <c r="GS389" s="113"/>
      <c r="GT389" s="113"/>
      <c r="GU389" s="113"/>
      <c r="GV389" s="113"/>
      <c r="GW389" s="113"/>
      <c r="GX389" s="113"/>
      <c r="GY389" s="113"/>
      <c r="GZ389" s="113"/>
      <c r="HA389" s="113"/>
      <c r="HB389" s="113"/>
      <c r="HC389" s="113"/>
      <c r="HD389" s="113"/>
      <c r="HE389" s="113"/>
      <c r="HF389" s="113"/>
      <c r="HG389" s="113"/>
      <c r="HH389" s="113"/>
      <c r="HI389" s="113"/>
      <c r="HJ389" s="113"/>
      <c r="HK389" s="113"/>
      <c r="HL389" s="113"/>
      <c r="HM389" s="113"/>
      <c r="HN389" s="113"/>
      <c r="HO389" s="113"/>
      <c r="HP389" s="113"/>
      <c r="HQ389" s="113"/>
      <c r="HR389" s="113"/>
      <c r="HS389" s="113"/>
      <c r="HT389" s="113"/>
      <c r="HU389" s="113"/>
      <c r="HV389" s="113"/>
      <c r="HW389" s="113"/>
      <c r="HX389" s="113"/>
      <c r="HY389" s="113"/>
      <c r="HZ389" s="113"/>
      <c r="IA389" s="113"/>
      <c r="IB389" s="113"/>
      <c r="IC389" s="113"/>
      <c r="ID389" s="113"/>
      <c r="IE389" s="113"/>
      <c r="IF389" s="113"/>
      <c r="IG389" s="113"/>
      <c r="IH389" s="113"/>
      <c r="II389" s="113"/>
      <c r="IJ389" s="113"/>
      <c r="IK389" s="113"/>
      <c r="IL389" s="113"/>
      <c r="IM389" s="113"/>
      <c r="IN389" s="113"/>
      <c r="IO389" s="113"/>
      <c r="IP389" s="113"/>
      <c r="IQ389" s="113"/>
      <c r="IR389" s="113"/>
      <c r="IS389" s="113"/>
      <c r="IT389" s="113"/>
      <c r="IU389" s="113"/>
      <c r="IV389" s="113"/>
      <c r="IW389" s="113"/>
      <c r="IX389" s="113"/>
      <c r="IY389" s="113"/>
    </row>
    <row r="390" spans="1:259" s="20" customFormat="1" x14ac:dyDescent="0.2">
      <c r="A390" s="122">
        <v>39990</v>
      </c>
      <c r="B390" s="101" t="s">
        <v>812</v>
      </c>
      <c r="C390" s="101" t="s">
        <v>233</v>
      </c>
      <c r="D390" s="101" t="s">
        <v>134</v>
      </c>
      <c r="E390" s="101" t="s">
        <v>144</v>
      </c>
      <c r="F390" s="82">
        <v>39736</v>
      </c>
      <c r="G390" s="83">
        <v>2008</v>
      </c>
      <c r="H390" s="123" t="s">
        <v>767</v>
      </c>
      <c r="I390" s="123" t="str">
        <f t="shared" si="21"/>
        <v>VA</v>
      </c>
      <c r="J390" s="123" t="str">
        <f t="shared" si="20"/>
        <v>NC</v>
      </c>
      <c r="K390" s="123" t="str">
        <f t="shared" si="22"/>
        <v>Northeast, Southeast</v>
      </c>
      <c r="L390" s="123" t="str">
        <f>INDEX('State '!$A$1:$C$62,MATCH($I390,'State '!$B:$B,0),3)</f>
        <v>Northeast</v>
      </c>
      <c r="M390" s="123" t="str">
        <f>INDEX('State '!$A$1:$C$62,MATCH($J390,'State '!$B:$B,0),3)</f>
        <v>Southeast</v>
      </c>
      <c r="N390" s="123"/>
      <c r="O390" s="85">
        <v>20</v>
      </c>
      <c r="P390" s="85"/>
      <c r="Q390" s="85">
        <v>75</v>
      </c>
      <c r="R390" s="124" t="s">
        <v>614</v>
      </c>
      <c r="S390" s="123" t="s">
        <v>135</v>
      </c>
      <c r="T390" s="123" t="s">
        <v>390</v>
      </c>
      <c r="U390" s="123" t="s">
        <v>813</v>
      </c>
      <c r="V390" s="123"/>
      <c r="W390" s="125"/>
    </row>
    <row r="391" spans="1:259" s="20" customFormat="1" x14ac:dyDescent="0.2">
      <c r="A391" s="122">
        <v>39990</v>
      </c>
      <c r="B391" s="104" t="s">
        <v>763</v>
      </c>
      <c r="C391" s="104" t="s">
        <v>237</v>
      </c>
      <c r="D391" s="104" t="s">
        <v>134</v>
      </c>
      <c r="E391" s="101" t="s">
        <v>144</v>
      </c>
      <c r="F391" s="82">
        <v>39630</v>
      </c>
      <c r="G391" s="83">
        <v>2008</v>
      </c>
      <c r="H391" s="123" t="s">
        <v>18</v>
      </c>
      <c r="I391" s="123" t="str">
        <f t="shared" si="21"/>
        <v>FL</v>
      </c>
      <c r="J391" s="123" t="str">
        <f t="shared" si="20"/>
        <v>FL</v>
      </c>
      <c r="K391" s="123" t="str">
        <f t="shared" si="22"/>
        <v>Southeast</v>
      </c>
      <c r="L391" s="123" t="str">
        <f>INDEX('State '!$A$1:$C$62,MATCH($I391,'State '!$B:$B,0),3)</f>
        <v>Southeast</v>
      </c>
      <c r="M391" s="123" t="str">
        <f>INDEX('State '!$A$1:$C$62,MATCH($J391,'State '!$B:$B,0),3)</f>
        <v>Southeast</v>
      </c>
      <c r="N391" s="123"/>
      <c r="O391" s="85">
        <v>16</v>
      </c>
      <c r="P391" s="85">
        <v>6.64</v>
      </c>
      <c r="Q391" s="124">
        <v>10</v>
      </c>
      <c r="R391" s="128">
        <v>30</v>
      </c>
      <c r="S391" s="129" t="s">
        <v>135</v>
      </c>
      <c r="T391" s="123" t="s">
        <v>390</v>
      </c>
      <c r="U391" s="123" t="s">
        <v>764</v>
      </c>
      <c r="V391" s="123"/>
      <c r="W391" s="125"/>
      <c r="X391" s="126"/>
      <c r="Y391" s="113"/>
      <c r="Z391" s="113"/>
      <c r="AA391" s="113"/>
      <c r="AB391" s="113"/>
      <c r="AC391" s="113"/>
      <c r="AD391" s="113"/>
      <c r="AE391" s="113"/>
      <c r="AF391" s="113"/>
      <c r="AG391" s="113"/>
      <c r="AH391" s="113"/>
      <c r="AI391" s="113"/>
      <c r="AJ391" s="113"/>
      <c r="AK391" s="113"/>
      <c r="AL391" s="113"/>
      <c r="AM391" s="113"/>
      <c r="AN391" s="113"/>
      <c r="AO391" s="113"/>
      <c r="AP391" s="113"/>
      <c r="AQ391" s="113"/>
      <c r="AR391" s="113"/>
      <c r="AS391" s="113"/>
      <c r="AT391" s="113"/>
      <c r="AU391" s="113"/>
      <c r="AV391" s="113"/>
      <c r="AW391" s="113"/>
      <c r="AX391" s="113"/>
      <c r="AY391" s="113"/>
      <c r="AZ391" s="113"/>
      <c r="BA391" s="113"/>
      <c r="BB391" s="113"/>
      <c r="BC391" s="113"/>
      <c r="BD391" s="113"/>
      <c r="BE391" s="113"/>
      <c r="BF391" s="113"/>
      <c r="BG391" s="113"/>
      <c r="BH391" s="113"/>
      <c r="BI391" s="113"/>
      <c r="BJ391" s="113"/>
      <c r="BK391" s="113"/>
      <c r="BL391" s="113"/>
      <c r="BM391" s="113"/>
      <c r="BN391" s="113"/>
      <c r="BO391" s="113"/>
      <c r="BP391" s="113"/>
      <c r="BQ391" s="113"/>
      <c r="BR391" s="113"/>
      <c r="BS391" s="113"/>
      <c r="BT391" s="113"/>
      <c r="BU391" s="113"/>
      <c r="BV391" s="113"/>
      <c r="BW391" s="113"/>
      <c r="BX391" s="113"/>
      <c r="BY391" s="113"/>
      <c r="BZ391" s="113"/>
      <c r="CA391" s="113"/>
      <c r="CB391" s="113"/>
      <c r="CC391" s="113"/>
      <c r="CD391" s="113"/>
      <c r="CE391" s="113"/>
      <c r="CF391" s="113"/>
      <c r="CG391" s="113"/>
      <c r="CH391" s="113"/>
      <c r="CI391" s="113"/>
      <c r="CJ391" s="113"/>
      <c r="CK391" s="113"/>
      <c r="CL391" s="113"/>
      <c r="CM391" s="113"/>
      <c r="CN391" s="113"/>
      <c r="CO391" s="113"/>
      <c r="CP391" s="113"/>
      <c r="CQ391" s="113"/>
      <c r="CR391" s="113"/>
      <c r="CS391" s="113"/>
      <c r="CT391" s="113"/>
      <c r="CU391" s="113"/>
      <c r="CV391" s="113"/>
      <c r="CW391" s="113"/>
      <c r="CX391" s="113"/>
      <c r="CY391" s="113"/>
      <c r="CZ391" s="113"/>
      <c r="DA391" s="113"/>
      <c r="DB391" s="113"/>
      <c r="DC391" s="113"/>
      <c r="DD391" s="113"/>
      <c r="DE391" s="113"/>
      <c r="DF391" s="113"/>
      <c r="DG391" s="113"/>
      <c r="DH391" s="113"/>
      <c r="DI391" s="113"/>
      <c r="DJ391" s="113"/>
      <c r="DK391" s="113"/>
      <c r="DL391" s="113"/>
      <c r="DM391" s="113"/>
      <c r="DN391" s="113"/>
      <c r="DO391" s="113"/>
      <c r="DP391" s="113"/>
      <c r="DQ391" s="113"/>
      <c r="DR391" s="113"/>
      <c r="DS391" s="113"/>
      <c r="DT391" s="113"/>
      <c r="DU391" s="113"/>
      <c r="DV391" s="113"/>
      <c r="DW391" s="113"/>
      <c r="DX391" s="113"/>
      <c r="DY391" s="113"/>
      <c r="DZ391" s="113"/>
      <c r="EA391" s="113"/>
      <c r="EB391" s="113"/>
      <c r="EC391" s="113"/>
      <c r="ED391" s="113"/>
      <c r="EE391" s="113"/>
      <c r="EF391" s="113"/>
      <c r="EG391" s="113"/>
      <c r="EH391" s="113"/>
      <c r="EI391" s="113"/>
      <c r="EJ391" s="113"/>
      <c r="EK391" s="113"/>
      <c r="EL391" s="113"/>
      <c r="EM391" s="113"/>
      <c r="EN391" s="113"/>
      <c r="EO391" s="113"/>
      <c r="EP391" s="113"/>
      <c r="EQ391" s="113"/>
      <c r="ER391" s="113"/>
      <c r="ES391" s="113"/>
      <c r="ET391" s="113"/>
      <c r="EU391" s="113"/>
      <c r="EV391" s="113"/>
      <c r="EW391" s="113"/>
      <c r="EX391" s="113"/>
      <c r="EY391" s="113"/>
      <c r="EZ391" s="113"/>
      <c r="FA391" s="113"/>
      <c r="FB391" s="113"/>
      <c r="FC391" s="113"/>
      <c r="FD391" s="113"/>
      <c r="FE391" s="113"/>
      <c r="FF391" s="113"/>
      <c r="FG391" s="113"/>
      <c r="FH391" s="113"/>
      <c r="FI391" s="113"/>
      <c r="FJ391" s="113"/>
      <c r="FK391" s="113"/>
      <c r="FL391" s="113"/>
      <c r="FM391" s="113"/>
      <c r="FN391" s="113"/>
      <c r="FO391" s="113"/>
      <c r="FP391" s="113"/>
      <c r="FQ391" s="113"/>
      <c r="FR391" s="113"/>
      <c r="FS391" s="113"/>
      <c r="FT391" s="113"/>
      <c r="FU391" s="113"/>
      <c r="FV391" s="113"/>
      <c r="FW391" s="113"/>
      <c r="FX391" s="113"/>
      <c r="FY391" s="113"/>
      <c r="FZ391" s="113"/>
      <c r="GA391" s="113"/>
      <c r="GB391" s="113"/>
      <c r="GC391" s="113"/>
      <c r="GD391" s="113"/>
      <c r="GE391" s="113"/>
      <c r="GF391" s="113"/>
      <c r="GG391" s="113"/>
      <c r="GH391" s="113"/>
      <c r="GI391" s="113"/>
      <c r="GJ391" s="113"/>
      <c r="GK391" s="113"/>
      <c r="GL391" s="113"/>
      <c r="GM391" s="113"/>
      <c r="GN391" s="113"/>
      <c r="GO391" s="113"/>
      <c r="GP391" s="113"/>
      <c r="GQ391" s="113"/>
      <c r="GR391" s="113"/>
      <c r="GS391" s="113"/>
      <c r="GT391" s="113"/>
      <c r="GU391" s="113"/>
      <c r="GV391" s="113"/>
      <c r="GW391" s="113"/>
      <c r="GX391" s="113"/>
      <c r="GY391" s="113"/>
      <c r="GZ391" s="113"/>
      <c r="HA391" s="113"/>
      <c r="HB391" s="113"/>
      <c r="HC391" s="113"/>
      <c r="HD391" s="113"/>
      <c r="HE391" s="113"/>
      <c r="HF391" s="113"/>
      <c r="HG391" s="113"/>
      <c r="HH391" s="113"/>
      <c r="HI391" s="113"/>
      <c r="HJ391" s="113"/>
      <c r="HK391" s="113"/>
      <c r="HL391" s="113"/>
      <c r="HM391" s="113"/>
      <c r="HN391" s="113"/>
      <c r="HO391" s="113"/>
      <c r="HP391" s="113"/>
      <c r="HQ391" s="113"/>
      <c r="HR391" s="113"/>
      <c r="HS391" s="113"/>
      <c r="HT391" s="113"/>
      <c r="HU391" s="113"/>
      <c r="HV391" s="113"/>
      <c r="HW391" s="113"/>
      <c r="HX391" s="113"/>
      <c r="HY391" s="113"/>
      <c r="HZ391" s="113"/>
      <c r="IA391" s="113"/>
      <c r="IB391" s="113"/>
      <c r="IC391" s="113"/>
      <c r="ID391" s="113"/>
      <c r="IE391" s="113"/>
      <c r="IF391" s="113"/>
      <c r="IG391" s="113"/>
      <c r="IH391" s="113"/>
      <c r="II391" s="113"/>
      <c r="IJ391" s="113"/>
      <c r="IK391" s="113"/>
      <c r="IL391" s="113"/>
      <c r="IM391" s="113"/>
      <c r="IN391" s="113"/>
      <c r="IO391" s="113"/>
      <c r="IP391" s="113"/>
      <c r="IQ391" s="113"/>
      <c r="IR391" s="113"/>
      <c r="IS391" s="113"/>
      <c r="IT391" s="113"/>
      <c r="IU391" s="113"/>
      <c r="IV391" s="113"/>
      <c r="IW391" s="113"/>
      <c r="IX391" s="113"/>
      <c r="IY391" s="113"/>
    </row>
    <row r="392" spans="1:259" x14ac:dyDescent="0.2">
      <c r="A392" s="122">
        <v>39990</v>
      </c>
      <c r="B392" s="101" t="s">
        <v>761</v>
      </c>
      <c r="C392" s="101" t="s">
        <v>282</v>
      </c>
      <c r="D392" s="101" t="s">
        <v>141</v>
      </c>
      <c r="E392" s="101" t="s">
        <v>144</v>
      </c>
      <c r="F392" s="82">
        <v>39539</v>
      </c>
      <c r="G392" s="83">
        <v>2008</v>
      </c>
      <c r="H392" s="123" t="s">
        <v>6</v>
      </c>
      <c r="I392" s="123" t="str">
        <f t="shared" si="21"/>
        <v>TX</v>
      </c>
      <c r="J392" s="123" t="str">
        <f t="shared" si="20"/>
        <v>TX</v>
      </c>
      <c r="K392" s="123" t="str">
        <f t="shared" si="22"/>
        <v>South Central</v>
      </c>
      <c r="L392" s="123" t="str">
        <f>INDEX('State '!$A$1:$C$62,MATCH($I392,'State '!$B:$B,0),3)</f>
        <v>South Central</v>
      </c>
      <c r="M392" s="123" t="str">
        <f>INDEX('State '!$A$1:$C$62,MATCH($J392,'State '!$B:$B,0),3)</f>
        <v>South Central</v>
      </c>
      <c r="N392" s="123"/>
      <c r="O392" s="85">
        <v>18</v>
      </c>
      <c r="P392" s="85">
        <v>9.8000000000000007</v>
      </c>
      <c r="Q392" s="85">
        <v>1750</v>
      </c>
      <c r="R392" s="124">
        <v>42</v>
      </c>
      <c r="S392" s="123" t="s">
        <v>135</v>
      </c>
      <c r="T392" s="123" t="s">
        <v>390</v>
      </c>
      <c r="U392" s="123" t="s">
        <v>762</v>
      </c>
      <c r="V392" s="123"/>
      <c r="W392" s="125"/>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c r="CC392" s="20"/>
      <c r="CD392" s="20"/>
      <c r="CE392" s="20"/>
      <c r="CF392" s="20"/>
      <c r="CG392" s="20"/>
      <c r="CH392" s="20"/>
      <c r="CI392" s="20"/>
      <c r="CJ392" s="20"/>
      <c r="CK392" s="20"/>
      <c r="CL392" s="20"/>
      <c r="CM392" s="20"/>
      <c r="CN392" s="20"/>
      <c r="CO392" s="20"/>
      <c r="CP392" s="20"/>
      <c r="CQ392" s="20"/>
      <c r="CR392" s="20"/>
      <c r="CS392" s="20"/>
      <c r="CT392" s="20"/>
      <c r="CU392" s="20"/>
      <c r="CV392" s="20"/>
      <c r="CW392" s="20"/>
      <c r="CX392" s="20"/>
      <c r="CY392" s="20"/>
      <c r="CZ392" s="20"/>
      <c r="DA392" s="20"/>
      <c r="DB392" s="20"/>
      <c r="DC392" s="20"/>
      <c r="DD392" s="20"/>
      <c r="DE392" s="20"/>
      <c r="DF392" s="20"/>
      <c r="DG392" s="20"/>
      <c r="DH392" s="20"/>
      <c r="DI392" s="20"/>
      <c r="DJ392" s="20"/>
      <c r="DK392" s="20"/>
      <c r="DL392" s="20"/>
      <c r="DM392" s="20"/>
      <c r="DN392" s="20"/>
      <c r="DO392" s="20"/>
      <c r="DP392" s="20"/>
      <c r="DQ392" s="20"/>
      <c r="DR392" s="20"/>
      <c r="DS392" s="20"/>
      <c r="DT392" s="20"/>
      <c r="DU392" s="20"/>
      <c r="DV392" s="20"/>
      <c r="DW392" s="20"/>
      <c r="DX392" s="20"/>
      <c r="DY392" s="20"/>
      <c r="DZ392" s="20"/>
      <c r="EA392" s="20"/>
      <c r="EB392" s="20"/>
      <c r="EC392" s="20"/>
      <c r="ED392" s="20"/>
      <c r="EE392" s="20"/>
      <c r="EF392" s="20"/>
      <c r="EG392" s="20"/>
      <c r="EH392" s="20"/>
      <c r="EI392" s="20"/>
      <c r="EJ392" s="20"/>
      <c r="EK392" s="20"/>
      <c r="EL392" s="20"/>
      <c r="EM392" s="20"/>
      <c r="EN392" s="20"/>
      <c r="EO392" s="20"/>
      <c r="EP392" s="20"/>
      <c r="EQ392" s="20"/>
      <c r="ER392" s="20"/>
      <c r="ES392" s="20"/>
      <c r="ET392" s="20"/>
      <c r="EU392" s="20"/>
      <c r="EV392" s="20"/>
      <c r="EW392" s="20"/>
      <c r="EX392" s="20"/>
      <c r="EY392" s="20"/>
      <c r="EZ392" s="20"/>
      <c r="FA392" s="20"/>
      <c r="FB392" s="20"/>
      <c r="FC392" s="20"/>
      <c r="FD392" s="20"/>
      <c r="FE392" s="20"/>
      <c r="FF392" s="20"/>
      <c r="FG392" s="20"/>
      <c r="FH392" s="20"/>
      <c r="FI392" s="20"/>
      <c r="FJ392" s="20"/>
      <c r="FK392" s="20"/>
      <c r="FL392" s="20"/>
      <c r="FM392" s="20"/>
      <c r="FN392" s="20"/>
      <c r="FO392" s="20"/>
      <c r="FP392" s="20"/>
      <c r="FQ392" s="20"/>
      <c r="FR392" s="20"/>
      <c r="FS392" s="20"/>
      <c r="FT392" s="20"/>
      <c r="FU392" s="20"/>
      <c r="FV392" s="20"/>
      <c r="FW392" s="20"/>
      <c r="FX392" s="20"/>
      <c r="FY392" s="20"/>
      <c r="FZ392" s="20"/>
      <c r="GA392" s="20"/>
      <c r="GB392" s="20"/>
      <c r="GC392" s="20"/>
      <c r="GD392" s="20"/>
      <c r="GE392" s="20"/>
      <c r="GF392" s="20"/>
      <c r="GG392" s="20"/>
      <c r="GH392" s="20"/>
      <c r="GI392" s="20"/>
      <c r="GJ392" s="20"/>
      <c r="GK392" s="20"/>
      <c r="GL392" s="20"/>
      <c r="GM392" s="20"/>
      <c r="GN392" s="20"/>
      <c r="GO392" s="20"/>
      <c r="GP392" s="20"/>
      <c r="GQ392" s="20"/>
      <c r="GR392" s="20"/>
      <c r="GS392" s="20"/>
      <c r="GT392" s="20"/>
      <c r="GU392" s="20"/>
      <c r="GV392" s="20"/>
      <c r="GW392" s="20"/>
      <c r="GX392" s="20"/>
      <c r="GY392" s="20"/>
      <c r="GZ392" s="20"/>
      <c r="HA392" s="20"/>
      <c r="HB392" s="20"/>
      <c r="HC392" s="20"/>
      <c r="HD392" s="20"/>
      <c r="HE392" s="20"/>
      <c r="HF392" s="20"/>
      <c r="HG392" s="20"/>
      <c r="HH392" s="20"/>
      <c r="HI392" s="20"/>
      <c r="HJ392" s="20"/>
      <c r="HK392" s="20"/>
      <c r="HL392" s="20"/>
      <c r="HM392" s="20"/>
      <c r="HN392" s="20"/>
      <c r="HO392" s="20"/>
      <c r="HP392" s="20"/>
      <c r="HQ392" s="20"/>
      <c r="HR392" s="20"/>
      <c r="HS392" s="20"/>
      <c r="HT392" s="20"/>
      <c r="HU392" s="20"/>
      <c r="HV392" s="20"/>
      <c r="HW392" s="20"/>
      <c r="HX392" s="20"/>
      <c r="HY392" s="20"/>
      <c r="HZ392" s="20"/>
      <c r="IA392" s="20"/>
      <c r="IB392" s="20"/>
      <c r="IC392" s="20"/>
      <c r="ID392" s="20"/>
      <c r="IE392" s="20"/>
      <c r="IF392" s="20"/>
      <c r="IG392" s="20"/>
      <c r="IH392" s="20"/>
      <c r="II392" s="20"/>
      <c r="IJ392" s="20"/>
      <c r="IK392" s="20"/>
      <c r="IL392" s="20"/>
      <c r="IM392" s="20"/>
      <c r="IN392" s="20"/>
      <c r="IO392" s="20"/>
      <c r="IP392" s="20"/>
      <c r="IQ392" s="20"/>
      <c r="IR392" s="20"/>
      <c r="IS392" s="20"/>
      <c r="IT392" s="20"/>
      <c r="IU392" s="20"/>
      <c r="IV392" s="20"/>
      <c r="IW392" s="20"/>
      <c r="IX392" s="20"/>
      <c r="IY392" s="20"/>
    </row>
    <row r="393" spans="1:259" x14ac:dyDescent="0.2">
      <c r="A393" s="122">
        <v>39990</v>
      </c>
      <c r="B393" s="101" t="s">
        <v>2139</v>
      </c>
      <c r="C393" s="101" t="s">
        <v>241</v>
      </c>
      <c r="D393" s="101" t="s">
        <v>141</v>
      </c>
      <c r="E393" s="101" t="s">
        <v>144</v>
      </c>
      <c r="F393" s="82">
        <v>39811</v>
      </c>
      <c r="G393" s="83">
        <v>2008</v>
      </c>
      <c r="H393" s="123" t="s">
        <v>14</v>
      </c>
      <c r="I393" s="123" t="str">
        <f t="shared" si="21"/>
        <v>MS</v>
      </c>
      <c r="J393" s="123" t="str">
        <f t="shared" si="20"/>
        <v>MS</v>
      </c>
      <c r="K393" s="123" t="str">
        <f t="shared" si="22"/>
        <v>South Central</v>
      </c>
      <c r="L393" s="123" t="str">
        <f>INDEX('State '!$A$1:$C$62,MATCH($I393,'State '!$B:$B,0),3)</f>
        <v>South Central</v>
      </c>
      <c r="M393" s="123" t="str">
        <f>INDEX('State '!$A$1:$C$62,MATCH($J393,'State '!$B:$B,0),3)</f>
        <v>South Central</v>
      </c>
      <c r="N393" s="123"/>
      <c r="O393" s="85">
        <v>25</v>
      </c>
      <c r="P393" s="85">
        <v>17.8</v>
      </c>
      <c r="Q393" s="85">
        <v>1000</v>
      </c>
      <c r="R393" s="124">
        <v>42</v>
      </c>
      <c r="S393" s="123" t="s">
        <v>135</v>
      </c>
      <c r="T393" s="123" t="s">
        <v>390</v>
      </c>
      <c r="U393" s="123" t="s">
        <v>815</v>
      </c>
      <c r="V393" s="123"/>
      <c r="W393" s="125"/>
    </row>
    <row r="394" spans="1:259" x14ac:dyDescent="0.2">
      <c r="A394" s="122">
        <v>39990</v>
      </c>
      <c r="B394" s="101" t="s">
        <v>785</v>
      </c>
      <c r="C394" s="101" t="s">
        <v>241</v>
      </c>
      <c r="D394" s="101" t="s">
        <v>141</v>
      </c>
      <c r="E394" s="101" t="s">
        <v>144</v>
      </c>
      <c r="F394" s="82">
        <v>39691</v>
      </c>
      <c r="G394" s="83">
        <v>2008</v>
      </c>
      <c r="H394" s="123" t="s">
        <v>501</v>
      </c>
      <c r="I394" s="123" t="str">
        <f t="shared" si="21"/>
        <v>MS</v>
      </c>
      <c r="J394" s="123" t="str">
        <f t="shared" si="20"/>
        <v>AL</v>
      </c>
      <c r="K394" s="123" t="str">
        <f t="shared" si="22"/>
        <v>South Central</v>
      </c>
      <c r="L394" s="123" t="str">
        <f>INDEX('State '!$A$1:$C$62,MATCH($I394,'State '!$B:$B,0),3)</f>
        <v>South Central</v>
      </c>
      <c r="M394" s="123" t="str">
        <f>INDEX('State '!$A$1:$C$62,MATCH($J394,'State '!$B:$B,0),3)</f>
        <v>South Central</v>
      </c>
      <c r="N394" s="123"/>
      <c r="O394" s="85">
        <v>22.99</v>
      </c>
      <c r="P394" s="85"/>
      <c r="Q394" s="85">
        <v>250</v>
      </c>
      <c r="R394" s="124"/>
      <c r="S394" s="123" t="s">
        <v>135</v>
      </c>
      <c r="T394" s="123" t="s">
        <v>390</v>
      </c>
      <c r="U394" s="123" t="s">
        <v>786</v>
      </c>
      <c r="V394" s="123"/>
      <c r="W394" s="125"/>
    </row>
    <row r="395" spans="1:259" s="20" customFormat="1" x14ac:dyDescent="0.2">
      <c r="A395" s="122">
        <v>39990</v>
      </c>
      <c r="B395" s="101" t="s">
        <v>837</v>
      </c>
      <c r="C395" s="101" t="s">
        <v>241</v>
      </c>
      <c r="D395" s="101" t="s">
        <v>141</v>
      </c>
      <c r="E395" s="101" t="s">
        <v>144</v>
      </c>
      <c r="F395" s="82">
        <v>39600</v>
      </c>
      <c r="G395" s="83">
        <v>2008</v>
      </c>
      <c r="H395" s="123" t="s">
        <v>501</v>
      </c>
      <c r="I395" s="123" t="str">
        <f t="shared" si="21"/>
        <v>MS</v>
      </c>
      <c r="J395" s="123" t="str">
        <f t="shared" si="20"/>
        <v>AL</v>
      </c>
      <c r="K395" s="123" t="str">
        <f t="shared" si="22"/>
        <v>South Central</v>
      </c>
      <c r="L395" s="123" t="str">
        <f>INDEX('State '!$A$1:$C$62,MATCH($I395,'State '!$B:$B,0),3)</f>
        <v>South Central</v>
      </c>
      <c r="M395" s="123" t="str">
        <f>INDEX('State '!$A$1:$C$62,MATCH($J395,'State '!$B:$B,0),3)</f>
        <v>South Central</v>
      </c>
      <c r="N395" s="123"/>
      <c r="O395" s="85">
        <v>1296</v>
      </c>
      <c r="P395" s="85">
        <v>111</v>
      </c>
      <c r="Q395" s="85">
        <v>1272</v>
      </c>
      <c r="R395" s="124">
        <v>42</v>
      </c>
      <c r="S395" s="123" t="s">
        <v>135</v>
      </c>
      <c r="T395" s="123" t="s">
        <v>390</v>
      </c>
      <c r="U395" s="123" t="s">
        <v>838</v>
      </c>
      <c r="V395" s="123"/>
      <c r="W395" s="125"/>
    </row>
    <row r="396" spans="1:259" s="20" customFormat="1" x14ac:dyDescent="0.2">
      <c r="A396" s="122">
        <v>40388</v>
      </c>
      <c r="B396" s="101" t="s">
        <v>808</v>
      </c>
      <c r="C396" s="101" t="s">
        <v>241</v>
      </c>
      <c r="D396" s="101" t="s">
        <v>141</v>
      </c>
      <c r="E396" s="101" t="s">
        <v>144</v>
      </c>
      <c r="F396" s="82">
        <v>39601</v>
      </c>
      <c r="G396" s="83">
        <v>2008</v>
      </c>
      <c r="H396" s="123" t="s">
        <v>809</v>
      </c>
      <c r="I396" s="123" t="str">
        <f t="shared" si="21"/>
        <v>LA</v>
      </c>
      <c r="J396" s="123" t="str">
        <f t="shared" si="20"/>
        <v>MS</v>
      </c>
      <c r="K396" s="123" t="str">
        <f t="shared" si="22"/>
        <v>South Central</v>
      </c>
      <c r="L396" s="123" t="str">
        <f>INDEX('State '!$A$1:$C$62,MATCH($I396,'State '!$B:$B,0),3)</f>
        <v>South Central</v>
      </c>
      <c r="M396" s="123" t="str">
        <f>INDEX('State '!$A$1:$C$62,MATCH($J396,'State '!$B:$B,0),3)</f>
        <v>South Central</v>
      </c>
      <c r="N396" s="123"/>
      <c r="O396" s="85">
        <v>961</v>
      </c>
      <c r="P396" s="85">
        <v>243</v>
      </c>
      <c r="Q396" s="85">
        <v>1700</v>
      </c>
      <c r="R396" s="124" t="s">
        <v>479</v>
      </c>
      <c r="S396" s="123" t="s">
        <v>135</v>
      </c>
      <c r="T396" s="123" t="s">
        <v>390</v>
      </c>
      <c r="U396" s="123" t="s">
        <v>810</v>
      </c>
      <c r="V396" s="123"/>
      <c r="W396" s="125"/>
    </row>
    <row r="397" spans="1:259" x14ac:dyDescent="0.2">
      <c r="A397" s="122">
        <v>39990</v>
      </c>
      <c r="B397" s="101" t="s">
        <v>865</v>
      </c>
      <c r="C397" s="101" t="s">
        <v>295</v>
      </c>
      <c r="D397" s="101" t="s">
        <v>134</v>
      </c>
      <c r="E397" s="101" t="s">
        <v>144</v>
      </c>
      <c r="F397" s="82">
        <v>39783</v>
      </c>
      <c r="G397" s="83">
        <v>2008</v>
      </c>
      <c r="H397" s="123" t="s">
        <v>18</v>
      </c>
      <c r="I397" s="123" t="str">
        <f t="shared" si="21"/>
        <v>FL</v>
      </c>
      <c r="J397" s="123" t="str">
        <f t="shared" si="20"/>
        <v>FL</v>
      </c>
      <c r="K397" s="123" t="str">
        <f t="shared" si="22"/>
        <v>Southeast</v>
      </c>
      <c r="L397" s="123" t="str">
        <f>INDEX('State '!$A$1:$C$62,MATCH($I397,'State '!$B:$B,0),3)</f>
        <v>Southeast</v>
      </c>
      <c r="M397" s="123" t="str">
        <f>INDEX('State '!$A$1:$C$62,MATCH($J397,'State '!$B:$B,0),3)</f>
        <v>Southeast</v>
      </c>
      <c r="N397" s="123"/>
      <c r="O397" s="85">
        <v>30</v>
      </c>
      <c r="P397" s="85">
        <v>28</v>
      </c>
      <c r="Q397" s="85">
        <v>200</v>
      </c>
      <c r="R397" s="124">
        <v>24</v>
      </c>
      <c r="S397" s="123" t="s">
        <v>139</v>
      </c>
      <c r="T397" s="123" t="s">
        <v>188</v>
      </c>
      <c r="U397" s="123" t="s">
        <v>391</v>
      </c>
      <c r="V397" s="123"/>
      <c r="W397" s="125"/>
    </row>
    <row r="398" spans="1:259" x14ac:dyDescent="0.2">
      <c r="A398" s="122">
        <v>39990</v>
      </c>
      <c r="B398" s="102" t="s">
        <v>807</v>
      </c>
      <c r="C398" s="102" t="s">
        <v>244</v>
      </c>
      <c r="D398" s="102" t="s">
        <v>134</v>
      </c>
      <c r="E398" s="144" t="s">
        <v>144</v>
      </c>
      <c r="F398" s="84">
        <v>39692</v>
      </c>
      <c r="G398" s="145">
        <v>2008</v>
      </c>
      <c r="H398" s="123" t="s">
        <v>18</v>
      </c>
      <c r="I398" s="123" t="str">
        <f t="shared" si="21"/>
        <v>FL</v>
      </c>
      <c r="J398" s="123" t="str">
        <f t="shared" si="20"/>
        <v>FL</v>
      </c>
      <c r="K398" s="123" t="str">
        <f t="shared" si="22"/>
        <v>Southeast</v>
      </c>
      <c r="L398" s="123" t="str">
        <f>INDEX('State '!$A$1:$C$62,MATCH($I398,'State '!$B:$B,0),3)</f>
        <v>Southeast</v>
      </c>
      <c r="M398" s="123" t="str">
        <f>INDEX('State '!$A$1:$C$62,MATCH($J398,'State '!$B:$B,0),3)</f>
        <v>Southeast</v>
      </c>
      <c r="N398" s="123"/>
      <c r="O398" s="146">
        <v>129</v>
      </c>
      <c r="P398" s="146">
        <v>34.299999999999997</v>
      </c>
      <c r="Q398" s="146">
        <v>185</v>
      </c>
      <c r="R398" s="85">
        <v>30</v>
      </c>
      <c r="S398" s="147" t="s">
        <v>135</v>
      </c>
      <c r="T398" s="148" t="s">
        <v>390</v>
      </c>
      <c r="U398" s="149" t="s">
        <v>806</v>
      </c>
      <c r="V398" s="123"/>
      <c r="W398" s="125"/>
    </row>
    <row r="399" spans="1:259" x14ac:dyDescent="0.2">
      <c r="A399" s="122">
        <v>40367</v>
      </c>
      <c r="B399" s="102" t="s">
        <v>805</v>
      </c>
      <c r="C399" s="102" t="s">
        <v>244</v>
      </c>
      <c r="D399" s="102" t="s">
        <v>134</v>
      </c>
      <c r="E399" s="144" t="s">
        <v>144</v>
      </c>
      <c r="F399" s="84">
        <v>39681</v>
      </c>
      <c r="G399" s="145">
        <v>2008</v>
      </c>
      <c r="H399" s="123" t="s">
        <v>18</v>
      </c>
      <c r="I399" s="123" t="str">
        <f t="shared" si="21"/>
        <v>FL</v>
      </c>
      <c r="J399" s="123" t="str">
        <f t="shared" si="20"/>
        <v>FL</v>
      </c>
      <c r="K399" s="123" t="str">
        <f t="shared" si="22"/>
        <v>Southeast</v>
      </c>
      <c r="L399" s="123" t="str">
        <f>INDEX('State '!$A$1:$C$62,MATCH($I399,'State '!$B:$B,0),3)</f>
        <v>Southeast</v>
      </c>
      <c r="M399" s="123" t="str">
        <f>INDEX('State '!$A$1:$C$62,MATCH($J399,'State '!$B:$B,0),3)</f>
        <v>Southeast</v>
      </c>
      <c r="N399" s="123"/>
      <c r="O399" s="146">
        <v>112.3</v>
      </c>
      <c r="P399" s="146">
        <v>34.299999999999997</v>
      </c>
      <c r="Q399" s="146">
        <v>160</v>
      </c>
      <c r="R399" s="85">
        <v>30</v>
      </c>
      <c r="S399" s="147" t="s">
        <v>135</v>
      </c>
      <c r="T399" s="148" t="s">
        <v>390</v>
      </c>
      <c r="U399" s="149" t="s">
        <v>806</v>
      </c>
      <c r="V399" s="123"/>
      <c r="W399" s="125"/>
    </row>
    <row r="400" spans="1:259" x14ac:dyDescent="0.2">
      <c r="A400" s="122">
        <v>39990</v>
      </c>
      <c r="B400" s="102" t="s">
        <v>803</v>
      </c>
      <c r="C400" s="102" t="s">
        <v>244</v>
      </c>
      <c r="D400" s="102" t="s">
        <v>141</v>
      </c>
      <c r="E400" s="144" t="s">
        <v>144</v>
      </c>
      <c r="F400" s="84">
        <v>39783</v>
      </c>
      <c r="G400" s="145">
        <v>2008</v>
      </c>
      <c r="H400" s="123" t="s">
        <v>532</v>
      </c>
      <c r="I400" s="123" t="str">
        <f t="shared" si="21"/>
        <v>AL</v>
      </c>
      <c r="J400" s="123" t="str">
        <f t="shared" si="20"/>
        <v>FL</v>
      </c>
      <c r="K400" s="123" t="str">
        <f t="shared" si="22"/>
        <v>South Central, Southeast</v>
      </c>
      <c r="L400" s="123" t="str">
        <f>INDEX('State '!$A$1:$C$62,MATCH($I400,'State '!$B:$B,0),3)</f>
        <v>South Central</v>
      </c>
      <c r="M400" s="123" t="str">
        <f>INDEX('State '!$A$1:$C$62,MATCH($J400,'State '!$B:$B,0),3)</f>
        <v>Southeast</v>
      </c>
      <c r="N400" s="123"/>
      <c r="O400" s="146">
        <v>117</v>
      </c>
      <c r="P400" s="146">
        <v>17.8</v>
      </c>
      <c r="Q400" s="146">
        <v>155</v>
      </c>
      <c r="R400" s="85">
        <v>20</v>
      </c>
      <c r="S400" s="147" t="s">
        <v>135</v>
      </c>
      <c r="T400" s="148" t="s">
        <v>390</v>
      </c>
      <c r="U400" s="149" t="s">
        <v>804</v>
      </c>
      <c r="V400" s="123"/>
      <c r="W400" s="125"/>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0"/>
      <c r="BC400" s="20"/>
      <c r="BD400" s="20"/>
      <c r="BE400" s="20"/>
      <c r="BF400" s="20"/>
      <c r="BG400" s="20"/>
      <c r="BH400" s="20"/>
      <c r="BI400" s="20"/>
      <c r="BJ400" s="20"/>
      <c r="BK400" s="20"/>
      <c r="BL400" s="20"/>
      <c r="BM400" s="20"/>
      <c r="BN400" s="20"/>
      <c r="BO400" s="20"/>
      <c r="BP400" s="20"/>
      <c r="BQ400" s="20"/>
      <c r="BR400" s="20"/>
      <c r="BS400" s="20"/>
      <c r="BT400" s="20"/>
      <c r="BU400" s="20"/>
      <c r="BV400" s="20"/>
      <c r="BW400" s="20"/>
      <c r="BX400" s="20"/>
      <c r="BY400" s="20"/>
      <c r="BZ400" s="20"/>
      <c r="CA400" s="20"/>
      <c r="CB400" s="20"/>
      <c r="CC400" s="20"/>
      <c r="CD400" s="20"/>
      <c r="CE400" s="20"/>
      <c r="CF400" s="20"/>
      <c r="CG400" s="20"/>
      <c r="CH400" s="20"/>
      <c r="CI400" s="20"/>
      <c r="CJ400" s="20"/>
      <c r="CK400" s="20"/>
      <c r="CL400" s="20"/>
      <c r="CM400" s="20"/>
      <c r="CN400" s="20"/>
      <c r="CO400" s="20"/>
      <c r="CP400" s="20"/>
      <c r="CQ400" s="20"/>
      <c r="CR400" s="20"/>
      <c r="CS400" s="20"/>
      <c r="CT400" s="20"/>
      <c r="CU400" s="20"/>
      <c r="CV400" s="20"/>
      <c r="CW400" s="20"/>
      <c r="CX400" s="20"/>
      <c r="CY400" s="20"/>
      <c r="CZ400" s="20"/>
      <c r="DA400" s="20"/>
      <c r="DB400" s="20"/>
      <c r="DC400" s="20"/>
      <c r="DD400" s="20"/>
      <c r="DE400" s="20"/>
      <c r="DF400" s="20"/>
      <c r="DG400" s="20"/>
      <c r="DH400" s="20"/>
      <c r="DI400" s="20"/>
      <c r="DJ400" s="20"/>
      <c r="DK400" s="20"/>
      <c r="DL400" s="20"/>
      <c r="DM400" s="20"/>
      <c r="DN400" s="20"/>
      <c r="DO400" s="20"/>
      <c r="DP400" s="20"/>
      <c r="DQ400" s="20"/>
      <c r="DR400" s="20"/>
      <c r="DS400" s="20"/>
      <c r="DT400" s="20"/>
      <c r="DU400" s="20"/>
      <c r="DV400" s="20"/>
      <c r="DW400" s="20"/>
      <c r="DX400" s="20"/>
      <c r="DY400" s="20"/>
      <c r="DZ400" s="20"/>
      <c r="EA400" s="20"/>
      <c r="EB400" s="20"/>
      <c r="EC400" s="20"/>
      <c r="ED400" s="20"/>
      <c r="EE400" s="20"/>
      <c r="EF400" s="20"/>
      <c r="EG400" s="20"/>
      <c r="EH400" s="20"/>
      <c r="EI400" s="20"/>
      <c r="EJ400" s="20"/>
      <c r="EK400" s="20"/>
      <c r="EL400" s="20"/>
      <c r="EM400" s="20"/>
      <c r="EN400" s="20"/>
      <c r="EO400" s="20"/>
      <c r="EP400" s="20"/>
      <c r="EQ400" s="20"/>
      <c r="ER400" s="20"/>
      <c r="ES400" s="20"/>
      <c r="ET400" s="20"/>
      <c r="EU400" s="20"/>
      <c r="EV400" s="20"/>
      <c r="EW400" s="20"/>
      <c r="EX400" s="20"/>
      <c r="EY400" s="20"/>
      <c r="EZ400" s="20"/>
      <c r="FA400" s="20"/>
      <c r="FB400" s="20"/>
      <c r="FC400" s="20"/>
      <c r="FD400" s="20"/>
      <c r="FE400" s="20"/>
      <c r="FF400" s="20"/>
      <c r="FG400" s="20"/>
      <c r="FH400" s="20"/>
      <c r="FI400" s="20"/>
      <c r="FJ400" s="20"/>
      <c r="FK400" s="20"/>
      <c r="FL400" s="20"/>
      <c r="FM400" s="20"/>
      <c r="FN400" s="20"/>
      <c r="FO400" s="20"/>
      <c r="FP400" s="20"/>
      <c r="FQ400" s="20"/>
      <c r="FR400" s="20"/>
      <c r="FS400" s="20"/>
      <c r="FT400" s="20"/>
      <c r="FU400" s="20"/>
      <c r="FV400" s="20"/>
      <c r="FW400" s="20"/>
      <c r="FX400" s="20"/>
      <c r="FY400" s="20"/>
      <c r="FZ400" s="20"/>
      <c r="GA400" s="20"/>
      <c r="GB400" s="20"/>
      <c r="GC400" s="20"/>
      <c r="GD400" s="20"/>
      <c r="GE400" s="20"/>
      <c r="GF400" s="20"/>
      <c r="GG400" s="20"/>
      <c r="GH400" s="20"/>
      <c r="GI400" s="20"/>
      <c r="GJ400" s="20"/>
      <c r="GK400" s="20"/>
      <c r="GL400" s="20"/>
      <c r="GM400" s="20"/>
      <c r="GN400" s="20"/>
      <c r="GO400" s="20"/>
      <c r="GP400" s="20"/>
      <c r="GQ400" s="20"/>
      <c r="GR400" s="20"/>
      <c r="GS400" s="20"/>
      <c r="GT400" s="20"/>
      <c r="GU400" s="20"/>
      <c r="GV400" s="20"/>
      <c r="GW400" s="20"/>
      <c r="GX400" s="20"/>
      <c r="GY400" s="20"/>
      <c r="GZ400" s="20"/>
      <c r="HA400" s="20"/>
      <c r="HB400" s="20"/>
      <c r="HC400" s="20"/>
      <c r="HD400" s="20"/>
      <c r="HE400" s="20"/>
      <c r="HF400" s="20"/>
      <c r="HG400" s="20"/>
      <c r="HH400" s="20"/>
      <c r="HI400" s="20"/>
      <c r="HJ400" s="20"/>
      <c r="HK400" s="20"/>
      <c r="HL400" s="20"/>
      <c r="HM400" s="20"/>
      <c r="HN400" s="20"/>
      <c r="HO400" s="20"/>
      <c r="HP400" s="20"/>
      <c r="HQ400" s="20"/>
      <c r="HR400" s="20"/>
      <c r="HS400" s="20"/>
      <c r="HT400" s="20"/>
      <c r="HU400" s="20"/>
      <c r="HV400" s="20"/>
      <c r="HW400" s="20"/>
      <c r="HX400" s="20"/>
      <c r="HY400" s="20"/>
      <c r="HZ400" s="20"/>
      <c r="IA400" s="20"/>
      <c r="IB400" s="20"/>
      <c r="IC400" s="20"/>
      <c r="ID400" s="20"/>
      <c r="IE400" s="20"/>
      <c r="IF400" s="20"/>
      <c r="IG400" s="20"/>
      <c r="IH400" s="20"/>
      <c r="II400" s="20"/>
      <c r="IJ400" s="20"/>
      <c r="IK400" s="20"/>
      <c r="IL400" s="20"/>
      <c r="IM400" s="20"/>
      <c r="IN400" s="20"/>
      <c r="IO400" s="20"/>
      <c r="IP400" s="20"/>
      <c r="IQ400" s="20"/>
      <c r="IR400" s="20"/>
      <c r="IS400" s="20"/>
      <c r="IT400" s="20"/>
      <c r="IU400" s="20"/>
      <c r="IV400" s="20"/>
      <c r="IW400" s="20"/>
      <c r="IX400" s="20"/>
      <c r="IY400" s="20"/>
    </row>
    <row r="401" spans="1:259" x14ac:dyDescent="0.2">
      <c r="A401" s="122">
        <v>39990</v>
      </c>
      <c r="B401" s="102" t="s">
        <v>771</v>
      </c>
      <c r="C401" s="102" t="s">
        <v>283</v>
      </c>
      <c r="D401" s="102" t="s">
        <v>137</v>
      </c>
      <c r="E401" s="144" t="s">
        <v>144</v>
      </c>
      <c r="F401" s="84">
        <v>39794</v>
      </c>
      <c r="G401" s="145">
        <v>2008</v>
      </c>
      <c r="H401" s="123" t="s">
        <v>29</v>
      </c>
      <c r="I401" s="123" t="str">
        <f t="shared" si="21"/>
        <v>WY</v>
      </c>
      <c r="J401" s="123" t="str">
        <f t="shared" si="20"/>
        <v>WY</v>
      </c>
      <c r="K401" s="123" t="str">
        <f t="shared" si="22"/>
        <v>Mountain</v>
      </c>
      <c r="L401" s="123" t="str">
        <f>INDEX('State '!$A$1:$C$62,MATCH($I401,'State '!$B:$B,0),3)</f>
        <v>Mountain</v>
      </c>
      <c r="M401" s="123" t="str">
        <f>INDEX('State '!$A$1:$C$62,MATCH($J401,'State '!$B:$B,0),3)</f>
        <v>Mountain</v>
      </c>
      <c r="N401" s="123"/>
      <c r="O401" s="146">
        <v>20</v>
      </c>
      <c r="P401" s="146">
        <v>49.75</v>
      </c>
      <c r="Q401" s="146">
        <v>5.81</v>
      </c>
      <c r="R401" s="85">
        <v>6</v>
      </c>
      <c r="S401" s="147" t="s">
        <v>139</v>
      </c>
      <c r="T401" s="148" t="s">
        <v>188</v>
      </c>
      <c r="U401" s="149" t="s">
        <v>391</v>
      </c>
      <c r="V401" s="123"/>
      <c r="W401" s="125"/>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0"/>
      <c r="BC401" s="20"/>
      <c r="BD401" s="20"/>
      <c r="BE401" s="20"/>
      <c r="BF401" s="20"/>
      <c r="BG401" s="20"/>
      <c r="BH401" s="20"/>
      <c r="BI401" s="20"/>
      <c r="BJ401" s="20"/>
      <c r="BK401" s="20"/>
      <c r="BL401" s="20"/>
      <c r="BM401" s="20"/>
      <c r="BN401" s="20"/>
      <c r="BO401" s="20"/>
      <c r="BP401" s="20"/>
      <c r="BQ401" s="20"/>
      <c r="BR401" s="20"/>
      <c r="BS401" s="20"/>
      <c r="BT401" s="20"/>
      <c r="BU401" s="20"/>
      <c r="BV401" s="20"/>
      <c r="BW401" s="20"/>
      <c r="BX401" s="20"/>
      <c r="BY401" s="20"/>
      <c r="BZ401" s="20"/>
      <c r="CA401" s="20"/>
      <c r="CB401" s="20"/>
      <c r="CC401" s="20"/>
      <c r="CD401" s="20"/>
      <c r="CE401" s="20"/>
      <c r="CF401" s="20"/>
      <c r="CG401" s="20"/>
      <c r="CH401" s="20"/>
      <c r="CI401" s="20"/>
      <c r="CJ401" s="20"/>
      <c r="CK401" s="20"/>
      <c r="CL401" s="20"/>
      <c r="CM401" s="20"/>
      <c r="CN401" s="20"/>
      <c r="CO401" s="20"/>
      <c r="CP401" s="20"/>
      <c r="CQ401" s="20"/>
      <c r="CR401" s="20"/>
      <c r="CS401" s="20"/>
      <c r="CT401" s="20"/>
      <c r="CU401" s="20"/>
      <c r="CV401" s="20"/>
      <c r="CW401" s="20"/>
      <c r="CX401" s="20"/>
      <c r="CY401" s="20"/>
      <c r="CZ401" s="20"/>
      <c r="DA401" s="20"/>
      <c r="DB401" s="20"/>
      <c r="DC401" s="20"/>
      <c r="DD401" s="20"/>
      <c r="DE401" s="20"/>
      <c r="DF401" s="20"/>
      <c r="DG401" s="20"/>
      <c r="DH401" s="20"/>
      <c r="DI401" s="20"/>
      <c r="DJ401" s="20"/>
      <c r="DK401" s="20"/>
      <c r="DL401" s="20"/>
      <c r="DM401" s="20"/>
      <c r="DN401" s="20"/>
      <c r="DO401" s="20"/>
      <c r="DP401" s="20"/>
      <c r="DQ401" s="20"/>
      <c r="DR401" s="20"/>
      <c r="DS401" s="20"/>
      <c r="DT401" s="20"/>
      <c r="DU401" s="20"/>
      <c r="DV401" s="20"/>
      <c r="DW401" s="20"/>
      <c r="DX401" s="20"/>
      <c r="DY401" s="20"/>
      <c r="DZ401" s="20"/>
      <c r="EA401" s="20"/>
      <c r="EB401" s="20"/>
      <c r="EC401" s="20"/>
      <c r="ED401" s="20"/>
      <c r="EE401" s="20"/>
      <c r="EF401" s="20"/>
      <c r="EG401" s="20"/>
      <c r="EH401" s="20"/>
      <c r="EI401" s="20"/>
      <c r="EJ401" s="20"/>
      <c r="EK401" s="20"/>
      <c r="EL401" s="20"/>
      <c r="EM401" s="20"/>
      <c r="EN401" s="20"/>
      <c r="EO401" s="20"/>
      <c r="EP401" s="20"/>
      <c r="EQ401" s="20"/>
      <c r="ER401" s="20"/>
      <c r="ES401" s="20"/>
      <c r="ET401" s="20"/>
      <c r="EU401" s="20"/>
      <c r="EV401" s="20"/>
      <c r="EW401" s="20"/>
      <c r="EX401" s="20"/>
      <c r="EY401" s="20"/>
      <c r="EZ401" s="20"/>
      <c r="FA401" s="20"/>
      <c r="FB401" s="20"/>
      <c r="FC401" s="20"/>
      <c r="FD401" s="20"/>
      <c r="FE401" s="20"/>
      <c r="FF401" s="20"/>
      <c r="FG401" s="20"/>
      <c r="FH401" s="20"/>
      <c r="FI401" s="20"/>
      <c r="FJ401" s="20"/>
      <c r="FK401" s="20"/>
      <c r="FL401" s="20"/>
      <c r="FM401" s="20"/>
      <c r="FN401" s="20"/>
      <c r="FO401" s="20"/>
      <c r="FP401" s="20"/>
      <c r="FQ401" s="20"/>
      <c r="FR401" s="20"/>
      <c r="FS401" s="20"/>
      <c r="FT401" s="20"/>
      <c r="FU401" s="20"/>
      <c r="FV401" s="20"/>
      <c r="FW401" s="20"/>
      <c r="FX401" s="20"/>
      <c r="FY401" s="20"/>
      <c r="FZ401" s="20"/>
      <c r="GA401" s="20"/>
      <c r="GB401" s="20"/>
      <c r="GC401" s="20"/>
      <c r="GD401" s="20"/>
      <c r="GE401" s="20"/>
      <c r="GF401" s="20"/>
      <c r="GG401" s="20"/>
      <c r="GH401" s="20"/>
      <c r="GI401" s="20"/>
      <c r="GJ401" s="20"/>
      <c r="GK401" s="20"/>
      <c r="GL401" s="20"/>
      <c r="GM401" s="20"/>
      <c r="GN401" s="20"/>
      <c r="GO401" s="20"/>
      <c r="GP401" s="20"/>
      <c r="GQ401" s="20"/>
      <c r="GR401" s="20"/>
      <c r="GS401" s="20"/>
      <c r="GT401" s="20"/>
      <c r="GU401" s="20"/>
      <c r="GV401" s="20"/>
      <c r="GW401" s="20"/>
      <c r="GX401" s="20"/>
      <c r="GY401" s="20"/>
      <c r="GZ401" s="20"/>
      <c r="HA401" s="20"/>
      <c r="HB401" s="20"/>
      <c r="HC401" s="20"/>
      <c r="HD401" s="20"/>
      <c r="HE401" s="20"/>
      <c r="HF401" s="20"/>
      <c r="HG401" s="20"/>
      <c r="HH401" s="20"/>
      <c r="HI401" s="20"/>
      <c r="HJ401" s="20"/>
      <c r="HK401" s="20"/>
      <c r="HL401" s="20"/>
      <c r="HM401" s="20"/>
      <c r="HN401" s="20"/>
      <c r="HO401" s="20"/>
      <c r="HP401" s="20"/>
      <c r="HQ401" s="20"/>
      <c r="HR401" s="20"/>
      <c r="HS401" s="20"/>
      <c r="HT401" s="20"/>
      <c r="HU401" s="20"/>
      <c r="HV401" s="20"/>
      <c r="HW401" s="20"/>
      <c r="HX401" s="20"/>
      <c r="HY401" s="20"/>
      <c r="HZ401" s="20"/>
      <c r="IA401" s="20"/>
      <c r="IB401" s="20"/>
      <c r="IC401" s="20"/>
      <c r="ID401" s="20"/>
      <c r="IE401" s="20"/>
      <c r="IF401" s="20"/>
      <c r="IG401" s="20"/>
      <c r="IH401" s="20"/>
      <c r="II401" s="20"/>
      <c r="IJ401" s="20"/>
      <c r="IK401" s="20"/>
      <c r="IL401" s="20"/>
      <c r="IM401" s="20"/>
      <c r="IN401" s="20"/>
      <c r="IO401" s="20"/>
      <c r="IP401" s="20"/>
      <c r="IQ401" s="20"/>
      <c r="IR401" s="20"/>
      <c r="IS401" s="20"/>
      <c r="IT401" s="20"/>
      <c r="IU401" s="20"/>
      <c r="IV401" s="20"/>
      <c r="IW401" s="20"/>
      <c r="IX401" s="20"/>
      <c r="IY401" s="20"/>
    </row>
    <row r="402" spans="1:259" s="20" customFormat="1" x14ac:dyDescent="0.2">
      <c r="A402" s="122">
        <v>40248</v>
      </c>
      <c r="B402" s="101" t="s">
        <v>1911</v>
      </c>
      <c r="C402" s="101" t="s">
        <v>206</v>
      </c>
      <c r="D402" s="101" t="s">
        <v>141</v>
      </c>
      <c r="E402" s="101" t="s">
        <v>144</v>
      </c>
      <c r="F402" s="82">
        <v>39767</v>
      </c>
      <c r="G402" s="83">
        <v>2008</v>
      </c>
      <c r="H402" s="123" t="s">
        <v>792</v>
      </c>
      <c r="I402" s="123" t="str">
        <f t="shared" si="21"/>
        <v>NY</v>
      </c>
      <c r="J402" s="123" t="str">
        <f t="shared" si="20"/>
        <v>CT</v>
      </c>
      <c r="K402" s="123" t="str">
        <f t="shared" si="22"/>
        <v>Northeast</v>
      </c>
      <c r="L402" s="123" t="str">
        <f>INDEX('State '!$A$1:$C$62,MATCH($I402,'State '!$B:$B,0),3)</f>
        <v>Northeast</v>
      </c>
      <c r="M402" s="123" t="str">
        <f>INDEX('State '!$A$1:$C$62,MATCH($J402,'State '!$B:$B,0),3)</f>
        <v>Northeast</v>
      </c>
      <c r="N402" s="123"/>
      <c r="O402" s="85">
        <v>58</v>
      </c>
      <c r="P402" s="85">
        <v>1.6</v>
      </c>
      <c r="Q402" s="85">
        <v>95</v>
      </c>
      <c r="R402" s="124">
        <v>36</v>
      </c>
      <c r="S402" s="123" t="s">
        <v>135</v>
      </c>
      <c r="T402" s="123" t="s">
        <v>390</v>
      </c>
      <c r="U402" s="123" t="s">
        <v>698</v>
      </c>
      <c r="V402" s="123"/>
      <c r="W402" s="125"/>
    </row>
    <row r="403" spans="1:259" s="20" customFormat="1" x14ac:dyDescent="0.2">
      <c r="A403" s="122">
        <v>39990</v>
      </c>
      <c r="B403" s="102" t="s">
        <v>2066</v>
      </c>
      <c r="C403" s="102" t="s">
        <v>206</v>
      </c>
      <c r="D403" s="102" t="s">
        <v>141</v>
      </c>
      <c r="E403" s="144" t="s">
        <v>144</v>
      </c>
      <c r="F403" s="84">
        <v>39757</v>
      </c>
      <c r="G403" s="145">
        <v>2008</v>
      </c>
      <c r="H403" s="123" t="s">
        <v>787</v>
      </c>
      <c r="I403" s="123" t="str">
        <f t="shared" si="21"/>
        <v>CT</v>
      </c>
      <c r="J403" s="123" t="str">
        <f t="shared" si="20"/>
        <v>NY</v>
      </c>
      <c r="K403" s="123" t="str">
        <f t="shared" si="22"/>
        <v>Northeast</v>
      </c>
      <c r="L403" s="123" t="str">
        <f>INDEX('State '!$A$1:$C$62,MATCH($I403,'State '!$B:$B,0),3)</f>
        <v>Northeast</v>
      </c>
      <c r="M403" s="123" t="str">
        <f>INDEX('State '!$A$1:$C$62,MATCH($J403,'State '!$B:$B,0),3)</f>
        <v>Northeast</v>
      </c>
      <c r="N403" s="123"/>
      <c r="O403" s="146">
        <v>41.6</v>
      </c>
      <c r="P403" s="146"/>
      <c r="Q403" s="146">
        <v>100</v>
      </c>
      <c r="R403" s="85"/>
      <c r="S403" s="147" t="s">
        <v>135</v>
      </c>
      <c r="T403" s="148" t="s">
        <v>390</v>
      </c>
      <c r="U403" s="149" t="s">
        <v>788</v>
      </c>
      <c r="V403" s="123"/>
      <c r="W403" s="125"/>
    </row>
    <row r="404" spans="1:259" x14ac:dyDescent="0.2">
      <c r="A404" s="122">
        <v>39990</v>
      </c>
      <c r="B404" s="101" t="s">
        <v>856</v>
      </c>
      <c r="C404" s="101" t="s">
        <v>292</v>
      </c>
      <c r="D404" s="101" t="s">
        <v>141</v>
      </c>
      <c r="E404" s="101" t="s">
        <v>144</v>
      </c>
      <c r="F404" s="82">
        <v>39692</v>
      </c>
      <c r="G404" s="83">
        <v>2008</v>
      </c>
      <c r="H404" s="123" t="s">
        <v>41</v>
      </c>
      <c r="I404" s="123" t="str">
        <f t="shared" si="21"/>
        <v>MI</v>
      </c>
      <c r="J404" s="123" t="str">
        <f t="shared" si="20"/>
        <v>MI</v>
      </c>
      <c r="K404" s="123" t="str">
        <f t="shared" si="22"/>
        <v>Midwest</v>
      </c>
      <c r="L404" s="123" t="str">
        <f>INDEX('State '!$A$1:$C$62,MATCH($I404,'State '!$B:$B,0),3)</f>
        <v>Midwest</v>
      </c>
      <c r="M404" s="123" t="str">
        <f>INDEX('State '!$A$1:$C$62,MATCH($J404,'State '!$B:$B,0),3)</f>
        <v>Midwest</v>
      </c>
      <c r="N404" s="123"/>
      <c r="O404" s="85">
        <v>80</v>
      </c>
      <c r="P404" s="85">
        <v>16</v>
      </c>
      <c r="Q404" s="85">
        <v>120</v>
      </c>
      <c r="R404" s="124">
        <v>30</v>
      </c>
      <c r="S404" s="123" t="s">
        <v>139</v>
      </c>
      <c r="T404" s="123" t="s">
        <v>188</v>
      </c>
      <c r="U404" s="123" t="s">
        <v>391</v>
      </c>
      <c r="V404" s="123"/>
      <c r="W404" s="125"/>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0"/>
      <c r="BC404" s="20"/>
      <c r="BD404" s="20"/>
      <c r="BE404" s="20"/>
      <c r="BF404" s="20"/>
      <c r="BG404" s="20"/>
      <c r="BH404" s="20"/>
      <c r="BI404" s="20"/>
      <c r="BJ404" s="20"/>
      <c r="BK404" s="20"/>
      <c r="BL404" s="20"/>
      <c r="BM404" s="20"/>
      <c r="BN404" s="20"/>
      <c r="BO404" s="20"/>
      <c r="BP404" s="20"/>
      <c r="BQ404" s="20"/>
      <c r="BR404" s="20"/>
      <c r="BS404" s="20"/>
      <c r="BT404" s="20"/>
      <c r="BU404" s="20"/>
      <c r="BV404" s="20"/>
      <c r="BW404" s="20"/>
      <c r="BX404" s="20"/>
      <c r="BY404" s="20"/>
      <c r="BZ404" s="20"/>
      <c r="CA404" s="20"/>
      <c r="CB404" s="20"/>
      <c r="CC404" s="20"/>
      <c r="CD404" s="20"/>
      <c r="CE404" s="20"/>
      <c r="CF404" s="20"/>
      <c r="CG404" s="20"/>
      <c r="CH404" s="20"/>
      <c r="CI404" s="20"/>
      <c r="CJ404" s="20"/>
      <c r="CK404" s="20"/>
      <c r="CL404" s="20"/>
      <c r="CM404" s="20"/>
      <c r="CN404" s="20"/>
      <c r="CO404" s="20"/>
      <c r="CP404" s="20"/>
      <c r="CQ404" s="20"/>
      <c r="CR404" s="20"/>
      <c r="CS404" s="20"/>
      <c r="CT404" s="20"/>
      <c r="CU404" s="20"/>
      <c r="CV404" s="20"/>
      <c r="CW404" s="20"/>
      <c r="CX404" s="20"/>
      <c r="CY404" s="20"/>
      <c r="CZ404" s="20"/>
      <c r="DA404" s="20"/>
      <c r="DB404" s="20"/>
      <c r="DC404" s="20"/>
      <c r="DD404" s="20"/>
      <c r="DE404" s="20"/>
      <c r="DF404" s="20"/>
      <c r="DG404" s="20"/>
      <c r="DH404" s="20"/>
      <c r="DI404" s="20"/>
      <c r="DJ404" s="20"/>
      <c r="DK404" s="20"/>
      <c r="DL404" s="20"/>
      <c r="DM404" s="20"/>
      <c r="DN404" s="20"/>
      <c r="DO404" s="20"/>
      <c r="DP404" s="20"/>
      <c r="DQ404" s="20"/>
      <c r="DR404" s="20"/>
      <c r="DS404" s="20"/>
      <c r="DT404" s="20"/>
      <c r="DU404" s="20"/>
      <c r="DV404" s="20"/>
      <c r="DW404" s="20"/>
      <c r="DX404" s="20"/>
      <c r="DY404" s="20"/>
      <c r="DZ404" s="20"/>
      <c r="EA404" s="20"/>
      <c r="EB404" s="20"/>
      <c r="EC404" s="20"/>
      <c r="ED404" s="20"/>
      <c r="EE404" s="20"/>
      <c r="EF404" s="20"/>
      <c r="EG404" s="20"/>
      <c r="EH404" s="20"/>
      <c r="EI404" s="20"/>
      <c r="EJ404" s="20"/>
      <c r="EK404" s="20"/>
      <c r="EL404" s="20"/>
      <c r="EM404" s="20"/>
      <c r="EN404" s="20"/>
      <c r="EO404" s="20"/>
      <c r="EP404" s="20"/>
      <c r="EQ404" s="20"/>
      <c r="ER404" s="20"/>
      <c r="ES404" s="20"/>
      <c r="ET404" s="20"/>
      <c r="EU404" s="20"/>
      <c r="EV404" s="20"/>
      <c r="EW404" s="20"/>
      <c r="EX404" s="20"/>
      <c r="EY404" s="20"/>
      <c r="EZ404" s="20"/>
      <c r="FA404" s="20"/>
      <c r="FB404" s="20"/>
      <c r="FC404" s="20"/>
      <c r="FD404" s="20"/>
      <c r="FE404" s="20"/>
      <c r="FF404" s="20"/>
      <c r="FG404" s="20"/>
      <c r="FH404" s="20"/>
      <c r="FI404" s="20"/>
      <c r="FJ404" s="20"/>
      <c r="FK404" s="20"/>
      <c r="FL404" s="20"/>
      <c r="FM404" s="20"/>
      <c r="FN404" s="20"/>
      <c r="FO404" s="20"/>
      <c r="FP404" s="20"/>
      <c r="FQ404" s="20"/>
      <c r="FR404" s="20"/>
      <c r="FS404" s="20"/>
      <c r="FT404" s="20"/>
      <c r="FU404" s="20"/>
      <c r="FV404" s="20"/>
      <c r="FW404" s="20"/>
      <c r="FX404" s="20"/>
      <c r="FY404" s="20"/>
      <c r="FZ404" s="20"/>
      <c r="GA404" s="20"/>
      <c r="GB404" s="20"/>
      <c r="GC404" s="20"/>
      <c r="GD404" s="20"/>
      <c r="GE404" s="20"/>
      <c r="GF404" s="20"/>
      <c r="GG404" s="20"/>
      <c r="GH404" s="20"/>
      <c r="GI404" s="20"/>
      <c r="GJ404" s="20"/>
      <c r="GK404" s="20"/>
      <c r="GL404" s="20"/>
      <c r="GM404" s="20"/>
      <c r="GN404" s="20"/>
      <c r="GO404" s="20"/>
      <c r="GP404" s="20"/>
      <c r="GQ404" s="20"/>
      <c r="GR404" s="20"/>
      <c r="GS404" s="20"/>
      <c r="GT404" s="20"/>
      <c r="GU404" s="20"/>
      <c r="GV404" s="20"/>
      <c r="GW404" s="20"/>
      <c r="GX404" s="20"/>
      <c r="GY404" s="20"/>
      <c r="GZ404" s="20"/>
      <c r="HA404" s="20"/>
      <c r="HB404" s="20"/>
      <c r="HC404" s="20"/>
      <c r="HD404" s="20"/>
      <c r="HE404" s="20"/>
      <c r="HF404" s="20"/>
      <c r="HG404" s="20"/>
      <c r="HH404" s="20"/>
      <c r="HI404" s="20"/>
      <c r="HJ404" s="20"/>
      <c r="HK404" s="20"/>
      <c r="HL404" s="20"/>
      <c r="HM404" s="20"/>
      <c r="HN404" s="20"/>
      <c r="HO404" s="20"/>
      <c r="HP404" s="20"/>
      <c r="HQ404" s="20"/>
      <c r="HR404" s="20"/>
      <c r="HS404" s="20"/>
      <c r="HT404" s="20"/>
      <c r="HU404" s="20"/>
      <c r="HV404" s="20"/>
      <c r="HW404" s="20"/>
      <c r="HX404" s="20"/>
      <c r="HY404" s="20"/>
      <c r="HZ404" s="20"/>
      <c r="IA404" s="20"/>
      <c r="IB404" s="20"/>
      <c r="IC404" s="20"/>
      <c r="ID404" s="20"/>
      <c r="IE404" s="20"/>
      <c r="IF404" s="20"/>
      <c r="IG404" s="20"/>
      <c r="IH404" s="20"/>
      <c r="II404" s="20"/>
      <c r="IJ404" s="20"/>
      <c r="IK404" s="20"/>
      <c r="IL404" s="20"/>
      <c r="IM404" s="20"/>
      <c r="IN404" s="20"/>
      <c r="IO404" s="20"/>
      <c r="IP404" s="20"/>
      <c r="IQ404" s="20"/>
      <c r="IR404" s="20"/>
      <c r="IS404" s="20"/>
      <c r="IT404" s="20"/>
      <c r="IU404" s="20"/>
      <c r="IV404" s="20"/>
      <c r="IW404" s="20"/>
      <c r="IX404" s="20"/>
      <c r="IY404" s="20"/>
    </row>
    <row r="405" spans="1:259" x14ac:dyDescent="0.2">
      <c r="A405" s="122">
        <v>39990</v>
      </c>
      <c r="B405" s="102" t="s">
        <v>818</v>
      </c>
      <c r="C405" s="102" t="s">
        <v>222</v>
      </c>
      <c r="D405" s="102" t="s">
        <v>141</v>
      </c>
      <c r="E405" s="144" t="s">
        <v>144</v>
      </c>
      <c r="F405" s="84">
        <v>39759</v>
      </c>
      <c r="G405" s="145">
        <v>2008</v>
      </c>
      <c r="H405" s="123" t="s">
        <v>24</v>
      </c>
      <c r="I405" s="123" t="str">
        <f t="shared" si="21"/>
        <v>NE</v>
      </c>
      <c r="J405" s="123" t="str">
        <f t="shared" si="20"/>
        <v>NE</v>
      </c>
      <c r="K405" s="123" t="str">
        <f t="shared" si="22"/>
        <v>Mountain</v>
      </c>
      <c r="L405" s="123" t="str">
        <f>INDEX('State '!$A$1:$C$62,MATCH($I405,'State '!$B:$B,0),3)</f>
        <v>Mountain</v>
      </c>
      <c r="M405" s="123" t="str">
        <f>INDEX('State '!$A$1:$C$62,MATCH($J405,'State '!$B:$B,0),3)</f>
        <v>Mountain</v>
      </c>
      <c r="N405" s="123"/>
      <c r="O405" s="146">
        <v>23</v>
      </c>
      <c r="P405" s="146">
        <v>26</v>
      </c>
      <c r="Q405" s="146">
        <v>22</v>
      </c>
      <c r="R405" s="85" t="s">
        <v>732</v>
      </c>
      <c r="S405" s="147" t="s">
        <v>135</v>
      </c>
      <c r="T405" s="148" t="s">
        <v>390</v>
      </c>
      <c r="U405" s="149" t="s">
        <v>391</v>
      </c>
      <c r="V405" s="123"/>
      <c r="W405" s="125"/>
    </row>
    <row r="406" spans="1:259" x14ac:dyDescent="0.2">
      <c r="A406" s="122">
        <v>39990</v>
      </c>
      <c r="B406" s="102" t="s">
        <v>816</v>
      </c>
      <c r="C406" s="102" t="s">
        <v>222</v>
      </c>
      <c r="D406" s="102" t="s">
        <v>134</v>
      </c>
      <c r="E406" s="144" t="s">
        <v>144</v>
      </c>
      <c r="F406" s="84">
        <v>39783</v>
      </c>
      <c r="G406" s="145">
        <v>2008</v>
      </c>
      <c r="H406" s="123" t="s">
        <v>25</v>
      </c>
      <c r="I406" s="123" t="str">
        <f t="shared" si="21"/>
        <v>CO</v>
      </c>
      <c r="J406" s="123" t="str">
        <f t="shared" si="20"/>
        <v>CO</v>
      </c>
      <c r="K406" s="123" t="str">
        <f t="shared" si="22"/>
        <v>Mountain</v>
      </c>
      <c r="L406" s="123" t="str">
        <f>INDEX('State '!$A$1:$C$62,MATCH($I406,'State '!$B:$B,0),3)</f>
        <v>Mountain</v>
      </c>
      <c r="M406" s="123" t="str">
        <f>INDEX('State '!$A$1:$C$62,MATCH($J406,'State '!$B:$B,0),3)</f>
        <v>Mountain</v>
      </c>
      <c r="N406" s="123"/>
      <c r="O406" s="146">
        <v>30</v>
      </c>
      <c r="P406" s="146">
        <v>41.4</v>
      </c>
      <c r="Q406" s="146">
        <v>74</v>
      </c>
      <c r="R406" s="85">
        <v>12</v>
      </c>
      <c r="S406" s="147" t="s">
        <v>135</v>
      </c>
      <c r="T406" s="148" t="s">
        <v>390</v>
      </c>
      <c r="U406" s="149" t="s">
        <v>817</v>
      </c>
      <c r="V406" s="123"/>
      <c r="W406" s="125"/>
    </row>
    <row r="407" spans="1:259" s="20" customFormat="1" ht="25.5" x14ac:dyDescent="0.2">
      <c r="A407" s="122">
        <v>39990</v>
      </c>
      <c r="B407" s="102" t="s">
        <v>834</v>
      </c>
      <c r="C407" s="102" t="s">
        <v>248</v>
      </c>
      <c r="D407" s="102" t="s">
        <v>137</v>
      </c>
      <c r="E407" s="144" t="s">
        <v>144</v>
      </c>
      <c r="F407" s="84">
        <v>39553</v>
      </c>
      <c r="G407" s="145">
        <v>2008</v>
      </c>
      <c r="H407" s="123" t="s">
        <v>835</v>
      </c>
      <c r="I407" s="123" t="str">
        <f t="shared" si="21"/>
        <v>CO</v>
      </c>
      <c r="J407" s="123" t="str">
        <f t="shared" si="20"/>
        <v>MO</v>
      </c>
      <c r="K407" s="123" t="str">
        <f t="shared" si="22"/>
        <v>Mountain, South Central, Midwest</v>
      </c>
      <c r="L407" s="123" t="str">
        <f>INDEX('State '!$A$1:$C$62,MATCH($I407,'State '!$B:$B,0),3)</f>
        <v>Mountain</v>
      </c>
      <c r="M407" s="123" t="str">
        <f>INDEX('State '!$A$1:$C$62,MATCH($J407,'State '!$B:$B,0),3)</f>
        <v>Midwest</v>
      </c>
      <c r="N407" s="123" t="s">
        <v>2566</v>
      </c>
      <c r="O407" s="146">
        <v>1930</v>
      </c>
      <c r="P407" s="146">
        <v>718</v>
      </c>
      <c r="Q407" s="146">
        <v>1500</v>
      </c>
      <c r="R407" s="85" t="s">
        <v>726</v>
      </c>
      <c r="S407" s="147" t="s">
        <v>135</v>
      </c>
      <c r="T407" s="148" t="s">
        <v>390</v>
      </c>
      <c r="U407" s="149" t="s">
        <v>836</v>
      </c>
      <c r="V407" s="123"/>
      <c r="W407" s="125"/>
      <c r="X407" s="126"/>
      <c r="Y407" s="113"/>
      <c r="Z407" s="113"/>
      <c r="AA407" s="113"/>
      <c r="AB407" s="113"/>
      <c r="AC407" s="113"/>
      <c r="AD407" s="113"/>
      <c r="AE407" s="113"/>
      <c r="AF407" s="113"/>
      <c r="AG407" s="113"/>
      <c r="AH407" s="113"/>
      <c r="AI407" s="113"/>
      <c r="AJ407" s="113"/>
      <c r="AK407" s="113"/>
      <c r="AL407" s="113"/>
      <c r="AM407" s="113"/>
      <c r="AN407" s="113"/>
      <c r="AO407" s="113"/>
      <c r="AP407" s="113"/>
      <c r="AQ407" s="113"/>
      <c r="AR407" s="113"/>
      <c r="AS407" s="113"/>
      <c r="AT407" s="113"/>
      <c r="AU407" s="113"/>
      <c r="AV407" s="113"/>
      <c r="AW407" s="113"/>
      <c r="AX407" s="113"/>
      <c r="AY407" s="113"/>
      <c r="AZ407" s="113"/>
      <c r="BA407" s="113"/>
      <c r="BB407" s="113"/>
      <c r="BC407" s="113"/>
      <c r="BD407" s="113"/>
      <c r="BE407" s="113"/>
      <c r="BF407" s="113"/>
      <c r="BG407" s="113"/>
      <c r="BH407" s="113"/>
      <c r="BI407" s="113"/>
      <c r="BJ407" s="113"/>
      <c r="BK407" s="113"/>
      <c r="BL407" s="113"/>
      <c r="BM407" s="113"/>
      <c r="BN407" s="113"/>
      <c r="BO407" s="113"/>
      <c r="BP407" s="113"/>
      <c r="BQ407" s="113"/>
      <c r="BR407" s="113"/>
      <c r="BS407" s="113"/>
      <c r="BT407" s="113"/>
      <c r="BU407" s="113"/>
      <c r="BV407" s="113"/>
      <c r="BW407" s="113"/>
      <c r="BX407" s="113"/>
      <c r="BY407" s="113"/>
      <c r="BZ407" s="113"/>
      <c r="CA407" s="113"/>
      <c r="CB407" s="113"/>
      <c r="CC407" s="113"/>
      <c r="CD407" s="113"/>
      <c r="CE407" s="113"/>
      <c r="CF407" s="113"/>
      <c r="CG407" s="113"/>
      <c r="CH407" s="113"/>
      <c r="CI407" s="113"/>
      <c r="CJ407" s="113"/>
      <c r="CK407" s="113"/>
      <c r="CL407" s="113"/>
      <c r="CM407" s="113"/>
      <c r="CN407" s="113"/>
      <c r="CO407" s="113"/>
      <c r="CP407" s="113"/>
      <c r="CQ407" s="113"/>
      <c r="CR407" s="113"/>
      <c r="CS407" s="113"/>
      <c r="CT407" s="113"/>
      <c r="CU407" s="113"/>
      <c r="CV407" s="113"/>
      <c r="CW407" s="113"/>
      <c r="CX407" s="113"/>
      <c r="CY407" s="113"/>
      <c r="CZ407" s="113"/>
      <c r="DA407" s="113"/>
      <c r="DB407" s="113"/>
      <c r="DC407" s="113"/>
      <c r="DD407" s="113"/>
      <c r="DE407" s="113"/>
      <c r="DF407" s="113"/>
      <c r="DG407" s="113"/>
      <c r="DH407" s="113"/>
      <c r="DI407" s="113"/>
      <c r="DJ407" s="113"/>
      <c r="DK407" s="113"/>
      <c r="DL407" s="113"/>
      <c r="DM407" s="113"/>
      <c r="DN407" s="113"/>
      <c r="DO407" s="113"/>
      <c r="DP407" s="113"/>
      <c r="DQ407" s="113"/>
      <c r="DR407" s="113"/>
      <c r="DS407" s="113"/>
      <c r="DT407" s="113"/>
      <c r="DU407" s="113"/>
      <c r="DV407" s="113"/>
      <c r="DW407" s="113"/>
      <c r="DX407" s="113"/>
      <c r="DY407" s="113"/>
      <c r="DZ407" s="113"/>
      <c r="EA407" s="113"/>
      <c r="EB407" s="113"/>
      <c r="EC407" s="113"/>
      <c r="ED407" s="113"/>
      <c r="EE407" s="113"/>
      <c r="EF407" s="113"/>
      <c r="EG407" s="113"/>
      <c r="EH407" s="113"/>
      <c r="EI407" s="113"/>
      <c r="EJ407" s="113"/>
      <c r="EK407" s="113"/>
      <c r="EL407" s="113"/>
      <c r="EM407" s="113"/>
      <c r="EN407" s="113"/>
      <c r="EO407" s="113"/>
      <c r="EP407" s="113"/>
      <c r="EQ407" s="113"/>
      <c r="ER407" s="113"/>
      <c r="ES407" s="113"/>
      <c r="ET407" s="113"/>
      <c r="EU407" s="113"/>
      <c r="EV407" s="113"/>
      <c r="EW407" s="113"/>
      <c r="EX407" s="113"/>
      <c r="EY407" s="113"/>
      <c r="EZ407" s="113"/>
      <c r="FA407" s="113"/>
      <c r="FB407" s="113"/>
      <c r="FC407" s="113"/>
      <c r="FD407" s="113"/>
      <c r="FE407" s="113"/>
      <c r="FF407" s="113"/>
      <c r="FG407" s="113"/>
      <c r="FH407" s="113"/>
      <c r="FI407" s="113"/>
      <c r="FJ407" s="113"/>
      <c r="FK407" s="113"/>
      <c r="FL407" s="113"/>
      <c r="FM407" s="113"/>
      <c r="FN407" s="113"/>
      <c r="FO407" s="113"/>
      <c r="FP407" s="113"/>
      <c r="FQ407" s="113"/>
      <c r="FR407" s="113"/>
      <c r="FS407" s="113"/>
      <c r="FT407" s="113"/>
      <c r="FU407" s="113"/>
      <c r="FV407" s="113"/>
      <c r="FW407" s="113"/>
      <c r="FX407" s="113"/>
      <c r="FY407" s="113"/>
      <c r="FZ407" s="113"/>
      <c r="GA407" s="113"/>
      <c r="GB407" s="113"/>
      <c r="GC407" s="113"/>
      <c r="GD407" s="113"/>
      <c r="GE407" s="113"/>
      <c r="GF407" s="113"/>
      <c r="GG407" s="113"/>
      <c r="GH407" s="113"/>
      <c r="GI407" s="113"/>
      <c r="GJ407" s="113"/>
      <c r="GK407" s="113"/>
      <c r="GL407" s="113"/>
      <c r="GM407" s="113"/>
      <c r="GN407" s="113"/>
      <c r="GO407" s="113"/>
      <c r="GP407" s="113"/>
      <c r="GQ407" s="113"/>
      <c r="GR407" s="113"/>
      <c r="GS407" s="113"/>
      <c r="GT407" s="113"/>
      <c r="GU407" s="113"/>
      <c r="GV407" s="113"/>
      <c r="GW407" s="113"/>
      <c r="GX407" s="113"/>
      <c r="GY407" s="113"/>
      <c r="GZ407" s="113"/>
      <c r="HA407" s="113"/>
      <c r="HB407" s="113"/>
      <c r="HC407" s="113"/>
      <c r="HD407" s="113"/>
      <c r="HE407" s="113"/>
      <c r="HF407" s="113"/>
      <c r="HG407" s="113"/>
      <c r="HH407" s="113"/>
      <c r="HI407" s="113"/>
      <c r="HJ407" s="113"/>
      <c r="HK407" s="113"/>
      <c r="HL407" s="113"/>
      <c r="HM407" s="113"/>
      <c r="HN407" s="113"/>
      <c r="HO407" s="113"/>
      <c r="HP407" s="113"/>
      <c r="HQ407" s="113"/>
      <c r="HR407" s="113"/>
      <c r="HS407" s="113"/>
      <c r="HT407" s="113"/>
      <c r="HU407" s="113"/>
      <c r="HV407" s="113"/>
      <c r="HW407" s="113"/>
      <c r="HX407" s="113"/>
      <c r="HY407" s="113"/>
      <c r="HZ407" s="113"/>
      <c r="IA407" s="113"/>
      <c r="IB407" s="113"/>
      <c r="IC407" s="113"/>
      <c r="ID407" s="113"/>
      <c r="IE407" s="113"/>
      <c r="IF407" s="113"/>
      <c r="IG407" s="113"/>
      <c r="IH407" s="113"/>
      <c r="II407" s="113"/>
      <c r="IJ407" s="113"/>
      <c r="IK407" s="113"/>
      <c r="IL407" s="113"/>
      <c r="IM407" s="113"/>
      <c r="IN407" s="113"/>
      <c r="IO407" s="113"/>
      <c r="IP407" s="113"/>
      <c r="IQ407" s="113"/>
      <c r="IR407" s="113"/>
      <c r="IS407" s="113"/>
      <c r="IT407" s="113"/>
      <c r="IU407" s="113"/>
      <c r="IV407" s="113"/>
      <c r="IW407" s="113"/>
      <c r="IX407" s="113"/>
      <c r="IY407" s="113"/>
    </row>
    <row r="408" spans="1:259" s="20" customFormat="1" x14ac:dyDescent="0.2">
      <c r="A408" s="122">
        <v>39990</v>
      </c>
      <c r="B408" s="101" t="s">
        <v>819</v>
      </c>
      <c r="C408" s="101" t="s">
        <v>222</v>
      </c>
      <c r="D408" s="101" t="s">
        <v>137</v>
      </c>
      <c r="E408" s="101" t="s">
        <v>144</v>
      </c>
      <c r="F408" s="82">
        <v>39706</v>
      </c>
      <c r="G408" s="83">
        <v>2008</v>
      </c>
      <c r="H408" s="123" t="s">
        <v>6</v>
      </c>
      <c r="I408" s="123" t="str">
        <f t="shared" si="21"/>
        <v>TX</v>
      </c>
      <c r="J408" s="123" t="str">
        <f t="shared" si="20"/>
        <v>TX</v>
      </c>
      <c r="K408" s="123" t="str">
        <f t="shared" si="22"/>
        <v>South Central</v>
      </c>
      <c r="L408" s="123" t="str">
        <f>INDEX('State '!$A$1:$C$62,MATCH($I408,'State '!$B:$B,0),3)</f>
        <v>South Central</v>
      </c>
      <c r="M408" s="123" t="str">
        <f>INDEX('State '!$A$1:$C$62,MATCH($J408,'State '!$B:$B,0),3)</f>
        <v>South Central</v>
      </c>
      <c r="N408" s="123"/>
      <c r="O408" s="85">
        <v>72</v>
      </c>
      <c r="P408" s="85">
        <v>58</v>
      </c>
      <c r="Q408" s="85">
        <v>225</v>
      </c>
      <c r="R408" s="124">
        <v>24</v>
      </c>
      <c r="S408" s="123" t="s">
        <v>139</v>
      </c>
      <c r="T408" s="123" t="s">
        <v>188</v>
      </c>
      <c r="U408" s="123" t="s">
        <v>391</v>
      </c>
      <c r="V408" s="123"/>
      <c r="W408" s="125"/>
    </row>
    <row r="409" spans="1:259" s="20" customFormat="1" ht="25.5" x14ac:dyDescent="0.2">
      <c r="A409" s="122">
        <v>39990</v>
      </c>
      <c r="B409" s="101" t="s">
        <v>904</v>
      </c>
      <c r="C409" s="101" t="s">
        <v>301</v>
      </c>
      <c r="D409" s="101" t="s">
        <v>141</v>
      </c>
      <c r="E409" s="101" t="s">
        <v>144</v>
      </c>
      <c r="F409" s="82">
        <v>39797</v>
      </c>
      <c r="G409" s="83">
        <v>2008</v>
      </c>
      <c r="H409" s="123" t="s">
        <v>905</v>
      </c>
      <c r="I409" s="123" t="str">
        <f t="shared" si="21"/>
        <v>NB</v>
      </c>
      <c r="J409" s="123" t="str">
        <f t="shared" si="20"/>
        <v>MA</v>
      </c>
      <c r="K409" s="123" t="str">
        <f t="shared" si="22"/>
        <v>Canada, Northeast</v>
      </c>
      <c r="L409" s="123" t="str">
        <f>INDEX('State '!$A$1:$C$62,MATCH($I409,'State '!$B:$B,0),3)</f>
        <v>Canada</v>
      </c>
      <c r="M409" s="123" t="str">
        <f>INDEX('State '!$A$1:$C$62,MATCH($J409,'State '!$B:$B,0),3)</f>
        <v>Northeast</v>
      </c>
      <c r="N409" s="123"/>
      <c r="O409" s="85">
        <v>321.3</v>
      </c>
      <c r="P409" s="85">
        <v>1.7</v>
      </c>
      <c r="Q409" s="85">
        <v>420</v>
      </c>
      <c r="R409" s="124">
        <v>30</v>
      </c>
      <c r="S409" s="123" t="s">
        <v>135</v>
      </c>
      <c r="T409" s="123" t="s">
        <v>390</v>
      </c>
      <c r="U409" s="123" t="s">
        <v>906</v>
      </c>
      <c r="V409" s="123"/>
      <c r="W409" s="125"/>
    </row>
    <row r="410" spans="1:259" s="20" customFormat="1" x14ac:dyDescent="0.2">
      <c r="A410" s="122">
        <v>39990</v>
      </c>
      <c r="B410" s="101" t="s">
        <v>909</v>
      </c>
      <c r="C410" s="101" t="s">
        <v>302</v>
      </c>
      <c r="D410" s="101" t="s">
        <v>141</v>
      </c>
      <c r="E410" s="101" t="s">
        <v>144</v>
      </c>
      <c r="F410" s="82">
        <v>39706</v>
      </c>
      <c r="G410" s="83">
        <v>2008</v>
      </c>
      <c r="H410" s="123" t="s">
        <v>43</v>
      </c>
      <c r="I410" s="123" t="str">
        <f t="shared" si="21"/>
        <v>NM</v>
      </c>
      <c r="J410" s="123" t="str">
        <f t="shared" si="20"/>
        <v>NM</v>
      </c>
      <c r="K410" s="123" t="str">
        <f t="shared" si="22"/>
        <v>Mountain</v>
      </c>
      <c r="L410" s="123" t="str">
        <f>INDEX('State '!$A$1:$C$62,MATCH($I410,'State '!$B:$B,0),3)</f>
        <v>Mountain</v>
      </c>
      <c r="M410" s="123" t="str">
        <f>INDEX('State '!$A$1:$C$62,MATCH($J410,'State '!$B:$B,0),3)</f>
        <v>Mountain</v>
      </c>
      <c r="N410" s="123"/>
      <c r="O410" s="85">
        <v>3.2</v>
      </c>
      <c r="P410" s="85">
        <v>3.16</v>
      </c>
      <c r="Q410" s="85">
        <v>110</v>
      </c>
      <c r="R410" s="124">
        <v>16</v>
      </c>
      <c r="S410" s="123" t="s">
        <v>135</v>
      </c>
      <c r="T410" s="123" t="s">
        <v>390</v>
      </c>
      <c r="U410" s="123" t="s">
        <v>910</v>
      </c>
      <c r="V410" s="123"/>
      <c r="W410" s="125"/>
    </row>
    <row r="411" spans="1:259" s="20" customFormat="1" x14ac:dyDescent="0.2">
      <c r="A411" s="122">
        <v>39990</v>
      </c>
      <c r="B411" s="101" t="s">
        <v>847</v>
      </c>
      <c r="C411" s="101" t="s">
        <v>261</v>
      </c>
      <c r="D411" s="101" t="s">
        <v>141</v>
      </c>
      <c r="E411" s="101" t="s">
        <v>144</v>
      </c>
      <c r="F411" s="82">
        <v>39553</v>
      </c>
      <c r="G411" s="83">
        <v>2008</v>
      </c>
      <c r="H411" s="123" t="s">
        <v>52</v>
      </c>
      <c r="I411" s="123" t="str">
        <f t="shared" si="21"/>
        <v>TN</v>
      </c>
      <c r="J411" s="123" t="str">
        <f t="shared" si="20"/>
        <v>TN</v>
      </c>
      <c r="K411" s="123" t="str">
        <f t="shared" si="22"/>
        <v>Midwest</v>
      </c>
      <c r="L411" s="123" t="str">
        <f>INDEX('State '!$A$1:$C$62,MATCH($I411,'State '!$B:$B,0),3)</f>
        <v>Midwest</v>
      </c>
      <c r="M411" s="123" t="str">
        <f>INDEX('State '!$A$1:$C$62,MATCH($J411,'State '!$B:$B,0),3)</f>
        <v>Midwest</v>
      </c>
      <c r="N411" s="123"/>
      <c r="O411" s="85">
        <v>26.27</v>
      </c>
      <c r="P411" s="85">
        <v>30.9</v>
      </c>
      <c r="Q411" s="85">
        <v>120</v>
      </c>
      <c r="R411" s="124">
        <v>16</v>
      </c>
      <c r="S411" s="123" t="s">
        <v>135</v>
      </c>
      <c r="T411" s="123" t="s">
        <v>390</v>
      </c>
      <c r="U411" s="123" t="s">
        <v>848</v>
      </c>
      <c r="V411" s="123"/>
      <c r="W411" s="125"/>
      <c r="X411" s="126"/>
      <c r="Y411" s="113"/>
      <c r="Z411" s="113"/>
      <c r="AA411" s="113"/>
      <c r="AB411" s="113"/>
      <c r="AC411" s="113"/>
      <c r="AD411" s="113"/>
      <c r="AE411" s="113"/>
      <c r="AF411" s="113"/>
      <c r="AG411" s="113"/>
      <c r="AH411" s="113"/>
      <c r="AI411" s="113"/>
      <c r="AJ411" s="113"/>
      <c r="AK411" s="113"/>
      <c r="AL411" s="113"/>
      <c r="AM411" s="113"/>
      <c r="AN411" s="113"/>
      <c r="AO411" s="113"/>
      <c r="AP411" s="113"/>
      <c r="AQ411" s="113"/>
      <c r="AR411" s="113"/>
      <c r="AS411" s="113"/>
      <c r="AT411" s="113"/>
      <c r="AU411" s="113"/>
      <c r="AV411" s="113"/>
      <c r="AW411" s="113"/>
      <c r="AX411" s="113"/>
      <c r="AY411" s="113"/>
      <c r="AZ411" s="113"/>
      <c r="BA411" s="113"/>
      <c r="BB411" s="113"/>
      <c r="BC411" s="113"/>
      <c r="BD411" s="113"/>
      <c r="BE411" s="113"/>
      <c r="BF411" s="113"/>
      <c r="BG411" s="113"/>
      <c r="BH411" s="113"/>
      <c r="BI411" s="113"/>
      <c r="BJ411" s="113"/>
      <c r="BK411" s="113"/>
      <c r="BL411" s="113"/>
      <c r="BM411" s="113"/>
      <c r="BN411" s="113"/>
      <c r="BO411" s="113"/>
      <c r="BP411" s="113"/>
      <c r="BQ411" s="113"/>
      <c r="BR411" s="113"/>
      <c r="BS411" s="113"/>
      <c r="BT411" s="113"/>
      <c r="BU411" s="113"/>
      <c r="BV411" s="113"/>
      <c r="BW411" s="113"/>
      <c r="BX411" s="113"/>
      <c r="BY411" s="113"/>
      <c r="BZ411" s="113"/>
      <c r="CA411" s="113"/>
      <c r="CB411" s="113"/>
      <c r="CC411" s="113"/>
      <c r="CD411" s="113"/>
      <c r="CE411" s="113"/>
      <c r="CF411" s="113"/>
      <c r="CG411" s="113"/>
      <c r="CH411" s="113"/>
      <c r="CI411" s="113"/>
      <c r="CJ411" s="113"/>
      <c r="CK411" s="113"/>
      <c r="CL411" s="113"/>
      <c r="CM411" s="113"/>
      <c r="CN411" s="113"/>
      <c r="CO411" s="113"/>
      <c r="CP411" s="113"/>
      <c r="CQ411" s="113"/>
      <c r="CR411" s="113"/>
      <c r="CS411" s="113"/>
      <c r="CT411" s="113"/>
      <c r="CU411" s="113"/>
      <c r="CV411" s="113"/>
      <c r="CW411" s="113"/>
      <c r="CX411" s="113"/>
      <c r="CY411" s="113"/>
      <c r="CZ411" s="113"/>
      <c r="DA411" s="113"/>
      <c r="DB411" s="113"/>
      <c r="DC411" s="113"/>
      <c r="DD411" s="113"/>
      <c r="DE411" s="113"/>
      <c r="DF411" s="113"/>
      <c r="DG411" s="113"/>
      <c r="DH411" s="113"/>
      <c r="DI411" s="113"/>
      <c r="DJ411" s="113"/>
      <c r="DK411" s="113"/>
      <c r="DL411" s="113"/>
      <c r="DM411" s="113"/>
      <c r="DN411" s="113"/>
      <c r="DO411" s="113"/>
      <c r="DP411" s="113"/>
      <c r="DQ411" s="113"/>
      <c r="DR411" s="113"/>
      <c r="DS411" s="113"/>
      <c r="DT411" s="113"/>
      <c r="DU411" s="113"/>
      <c r="DV411" s="113"/>
      <c r="DW411" s="113"/>
      <c r="DX411" s="113"/>
      <c r="DY411" s="113"/>
      <c r="DZ411" s="113"/>
      <c r="EA411" s="113"/>
      <c r="EB411" s="113"/>
      <c r="EC411" s="113"/>
      <c r="ED411" s="113"/>
      <c r="EE411" s="113"/>
      <c r="EF411" s="113"/>
      <c r="EG411" s="113"/>
      <c r="EH411" s="113"/>
      <c r="EI411" s="113"/>
      <c r="EJ411" s="113"/>
      <c r="EK411" s="113"/>
      <c r="EL411" s="113"/>
      <c r="EM411" s="113"/>
      <c r="EN411" s="113"/>
      <c r="EO411" s="113"/>
      <c r="EP411" s="113"/>
      <c r="EQ411" s="113"/>
      <c r="ER411" s="113"/>
      <c r="ES411" s="113"/>
      <c r="ET411" s="113"/>
      <c r="EU411" s="113"/>
      <c r="EV411" s="113"/>
      <c r="EW411" s="113"/>
      <c r="EX411" s="113"/>
      <c r="EY411" s="113"/>
      <c r="EZ411" s="113"/>
      <c r="FA411" s="113"/>
      <c r="FB411" s="113"/>
      <c r="FC411" s="113"/>
      <c r="FD411" s="113"/>
      <c r="FE411" s="113"/>
      <c r="FF411" s="113"/>
      <c r="FG411" s="113"/>
      <c r="FH411" s="113"/>
      <c r="FI411" s="113"/>
      <c r="FJ411" s="113"/>
      <c r="FK411" s="113"/>
      <c r="FL411" s="113"/>
      <c r="FM411" s="113"/>
      <c r="FN411" s="113"/>
      <c r="FO411" s="113"/>
      <c r="FP411" s="113"/>
      <c r="FQ411" s="113"/>
      <c r="FR411" s="113"/>
      <c r="FS411" s="113"/>
      <c r="FT411" s="113"/>
      <c r="FU411" s="113"/>
      <c r="FV411" s="113"/>
      <c r="FW411" s="113"/>
      <c r="FX411" s="113"/>
      <c r="FY411" s="113"/>
      <c r="FZ411" s="113"/>
      <c r="GA411" s="113"/>
      <c r="GB411" s="113"/>
      <c r="GC411" s="113"/>
      <c r="GD411" s="113"/>
      <c r="GE411" s="113"/>
      <c r="GF411" s="113"/>
      <c r="GG411" s="113"/>
      <c r="GH411" s="113"/>
      <c r="GI411" s="113"/>
      <c r="GJ411" s="113"/>
      <c r="GK411" s="113"/>
      <c r="GL411" s="113"/>
      <c r="GM411" s="113"/>
      <c r="GN411" s="113"/>
      <c r="GO411" s="113"/>
      <c r="GP411" s="113"/>
      <c r="GQ411" s="113"/>
      <c r="GR411" s="113"/>
      <c r="GS411" s="113"/>
      <c r="GT411" s="113"/>
      <c r="GU411" s="113"/>
      <c r="GV411" s="113"/>
      <c r="GW411" s="113"/>
      <c r="GX411" s="113"/>
      <c r="GY411" s="113"/>
      <c r="GZ411" s="113"/>
      <c r="HA411" s="113"/>
      <c r="HB411" s="113"/>
      <c r="HC411" s="113"/>
      <c r="HD411" s="113"/>
      <c r="HE411" s="113"/>
      <c r="HF411" s="113"/>
      <c r="HG411" s="113"/>
      <c r="HH411" s="113"/>
      <c r="HI411" s="113"/>
      <c r="HJ411" s="113"/>
      <c r="HK411" s="113"/>
      <c r="HL411" s="113"/>
      <c r="HM411" s="113"/>
      <c r="HN411" s="113"/>
      <c r="HO411" s="113"/>
      <c r="HP411" s="113"/>
      <c r="HQ411" s="113"/>
      <c r="HR411" s="113"/>
      <c r="HS411" s="113"/>
      <c r="HT411" s="113"/>
      <c r="HU411" s="113"/>
      <c r="HV411" s="113"/>
      <c r="HW411" s="113"/>
      <c r="HX411" s="113"/>
      <c r="HY411" s="113"/>
      <c r="HZ411" s="113"/>
      <c r="IA411" s="113"/>
      <c r="IB411" s="113"/>
      <c r="IC411" s="113"/>
      <c r="ID411" s="113"/>
      <c r="IE411" s="113"/>
      <c r="IF411" s="113"/>
      <c r="IG411" s="113"/>
      <c r="IH411" s="113"/>
      <c r="II411" s="113"/>
      <c r="IJ411" s="113"/>
      <c r="IK411" s="113"/>
      <c r="IL411" s="113"/>
      <c r="IM411" s="113"/>
      <c r="IN411" s="113"/>
      <c r="IO411" s="113"/>
      <c r="IP411" s="113"/>
      <c r="IQ411" s="113"/>
      <c r="IR411" s="113"/>
      <c r="IS411" s="113"/>
      <c r="IT411" s="113"/>
      <c r="IU411" s="113"/>
      <c r="IV411" s="113"/>
      <c r="IW411" s="113"/>
      <c r="IX411" s="113"/>
      <c r="IY411" s="113"/>
    </row>
    <row r="412" spans="1:259" s="20" customFormat="1" x14ac:dyDescent="0.2">
      <c r="A412" s="122">
        <v>39990</v>
      </c>
      <c r="B412" s="101" t="s">
        <v>747</v>
      </c>
      <c r="C412" s="101" t="s">
        <v>280</v>
      </c>
      <c r="D412" s="101" t="s">
        <v>141</v>
      </c>
      <c r="E412" s="101" t="s">
        <v>144</v>
      </c>
      <c r="F412" s="82">
        <v>39493</v>
      </c>
      <c r="G412" s="83">
        <v>2008</v>
      </c>
      <c r="H412" s="123" t="s">
        <v>29</v>
      </c>
      <c r="I412" s="123" t="str">
        <f t="shared" si="21"/>
        <v>WY</v>
      </c>
      <c r="J412" s="123" t="str">
        <f t="shared" si="20"/>
        <v>WY</v>
      </c>
      <c r="K412" s="123" t="str">
        <f t="shared" si="22"/>
        <v>Mountain</v>
      </c>
      <c r="L412" s="123" t="str">
        <f>INDEX('State '!$A$1:$C$62,MATCH($I412,'State '!$B:$B,0),3)</f>
        <v>Mountain</v>
      </c>
      <c r="M412" s="123" t="str">
        <f>INDEX('State '!$A$1:$C$62,MATCH($J412,'State '!$B:$B,0),3)</f>
        <v>Mountain</v>
      </c>
      <c r="N412" s="123"/>
      <c r="O412" s="85">
        <v>3.86</v>
      </c>
      <c r="P412" s="85"/>
      <c r="Q412" s="85">
        <v>45</v>
      </c>
      <c r="R412" s="124"/>
      <c r="S412" s="123" t="s">
        <v>135</v>
      </c>
      <c r="T412" s="123" t="s">
        <v>390</v>
      </c>
      <c r="U412" s="123" t="s">
        <v>748</v>
      </c>
      <c r="V412" s="123"/>
      <c r="W412" s="125"/>
      <c r="X412" s="126"/>
      <c r="Y412" s="113"/>
      <c r="Z412" s="113"/>
      <c r="AA412" s="113"/>
      <c r="AB412" s="113"/>
      <c r="AC412" s="113"/>
      <c r="AD412" s="113"/>
      <c r="AE412" s="113"/>
      <c r="AF412" s="113"/>
      <c r="AG412" s="113"/>
      <c r="AH412" s="113"/>
      <c r="AI412" s="113"/>
      <c r="AJ412" s="113"/>
      <c r="AK412" s="113"/>
      <c r="AL412" s="113"/>
      <c r="AM412" s="113"/>
      <c r="AN412" s="113"/>
      <c r="AO412" s="113"/>
      <c r="AP412" s="113"/>
      <c r="AQ412" s="113"/>
      <c r="AR412" s="113"/>
      <c r="AS412" s="113"/>
      <c r="AT412" s="113"/>
      <c r="AU412" s="113"/>
      <c r="AV412" s="113"/>
      <c r="AW412" s="113"/>
      <c r="AX412" s="113"/>
      <c r="AY412" s="113"/>
      <c r="AZ412" s="113"/>
      <c r="BA412" s="113"/>
      <c r="BB412" s="113"/>
      <c r="BC412" s="113"/>
      <c r="BD412" s="113"/>
      <c r="BE412" s="113"/>
      <c r="BF412" s="113"/>
      <c r="BG412" s="113"/>
      <c r="BH412" s="113"/>
      <c r="BI412" s="113"/>
      <c r="BJ412" s="113"/>
      <c r="BK412" s="113"/>
      <c r="BL412" s="113"/>
      <c r="BM412" s="113"/>
      <c r="BN412" s="113"/>
      <c r="BO412" s="113"/>
      <c r="BP412" s="113"/>
      <c r="BQ412" s="113"/>
      <c r="BR412" s="113"/>
      <c r="BS412" s="113"/>
      <c r="BT412" s="113"/>
      <c r="BU412" s="113"/>
      <c r="BV412" s="113"/>
      <c r="BW412" s="113"/>
      <c r="BX412" s="113"/>
      <c r="BY412" s="113"/>
      <c r="BZ412" s="113"/>
      <c r="CA412" s="113"/>
      <c r="CB412" s="113"/>
      <c r="CC412" s="113"/>
      <c r="CD412" s="113"/>
      <c r="CE412" s="113"/>
      <c r="CF412" s="113"/>
      <c r="CG412" s="113"/>
      <c r="CH412" s="113"/>
      <c r="CI412" s="113"/>
      <c r="CJ412" s="113"/>
      <c r="CK412" s="113"/>
      <c r="CL412" s="113"/>
      <c r="CM412" s="113"/>
      <c r="CN412" s="113"/>
      <c r="CO412" s="113"/>
      <c r="CP412" s="113"/>
      <c r="CQ412" s="113"/>
      <c r="CR412" s="113"/>
      <c r="CS412" s="113"/>
      <c r="CT412" s="113"/>
      <c r="CU412" s="113"/>
      <c r="CV412" s="113"/>
      <c r="CW412" s="113"/>
      <c r="CX412" s="113"/>
      <c r="CY412" s="113"/>
      <c r="CZ412" s="113"/>
      <c r="DA412" s="113"/>
      <c r="DB412" s="113"/>
      <c r="DC412" s="113"/>
      <c r="DD412" s="113"/>
      <c r="DE412" s="113"/>
      <c r="DF412" s="113"/>
      <c r="DG412" s="113"/>
      <c r="DH412" s="113"/>
      <c r="DI412" s="113"/>
      <c r="DJ412" s="113"/>
      <c r="DK412" s="113"/>
      <c r="DL412" s="113"/>
      <c r="DM412" s="113"/>
      <c r="DN412" s="113"/>
      <c r="DO412" s="113"/>
      <c r="DP412" s="113"/>
      <c r="DQ412" s="113"/>
      <c r="DR412" s="113"/>
      <c r="DS412" s="113"/>
      <c r="DT412" s="113"/>
      <c r="DU412" s="113"/>
      <c r="DV412" s="113"/>
      <c r="DW412" s="113"/>
      <c r="DX412" s="113"/>
      <c r="DY412" s="113"/>
      <c r="DZ412" s="113"/>
      <c r="EA412" s="113"/>
      <c r="EB412" s="113"/>
      <c r="EC412" s="113"/>
      <c r="ED412" s="113"/>
      <c r="EE412" s="113"/>
      <c r="EF412" s="113"/>
      <c r="EG412" s="113"/>
      <c r="EH412" s="113"/>
      <c r="EI412" s="113"/>
      <c r="EJ412" s="113"/>
      <c r="EK412" s="113"/>
      <c r="EL412" s="113"/>
      <c r="EM412" s="113"/>
      <c r="EN412" s="113"/>
      <c r="EO412" s="113"/>
      <c r="EP412" s="113"/>
      <c r="EQ412" s="113"/>
      <c r="ER412" s="113"/>
      <c r="ES412" s="113"/>
      <c r="ET412" s="113"/>
      <c r="EU412" s="113"/>
      <c r="EV412" s="113"/>
      <c r="EW412" s="113"/>
      <c r="EX412" s="113"/>
      <c r="EY412" s="113"/>
      <c r="EZ412" s="113"/>
      <c r="FA412" s="113"/>
      <c r="FB412" s="113"/>
      <c r="FC412" s="113"/>
      <c r="FD412" s="113"/>
      <c r="FE412" s="113"/>
      <c r="FF412" s="113"/>
      <c r="FG412" s="113"/>
      <c r="FH412" s="113"/>
      <c r="FI412" s="113"/>
      <c r="FJ412" s="113"/>
      <c r="FK412" s="113"/>
      <c r="FL412" s="113"/>
      <c r="FM412" s="113"/>
      <c r="FN412" s="113"/>
      <c r="FO412" s="113"/>
      <c r="FP412" s="113"/>
      <c r="FQ412" s="113"/>
      <c r="FR412" s="113"/>
      <c r="FS412" s="113"/>
      <c r="FT412" s="113"/>
      <c r="FU412" s="113"/>
      <c r="FV412" s="113"/>
      <c r="FW412" s="113"/>
      <c r="FX412" s="113"/>
      <c r="FY412" s="113"/>
      <c r="FZ412" s="113"/>
      <c r="GA412" s="113"/>
      <c r="GB412" s="113"/>
      <c r="GC412" s="113"/>
      <c r="GD412" s="113"/>
      <c r="GE412" s="113"/>
      <c r="GF412" s="113"/>
      <c r="GG412" s="113"/>
      <c r="GH412" s="113"/>
      <c r="GI412" s="113"/>
      <c r="GJ412" s="113"/>
      <c r="GK412" s="113"/>
      <c r="GL412" s="113"/>
      <c r="GM412" s="113"/>
      <c r="GN412" s="113"/>
      <c r="GO412" s="113"/>
      <c r="GP412" s="113"/>
      <c r="GQ412" s="113"/>
      <c r="GR412" s="113"/>
      <c r="GS412" s="113"/>
      <c r="GT412" s="113"/>
      <c r="GU412" s="113"/>
      <c r="GV412" s="113"/>
      <c r="GW412" s="113"/>
      <c r="GX412" s="113"/>
      <c r="GY412" s="113"/>
      <c r="GZ412" s="113"/>
      <c r="HA412" s="113"/>
      <c r="HB412" s="113"/>
      <c r="HC412" s="113"/>
      <c r="HD412" s="113"/>
      <c r="HE412" s="113"/>
      <c r="HF412" s="113"/>
      <c r="HG412" s="113"/>
      <c r="HH412" s="113"/>
      <c r="HI412" s="113"/>
      <c r="HJ412" s="113"/>
      <c r="HK412" s="113"/>
      <c r="HL412" s="113"/>
      <c r="HM412" s="113"/>
      <c r="HN412" s="113"/>
      <c r="HO412" s="113"/>
      <c r="HP412" s="113"/>
      <c r="HQ412" s="113"/>
      <c r="HR412" s="113"/>
      <c r="HS412" s="113"/>
      <c r="HT412" s="113"/>
      <c r="HU412" s="113"/>
      <c r="HV412" s="113"/>
      <c r="HW412" s="113"/>
      <c r="HX412" s="113"/>
      <c r="HY412" s="113"/>
      <c r="HZ412" s="113"/>
      <c r="IA412" s="113"/>
      <c r="IB412" s="113"/>
      <c r="IC412" s="113"/>
      <c r="ID412" s="113"/>
      <c r="IE412" s="113"/>
      <c r="IF412" s="113"/>
      <c r="IG412" s="113"/>
      <c r="IH412" s="113"/>
      <c r="II412" s="113"/>
      <c r="IJ412" s="113"/>
      <c r="IK412" s="113"/>
      <c r="IL412" s="113"/>
      <c r="IM412" s="113"/>
      <c r="IN412" s="113"/>
      <c r="IO412" s="113"/>
      <c r="IP412" s="113"/>
      <c r="IQ412" s="113"/>
      <c r="IR412" s="113"/>
      <c r="IS412" s="113"/>
      <c r="IT412" s="113"/>
      <c r="IU412" s="113"/>
      <c r="IV412" s="113"/>
      <c r="IW412" s="113"/>
      <c r="IX412" s="113"/>
      <c r="IY412" s="113"/>
    </row>
    <row r="413" spans="1:259" s="20" customFormat="1" x14ac:dyDescent="0.2">
      <c r="A413" s="122">
        <v>39990</v>
      </c>
      <c r="B413" s="101" t="s">
        <v>741</v>
      </c>
      <c r="C413" s="101" t="s">
        <v>1790</v>
      </c>
      <c r="D413" s="101" t="s">
        <v>137</v>
      </c>
      <c r="E413" s="101" t="s">
        <v>144</v>
      </c>
      <c r="F413" s="82">
        <v>39804</v>
      </c>
      <c r="G413" s="83">
        <v>2008</v>
      </c>
      <c r="H413" s="123" t="s">
        <v>10</v>
      </c>
      <c r="I413" s="123" t="str">
        <f t="shared" si="21"/>
        <v>NY</v>
      </c>
      <c r="J413" s="123" t="str">
        <f t="shared" si="20"/>
        <v>NY</v>
      </c>
      <c r="K413" s="123" t="str">
        <f t="shared" si="22"/>
        <v>Northeast</v>
      </c>
      <c r="L413" s="123" t="str">
        <f>INDEX('State '!$A$1:$C$62,MATCH($I413,'State '!$B:$B,0),3)</f>
        <v>Northeast</v>
      </c>
      <c r="M413" s="123" t="str">
        <f>INDEX('State '!$A$1:$C$62,MATCH($J413,'State '!$B:$B,0),3)</f>
        <v>Northeast</v>
      </c>
      <c r="N413" s="123"/>
      <c r="O413" s="85">
        <v>664</v>
      </c>
      <c r="P413" s="85">
        <v>181.7</v>
      </c>
      <c r="Q413" s="85">
        <v>525</v>
      </c>
      <c r="R413" s="124" t="s">
        <v>742</v>
      </c>
      <c r="S413" s="123" t="s">
        <v>135</v>
      </c>
      <c r="T413" s="123" t="s">
        <v>390</v>
      </c>
      <c r="U413" s="123" t="s">
        <v>743</v>
      </c>
      <c r="V413" s="123"/>
      <c r="W413" s="125"/>
    </row>
    <row r="414" spans="1:259" s="20" customFormat="1" x14ac:dyDescent="0.2">
      <c r="A414" s="122">
        <v>39990</v>
      </c>
      <c r="B414" s="101" t="s">
        <v>776</v>
      </c>
      <c r="C414" s="101" t="s">
        <v>209</v>
      </c>
      <c r="D414" s="101" t="s">
        <v>134</v>
      </c>
      <c r="E414" s="101" t="s">
        <v>144</v>
      </c>
      <c r="F414" s="82">
        <v>39797</v>
      </c>
      <c r="G414" s="83">
        <v>2008</v>
      </c>
      <c r="H414" s="123" t="s">
        <v>14</v>
      </c>
      <c r="I414" s="123" t="str">
        <f t="shared" si="21"/>
        <v>MS</v>
      </c>
      <c r="J414" s="123" t="str">
        <f t="shared" si="20"/>
        <v>MS</v>
      </c>
      <c r="K414" s="123" t="str">
        <f t="shared" si="22"/>
        <v>South Central</v>
      </c>
      <c r="L414" s="123" t="str">
        <f>INDEX('State '!$A$1:$C$62,MATCH($I414,'State '!$B:$B,0),3)</f>
        <v>South Central</v>
      </c>
      <c r="M414" s="123" t="str">
        <f>INDEX('State '!$A$1:$C$62,MATCH($J414,'State '!$B:$B,0),3)</f>
        <v>South Central</v>
      </c>
      <c r="N414" s="123"/>
      <c r="O414" s="85"/>
      <c r="P414" s="85">
        <v>11</v>
      </c>
      <c r="Q414" s="85">
        <v>1200</v>
      </c>
      <c r="R414" s="124">
        <v>36</v>
      </c>
      <c r="S414" s="123" t="s">
        <v>135</v>
      </c>
      <c r="T414" s="123" t="s">
        <v>390</v>
      </c>
      <c r="U414" s="123" t="s">
        <v>777</v>
      </c>
      <c r="V414" s="123"/>
      <c r="W414" s="125"/>
    </row>
    <row r="415" spans="1:259" s="20" customFormat="1" x14ac:dyDescent="0.2">
      <c r="A415" s="122">
        <v>39990</v>
      </c>
      <c r="B415" s="101" t="s">
        <v>874</v>
      </c>
      <c r="C415" s="101" t="s">
        <v>276</v>
      </c>
      <c r="D415" s="101" t="s">
        <v>134</v>
      </c>
      <c r="E415" s="101" t="s">
        <v>144</v>
      </c>
      <c r="F415" s="82">
        <v>39797</v>
      </c>
      <c r="G415" s="83">
        <v>2008</v>
      </c>
      <c r="H415" s="123" t="s">
        <v>14</v>
      </c>
      <c r="I415" s="123" t="str">
        <f t="shared" si="21"/>
        <v>MS</v>
      </c>
      <c r="J415" s="123" t="str">
        <f t="shared" si="20"/>
        <v>MS</v>
      </c>
      <c r="K415" s="123" t="str">
        <f t="shared" si="22"/>
        <v>South Central</v>
      </c>
      <c r="L415" s="123" t="str">
        <f>INDEX('State '!$A$1:$C$62,MATCH($I415,'State '!$B:$B,0),3)</f>
        <v>South Central</v>
      </c>
      <c r="M415" s="123" t="str">
        <f>INDEX('State '!$A$1:$C$62,MATCH($J415,'State '!$B:$B,0),3)</f>
        <v>South Central</v>
      </c>
      <c r="N415" s="123"/>
      <c r="O415" s="85">
        <v>42</v>
      </c>
      <c r="P415" s="85">
        <v>22.9</v>
      </c>
      <c r="Q415" s="85">
        <v>465</v>
      </c>
      <c r="R415" s="124">
        <v>24</v>
      </c>
      <c r="S415" s="123" t="s">
        <v>135</v>
      </c>
      <c r="T415" s="123" t="s">
        <v>390</v>
      </c>
      <c r="U415" s="123" t="s">
        <v>721</v>
      </c>
      <c r="V415" s="123"/>
      <c r="W415" s="125"/>
      <c r="X415" s="126"/>
      <c r="Y415" s="113"/>
      <c r="Z415" s="113"/>
      <c r="AA415" s="113"/>
      <c r="AB415" s="113"/>
      <c r="AC415" s="113"/>
      <c r="AD415" s="113"/>
      <c r="AE415" s="113"/>
      <c r="AF415" s="113"/>
      <c r="AG415" s="113"/>
      <c r="AH415" s="113"/>
      <c r="AI415" s="113"/>
      <c r="AJ415" s="113"/>
      <c r="AK415" s="113"/>
      <c r="AL415" s="113"/>
      <c r="AM415" s="113"/>
      <c r="AN415" s="113"/>
      <c r="AO415" s="113"/>
      <c r="AP415" s="113"/>
      <c r="AQ415" s="113"/>
      <c r="AR415" s="113"/>
      <c r="AS415" s="113"/>
      <c r="AT415" s="113"/>
      <c r="AU415" s="113"/>
      <c r="AV415" s="113"/>
      <c r="AW415" s="113"/>
      <c r="AX415" s="113"/>
      <c r="AY415" s="113"/>
      <c r="AZ415" s="113"/>
      <c r="BA415" s="113"/>
      <c r="BB415" s="113"/>
      <c r="BC415" s="113"/>
      <c r="BD415" s="113"/>
      <c r="BE415" s="113"/>
      <c r="BF415" s="113"/>
      <c r="BG415" s="113"/>
      <c r="BH415" s="113"/>
      <c r="BI415" s="113"/>
      <c r="BJ415" s="113"/>
      <c r="BK415" s="113"/>
      <c r="BL415" s="113"/>
      <c r="BM415" s="113"/>
      <c r="BN415" s="113"/>
      <c r="BO415" s="113"/>
      <c r="BP415" s="113"/>
      <c r="BQ415" s="113"/>
      <c r="BR415" s="113"/>
      <c r="BS415" s="113"/>
      <c r="BT415" s="113"/>
      <c r="BU415" s="113"/>
      <c r="BV415" s="113"/>
      <c r="BW415" s="113"/>
      <c r="BX415" s="113"/>
      <c r="BY415" s="113"/>
      <c r="BZ415" s="113"/>
      <c r="CA415" s="113"/>
      <c r="CB415" s="113"/>
      <c r="CC415" s="113"/>
      <c r="CD415" s="113"/>
      <c r="CE415" s="113"/>
      <c r="CF415" s="113"/>
      <c r="CG415" s="113"/>
      <c r="CH415" s="113"/>
      <c r="CI415" s="113"/>
      <c r="CJ415" s="113"/>
      <c r="CK415" s="113"/>
      <c r="CL415" s="113"/>
      <c r="CM415" s="113"/>
      <c r="CN415" s="113"/>
      <c r="CO415" s="113"/>
      <c r="CP415" s="113"/>
      <c r="CQ415" s="113"/>
      <c r="CR415" s="113"/>
      <c r="CS415" s="113"/>
      <c r="CT415" s="113"/>
      <c r="CU415" s="113"/>
      <c r="CV415" s="113"/>
      <c r="CW415" s="113"/>
      <c r="CX415" s="113"/>
      <c r="CY415" s="113"/>
      <c r="CZ415" s="113"/>
      <c r="DA415" s="113"/>
      <c r="DB415" s="113"/>
      <c r="DC415" s="113"/>
      <c r="DD415" s="113"/>
      <c r="DE415" s="113"/>
      <c r="DF415" s="113"/>
      <c r="DG415" s="113"/>
      <c r="DH415" s="113"/>
      <c r="DI415" s="113"/>
      <c r="DJ415" s="113"/>
      <c r="DK415" s="113"/>
      <c r="DL415" s="113"/>
      <c r="DM415" s="113"/>
      <c r="DN415" s="113"/>
      <c r="DO415" s="113"/>
      <c r="DP415" s="113"/>
      <c r="DQ415" s="113"/>
      <c r="DR415" s="113"/>
      <c r="DS415" s="113"/>
      <c r="DT415" s="113"/>
      <c r="DU415" s="113"/>
      <c r="DV415" s="113"/>
      <c r="DW415" s="113"/>
      <c r="DX415" s="113"/>
      <c r="DY415" s="113"/>
      <c r="DZ415" s="113"/>
      <c r="EA415" s="113"/>
      <c r="EB415" s="113"/>
      <c r="EC415" s="113"/>
      <c r="ED415" s="113"/>
      <c r="EE415" s="113"/>
      <c r="EF415" s="113"/>
      <c r="EG415" s="113"/>
      <c r="EH415" s="113"/>
      <c r="EI415" s="113"/>
      <c r="EJ415" s="113"/>
      <c r="EK415" s="113"/>
      <c r="EL415" s="113"/>
      <c r="EM415" s="113"/>
      <c r="EN415" s="113"/>
      <c r="EO415" s="113"/>
      <c r="EP415" s="113"/>
      <c r="EQ415" s="113"/>
      <c r="ER415" s="113"/>
      <c r="ES415" s="113"/>
      <c r="ET415" s="113"/>
      <c r="EU415" s="113"/>
      <c r="EV415" s="113"/>
      <c r="EW415" s="113"/>
      <c r="EX415" s="113"/>
      <c r="EY415" s="113"/>
      <c r="EZ415" s="113"/>
      <c r="FA415" s="113"/>
      <c r="FB415" s="113"/>
      <c r="FC415" s="113"/>
      <c r="FD415" s="113"/>
      <c r="FE415" s="113"/>
      <c r="FF415" s="113"/>
      <c r="FG415" s="113"/>
      <c r="FH415" s="113"/>
      <c r="FI415" s="113"/>
      <c r="FJ415" s="113"/>
      <c r="FK415" s="113"/>
      <c r="FL415" s="113"/>
      <c r="FM415" s="113"/>
      <c r="FN415" s="113"/>
      <c r="FO415" s="113"/>
      <c r="FP415" s="113"/>
      <c r="FQ415" s="113"/>
      <c r="FR415" s="113"/>
      <c r="FS415" s="113"/>
      <c r="FT415" s="113"/>
      <c r="FU415" s="113"/>
      <c r="FV415" s="113"/>
      <c r="FW415" s="113"/>
      <c r="FX415" s="113"/>
      <c r="FY415" s="113"/>
      <c r="FZ415" s="113"/>
      <c r="GA415" s="113"/>
      <c r="GB415" s="113"/>
      <c r="GC415" s="113"/>
      <c r="GD415" s="113"/>
      <c r="GE415" s="113"/>
      <c r="GF415" s="113"/>
      <c r="GG415" s="113"/>
      <c r="GH415" s="113"/>
      <c r="GI415" s="113"/>
      <c r="GJ415" s="113"/>
      <c r="GK415" s="113"/>
      <c r="GL415" s="113"/>
      <c r="GM415" s="113"/>
      <c r="GN415" s="113"/>
      <c r="GO415" s="113"/>
      <c r="GP415" s="113"/>
      <c r="GQ415" s="113"/>
      <c r="GR415" s="113"/>
      <c r="GS415" s="113"/>
      <c r="GT415" s="113"/>
      <c r="GU415" s="113"/>
      <c r="GV415" s="113"/>
      <c r="GW415" s="113"/>
      <c r="GX415" s="113"/>
      <c r="GY415" s="113"/>
      <c r="GZ415" s="113"/>
      <c r="HA415" s="113"/>
      <c r="HB415" s="113"/>
      <c r="HC415" s="113"/>
      <c r="HD415" s="113"/>
      <c r="HE415" s="113"/>
      <c r="HF415" s="113"/>
      <c r="HG415" s="113"/>
      <c r="HH415" s="113"/>
      <c r="HI415" s="113"/>
      <c r="HJ415" s="113"/>
      <c r="HK415" s="113"/>
      <c r="HL415" s="113"/>
      <c r="HM415" s="113"/>
      <c r="HN415" s="113"/>
      <c r="HO415" s="113"/>
      <c r="HP415" s="113"/>
      <c r="HQ415" s="113"/>
      <c r="HR415" s="113"/>
      <c r="HS415" s="113"/>
      <c r="HT415" s="113"/>
      <c r="HU415" s="113"/>
      <c r="HV415" s="113"/>
      <c r="HW415" s="113"/>
      <c r="HX415" s="113"/>
      <c r="HY415" s="113"/>
      <c r="HZ415" s="113"/>
      <c r="IA415" s="113"/>
      <c r="IB415" s="113"/>
      <c r="IC415" s="113"/>
      <c r="ID415" s="113"/>
      <c r="IE415" s="113"/>
      <c r="IF415" s="113"/>
      <c r="IG415" s="113"/>
      <c r="IH415" s="113"/>
      <c r="II415" s="113"/>
      <c r="IJ415" s="113"/>
      <c r="IK415" s="113"/>
      <c r="IL415" s="113"/>
      <c r="IM415" s="113"/>
      <c r="IN415" s="113"/>
      <c r="IO415" s="113"/>
      <c r="IP415" s="113"/>
      <c r="IQ415" s="113"/>
      <c r="IR415" s="113"/>
      <c r="IS415" s="113"/>
      <c r="IT415" s="113"/>
      <c r="IU415" s="113"/>
      <c r="IV415" s="113"/>
      <c r="IW415" s="113"/>
      <c r="IX415" s="113"/>
      <c r="IY415" s="113"/>
    </row>
    <row r="416" spans="1:259" s="20" customFormat="1" x14ac:dyDescent="0.2">
      <c r="A416" s="122">
        <v>39990</v>
      </c>
      <c r="B416" s="101" t="s">
        <v>869</v>
      </c>
      <c r="C416" s="101" t="s">
        <v>297</v>
      </c>
      <c r="D416" s="101" t="s">
        <v>134</v>
      </c>
      <c r="E416" s="101" t="s">
        <v>144</v>
      </c>
      <c r="F416" s="82">
        <v>39736</v>
      </c>
      <c r="G416" s="83">
        <v>2008</v>
      </c>
      <c r="H416" s="123" t="s">
        <v>36</v>
      </c>
      <c r="I416" s="123" t="str">
        <f t="shared" si="21"/>
        <v>MA</v>
      </c>
      <c r="J416" s="123" t="str">
        <f t="shared" si="20"/>
        <v>MA</v>
      </c>
      <c r="K416" s="123" t="str">
        <f t="shared" si="22"/>
        <v>Northeast</v>
      </c>
      <c r="L416" s="123" t="str">
        <f>INDEX('State '!$A$1:$C$62,MATCH($I416,'State '!$B:$B,0),3)</f>
        <v>Northeast</v>
      </c>
      <c r="M416" s="123" t="str">
        <f>INDEX('State '!$A$1:$C$62,MATCH($J416,'State '!$B:$B,0),3)</f>
        <v>Northeast</v>
      </c>
      <c r="N416" s="123"/>
      <c r="O416" s="85">
        <v>23</v>
      </c>
      <c r="P416" s="85">
        <v>13</v>
      </c>
      <c r="Q416" s="85">
        <v>750</v>
      </c>
      <c r="R416" s="124">
        <v>24</v>
      </c>
      <c r="S416" s="123" t="s">
        <v>135</v>
      </c>
      <c r="T416" s="123" t="s">
        <v>870</v>
      </c>
      <c r="U416" s="123" t="s">
        <v>391</v>
      </c>
      <c r="V416" s="123"/>
      <c r="W416" s="125"/>
      <c r="X416" s="126"/>
      <c r="Y416" s="113"/>
      <c r="Z416" s="113"/>
      <c r="AA416" s="113"/>
      <c r="AB416" s="113"/>
      <c r="AC416" s="113"/>
      <c r="AD416" s="113"/>
      <c r="AE416" s="113"/>
      <c r="AF416" s="113"/>
      <c r="AG416" s="113"/>
      <c r="AH416" s="113"/>
      <c r="AI416" s="113"/>
      <c r="AJ416" s="113"/>
      <c r="AK416" s="113"/>
      <c r="AL416" s="113"/>
      <c r="AM416" s="113"/>
      <c r="AN416" s="113"/>
      <c r="AO416" s="113"/>
      <c r="AP416" s="113"/>
      <c r="AQ416" s="113"/>
      <c r="AR416" s="113"/>
      <c r="AS416" s="113"/>
      <c r="AT416" s="113"/>
      <c r="AU416" s="113"/>
      <c r="AV416" s="113"/>
      <c r="AW416" s="113"/>
      <c r="AX416" s="113"/>
      <c r="AY416" s="113"/>
      <c r="AZ416" s="113"/>
      <c r="BA416" s="113"/>
      <c r="BB416" s="113"/>
      <c r="BC416" s="113"/>
      <c r="BD416" s="113"/>
      <c r="BE416" s="113"/>
      <c r="BF416" s="113"/>
      <c r="BG416" s="113"/>
      <c r="BH416" s="113"/>
      <c r="BI416" s="113"/>
      <c r="BJ416" s="113"/>
      <c r="BK416" s="113"/>
      <c r="BL416" s="113"/>
      <c r="BM416" s="113"/>
      <c r="BN416" s="113"/>
      <c r="BO416" s="113"/>
      <c r="BP416" s="113"/>
      <c r="BQ416" s="113"/>
      <c r="BR416" s="113"/>
      <c r="BS416" s="113"/>
      <c r="BT416" s="113"/>
      <c r="BU416" s="113"/>
      <c r="BV416" s="113"/>
      <c r="BW416" s="113"/>
      <c r="BX416" s="113"/>
      <c r="BY416" s="113"/>
      <c r="BZ416" s="113"/>
      <c r="CA416" s="113"/>
      <c r="CB416" s="113"/>
      <c r="CC416" s="113"/>
      <c r="CD416" s="113"/>
      <c r="CE416" s="113"/>
      <c r="CF416" s="113"/>
      <c r="CG416" s="113"/>
      <c r="CH416" s="113"/>
      <c r="CI416" s="113"/>
      <c r="CJ416" s="113"/>
      <c r="CK416" s="113"/>
      <c r="CL416" s="113"/>
      <c r="CM416" s="113"/>
      <c r="CN416" s="113"/>
      <c r="CO416" s="113"/>
      <c r="CP416" s="113"/>
      <c r="CQ416" s="113"/>
      <c r="CR416" s="113"/>
      <c r="CS416" s="113"/>
      <c r="CT416" s="113"/>
      <c r="CU416" s="113"/>
      <c r="CV416" s="113"/>
      <c r="CW416" s="113"/>
      <c r="CX416" s="113"/>
      <c r="CY416" s="113"/>
      <c r="CZ416" s="113"/>
      <c r="DA416" s="113"/>
      <c r="DB416" s="113"/>
      <c r="DC416" s="113"/>
      <c r="DD416" s="113"/>
      <c r="DE416" s="113"/>
      <c r="DF416" s="113"/>
      <c r="DG416" s="113"/>
      <c r="DH416" s="113"/>
      <c r="DI416" s="113"/>
      <c r="DJ416" s="113"/>
      <c r="DK416" s="113"/>
      <c r="DL416" s="113"/>
      <c r="DM416" s="113"/>
      <c r="DN416" s="113"/>
      <c r="DO416" s="113"/>
      <c r="DP416" s="113"/>
      <c r="DQ416" s="113"/>
      <c r="DR416" s="113"/>
      <c r="DS416" s="113"/>
      <c r="DT416" s="113"/>
      <c r="DU416" s="113"/>
      <c r="DV416" s="113"/>
      <c r="DW416" s="113"/>
      <c r="DX416" s="113"/>
      <c r="DY416" s="113"/>
      <c r="DZ416" s="113"/>
      <c r="EA416" s="113"/>
      <c r="EB416" s="113"/>
      <c r="EC416" s="113"/>
      <c r="ED416" s="113"/>
      <c r="EE416" s="113"/>
      <c r="EF416" s="113"/>
      <c r="EG416" s="113"/>
      <c r="EH416" s="113"/>
      <c r="EI416" s="113"/>
      <c r="EJ416" s="113"/>
      <c r="EK416" s="113"/>
      <c r="EL416" s="113"/>
      <c r="EM416" s="113"/>
      <c r="EN416" s="113"/>
      <c r="EO416" s="113"/>
      <c r="EP416" s="113"/>
      <c r="EQ416" s="113"/>
      <c r="ER416" s="113"/>
      <c r="ES416" s="113"/>
      <c r="ET416" s="113"/>
      <c r="EU416" s="113"/>
      <c r="EV416" s="113"/>
      <c r="EW416" s="113"/>
      <c r="EX416" s="113"/>
      <c r="EY416" s="113"/>
      <c r="EZ416" s="113"/>
      <c r="FA416" s="113"/>
      <c r="FB416" s="113"/>
      <c r="FC416" s="113"/>
      <c r="FD416" s="113"/>
      <c r="FE416" s="113"/>
      <c r="FF416" s="113"/>
      <c r="FG416" s="113"/>
      <c r="FH416" s="113"/>
      <c r="FI416" s="113"/>
      <c r="FJ416" s="113"/>
      <c r="FK416" s="113"/>
      <c r="FL416" s="113"/>
      <c r="FM416" s="113"/>
      <c r="FN416" s="113"/>
      <c r="FO416" s="113"/>
      <c r="FP416" s="113"/>
      <c r="FQ416" s="113"/>
      <c r="FR416" s="113"/>
      <c r="FS416" s="113"/>
      <c r="FT416" s="113"/>
      <c r="FU416" s="113"/>
      <c r="FV416" s="113"/>
      <c r="FW416" s="113"/>
      <c r="FX416" s="113"/>
      <c r="FY416" s="113"/>
      <c r="FZ416" s="113"/>
      <c r="GA416" s="113"/>
      <c r="GB416" s="113"/>
      <c r="GC416" s="113"/>
      <c r="GD416" s="113"/>
      <c r="GE416" s="113"/>
      <c r="GF416" s="113"/>
      <c r="GG416" s="113"/>
      <c r="GH416" s="113"/>
      <c r="GI416" s="113"/>
      <c r="GJ416" s="113"/>
      <c r="GK416" s="113"/>
      <c r="GL416" s="113"/>
      <c r="GM416" s="113"/>
      <c r="GN416" s="113"/>
      <c r="GO416" s="113"/>
      <c r="GP416" s="113"/>
      <c r="GQ416" s="113"/>
      <c r="GR416" s="113"/>
      <c r="GS416" s="113"/>
      <c r="GT416" s="113"/>
      <c r="GU416" s="113"/>
      <c r="GV416" s="113"/>
      <c r="GW416" s="113"/>
      <c r="GX416" s="113"/>
      <c r="GY416" s="113"/>
      <c r="GZ416" s="113"/>
      <c r="HA416" s="113"/>
      <c r="HB416" s="113"/>
      <c r="HC416" s="113"/>
      <c r="HD416" s="113"/>
      <c r="HE416" s="113"/>
      <c r="HF416" s="113"/>
      <c r="HG416" s="113"/>
      <c r="HH416" s="113"/>
      <c r="HI416" s="113"/>
      <c r="HJ416" s="113"/>
      <c r="HK416" s="113"/>
      <c r="HL416" s="113"/>
      <c r="HM416" s="113"/>
      <c r="HN416" s="113"/>
      <c r="HO416" s="113"/>
      <c r="HP416" s="113"/>
      <c r="HQ416" s="113"/>
      <c r="HR416" s="113"/>
      <c r="HS416" s="113"/>
      <c r="HT416" s="113"/>
      <c r="HU416" s="113"/>
      <c r="HV416" s="113"/>
      <c r="HW416" s="113"/>
      <c r="HX416" s="113"/>
      <c r="HY416" s="113"/>
      <c r="HZ416" s="113"/>
      <c r="IA416" s="113"/>
      <c r="IB416" s="113"/>
      <c r="IC416" s="113"/>
      <c r="ID416" s="113"/>
      <c r="IE416" s="113"/>
      <c r="IF416" s="113"/>
      <c r="IG416" s="113"/>
      <c r="IH416" s="113"/>
      <c r="II416" s="113"/>
      <c r="IJ416" s="113"/>
      <c r="IK416" s="113"/>
      <c r="IL416" s="113"/>
      <c r="IM416" s="113"/>
      <c r="IN416" s="113"/>
      <c r="IO416" s="113"/>
      <c r="IP416" s="113"/>
      <c r="IQ416" s="113"/>
      <c r="IR416" s="113"/>
      <c r="IS416" s="113"/>
      <c r="IT416" s="113"/>
      <c r="IU416" s="113"/>
      <c r="IV416" s="113"/>
      <c r="IW416" s="113"/>
      <c r="IX416" s="113"/>
      <c r="IY416" s="113"/>
    </row>
    <row r="417" spans="1:259" s="20" customFormat="1" ht="25.5" x14ac:dyDescent="0.2">
      <c r="A417" s="122">
        <v>39990</v>
      </c>
      <c r="B417" s="101" t="s">
        <v>877</v>
      </c>
      <c r="C417" s="101" t="s">
        <v>2138</v>
      </c>
      <c r="D417" s="101" t="s">
        <v>141</v>
      </c>
      <c r="E417" s="101" t="s">
        <v>144</v>
      </c>
      <c r="F417" s="82">
        <v>39492</v>
      </c>
      <c r="G417" s="83">
        <v>2008</v>
      </c>
      <c r="H417" s="123" t="s">
        <v>442</v>
      </c>
      <c r="I417" s="123" t="str">
        <f t="shared" si="21"/>
        <v>TX</v>
      </c>
      <c r="J417" s="123" t="str">
        <f t="shared" si="20"/>
        <v>LA</v>
      </c>
      <c r="K417" s="123" t="str">
        <f t="shared" si="22"/>
        <v>South Central</v>
      </c>
      <c r="L417" s="123" t="str">
        <f>INDEX('State '!$A$1:$C$62,MATCH($I417,'State '!$B:$B,0),3)</f>
        <v>South Central</v>
      </c>
      <c r="M417" s="123" t="str">
        <f>INDEX('State '!$A$1:$C$62,MATCH($J417,'State '!$B:$B,0),3)</f>
        <v>South Central</v>
      </c>
      <c r="N417" s="123"/>
      <c r="O417" s="85">
        <v>69</v>
      </c>
      <c r="P417" s="85">
        <v>4.5</v>
      </c>
      <c r="Q417" s="85">
        <v>200</v>
      </c>
      <c r="R417" s="124">
        <v>36</v>
      </c>
      <c r="S417" s="123" t="s">
        <v>135</v>
      </c>
      <c r="T417" s="123" t="s">
        <v>390</v>
      </c>
      <c r="U417" s="123" t="s">
        <v>878</v>
      </c>
      <c r="V417" s="123"/>
      <c r="W417" s="125"/>
      <c r="X417" s="126"/>
      <c r="Y417" s="113"/>
      <c r="Z417" s="113"/>
      <c r="AA417" s="113"/>
      <c r="AB417" s="113"/>
      <c r="AC417" s="113"/>
      <c r="AD417" s="113"/>
      <c r="AE417" s="113"/>
      <c r="AF417" s="113"/>
      <c r="AG417" s="113"/>
      <c r="AH417" s="113"/>
      <c r="AI417" s="113"/>
      <c r="AJ417" s="113"/>
      <c r="AK417" s="113"/>
      <c r="AL417" s="113"/>
      <c r="AM417" s="113"/>
      <c r="AN417" s="113"/>
      <c r="AO417" s="113"/>
      <c r="AP417" s="113"/>
      <c r="AQ417" s="113"/>
      <c r="AR417" s="113"/>
      <c r="AS417" s="113"/>
      <c r="AT417" s="113"/>
      <c r="AU417" s="113"/>
      <c r="AV417" s="113"/>
      <c r="AW417" s="113"/>
      <c r="AX417" s="113"/>
      <c r="AY417" s="113"/>
      <c r="AZ417" s="113"/>
      <c r="BA417" s="113"/>
      <c r="BB417" s="113"/>
      <c r="BC417" s="113"/>
      <c r="BD417" s="113"/>
      <c r="BE417" s="113"/>
      <c r="BF417" s="113"/>
      <c r="BG417" s="113"/>
      <c r="BH417" s="113"/>
      <c r="BI417" s="113"/>
      <c r="BJ417" s="113"/>
      <c r="BK417" s="113"/>
      <c r="BL417" s="113"/>
      <c r="BM417" s="113"/>
      <c r="BN417" s="113"/>
      <c r="BO417" s="113"/>
      <c r="BP417" s="113"/>
      <c r="BQ417" s="113"/>
      <c r="BR417" s="113"/>
      <c r="BS417" s="113"/>
      <c r="BT417" s="113"/>
      <c r="BU417" s="113"/>
      <c r="BV417" s="113"/>
      <c r="BW417" s="113"/>
      <c r="BX417" s="113"/>
      <c r="BY417" s="113"/>
      <c r="BZ417" s="113"/>
      <c r="CA417" s="113"/>
      <c r="CB417" s="113"/>
      <c r="CC417" s="113"/>
      <c r="CD417" s="113"/>
      <c r="CE417" s="113"/>
      <c r="CF417" s="113"/>
      <c r="CG417" s="113"/>
      <c r="CH417" s="113"/>
      <c r="CI417" s="113"/>
      <c r="CJ417" s="113"/>
      <c r="CK417" s="113"/>
      <c r="CL417" s="113"/>
      <c r="CM417" s="113"/>
      <c r="CN417" s="113"/>
      <c r="CO417" s="113"/>
      <c r="CP417" s="113"/>
      <c r="CQ417" s="113"/>
      <c r="CR417" s="113"/>
      <c r="CS417" s="113"/>
      <c r="CT417" s="113"/>
      <c r="CU417" s="113"/>
      <c r="CV417" s="113"/>
      <c r="CW417" s="113"/>
      <c r="CX417" s="113"/>
      <c r="CY417" s="113"/>
      <c r="CZ417" s="113"/>
      <c r="DA417" s="113"/>
      <c r="DB417" s="113"/>
      <c r="DC417" s="113"/>
      <c r="DD417" s="113"/>
      <c r="DE417" s="113"/>
      <c r="DF417" s="113"/>
      <c r="DG417" s="113"/>
      <c r="DH417" s="113"/>
      <c r="DI417" s="113"/>
      <c r="DJ417" s="113"/>
      <c r="DK417" s="113"/>
      <c r="DL417" s="113"/>
      <c r="DM417" s="113"/>
      <c r="DN417" s="113"/>
      <c r="DO417" s="113"/>
      <c r="DP417" s="113"/>
      <c r="DQ417" s="113"/>
      <c r="DR417" s="113"/>
      <c r="DS417" s="113"/>
      <c r="DT417" s="113"/>
      <c r="DU417" s="113"/>
      <c r="DV417" s="113"/>
      <c r="DW417" s="113"/>
      <c r="DX417" s="113"/>
      <c r="DY417" s="113"/>
      <c r="DZ417" s="113"/>
      <c r="EA417" s="113"/>
      <c r="EB417" s="113"/>
      <c r="EC417" s="113"/>
      <c r="ED417" s="113"/>
      <c r="EE417" s="113"/>
      <c r="EF417" s="113"/>
      <c r="EG417" s="113"/>
      <c r="EH417" s="113"/>
      <c r="EI417" s="113"/>
      <c r="EJ417" s="113"/>
      <c r="EK417" s="113"/>
      <c r="EL417" s="113"/>
      <c r="EM417" s="113"/>
      <c r="EN417" s="113"/>
      <c r="EO417" s="113"/>
      <c r="EP417" s="113"/>
      <c r="EQ417" s="113"/>
      <c r="ER417" s="113"/>
      <c r="ES417" s="113"/>
      <c r="ET417" s="113"/>
      <c r="EU417" s="113"/>
      <c r="EV417" s="113"/>
      <c r="EW417" s="113"/>
      <c r="EX417" s="113"/>
      <c r="EY417" s="113"/>
      <c r="EZ417" s="113"/>
      <c r="FA417" s="113"/>
      <c r="FB417" s="113"/>
      <c r="FC417" s="113"/>
      <c r="FD417" s="113"/>
      <c r="FE417" s="113"/>
      <c r="FF417" s="113"/>
      <c r="FG417" s="113"/>
      <c r="FH417" s="113"/>
      <c r="FI417" s="113"/>
      <c r="FJ417" s="113"/>
      <c r="FK417" s="113"/>
      <c r="FL417" s="113"/>
      <c r="FM417" s="113"/>
      <c r="FN417" s="113"/>
      <c r="FO417" s="113"/>
      <c r="FP417" s="113"/>
      <c r="FQ417" s="113"/>
      <c r="FR417" s="113"/>
      <c r="FS417" s="113"/>
      <c r="FT417" s="113"/>
      <c r="FU417" s="113"/>
      <c r="FV417" s="113"/>
      <c r="FW417" s="113"/>
      <c r="FX417" s="113"/>
      <c r="FY417" s="113"/>
      <c r="FZ417" s="113"/>
      <c r="GA417" s="113"/>
      <c r="GB417" s="113"/>
      <c r="GC417" s="113"/>
      <c r="GD417" s="113"/>
      <c r="GE417" s="113"/>
      <c r="GF417" s="113"/>
      <c r="GG417" s="113"/>
      <c r="GH417" s="113"/>
      <c r="GI417" s="113"/>
      <c r="GJ417" s="113"/>
      <c r="GK417" s="113"/>
      <c r="GL417" s="113"/>
      <c r="GM417" s="113"/>
      <c r="GN417" s="113"/>
      <c r="GO417" s="113"/>
      <c r="GP417" s="113"/>
      <c r="GQ417" s="113"/>
      <c r="GR417" s="113"/>
      <c r="GS417" s="113"/>
      <c r="GT417" s="113"/>
      <c r="GU417" s="113"/>
      <c r="GV417" s="113"/>
      <c r="GW417" s="113"/>
      <c r="GX417" s="113"/>
      <c r="GY417" s="113"/>
      <c r="GZ417" s="113"/>
      <c r="HA417" s="113"/>
      <c r="HB417" s="113"/>
      <c r="HC417" s="113"/>
      <c r="HD417" s="113"/>
      <c r="HE417" s="113"/>
      <c r="HF417" s="113"/>
      <c r="HG417" s="113"/>
      <c r="HH417" s="113"/>
      <c r="HI417" s="113"/>
      <c r="HJ417" s="113"/>
      <c r="HK417" s="113"/>
      <c r="HL417" s="113"/>
      <c r="HM417" s="113"/>
      <c r="HN417" s="113"/>
      <c r="HO417" s="113"/>
      <c r="HP417" s="113"/>
      <c r="HQ417" s="113"/>
      <c r="HR417" s="113"/>
      <c r="HS417" s="113"/>
      <c r="HT417" s="113"/>
      <c r="HU417" s="113"/>
      <c r="HV417" s="113"/>
      <c r="HW417" s="113"/>
      <c r="HX417" s="113"/>
      <c r="HY417" s="113"/>
      <c r="HZ417" s="113"/>
      <c r="IA417" s="113"/>
      <c r="IB417" s="113"/>
      <c r="IC417" s="113"/>
      <c r="ID417" s="113"/>
      <c r="IE417" s="113"/>
      <c r="IF417" s="113"/>
      <c r="IG417" s="113"/>
      <c r="IH417" s="113"/>
      <c r="II417" s="113"/>
      <c r="IJ417" s="113"/>
      <c r="IK417" s="113"/>
      <c r="IL417" s="113"/>
      <c r="IM417" s="113"/>
      <c r="IN417" s="113"/>
      <c r="IO417" s="113"/>
      <c r="IP417" s="113"/>
      <c r="IQ417" s="113"/>
      <c r="IR417" s="113"/>
      <c r="IS417" s="113"/>
      <c r="IT417" s="113"/>
      <c r="IU417" s="113"/>
      <c r="IV417" s="113"/>
      <c r="IW417" s="113"/>
      <c r="IX417" s="113"/>
      <c r="IY417" s="113"/>
    </row>
    <row r="418" spans="1:259" s="20" customFormat="1" x14ac:dyDescent="0.2">
      <c r="A418" s="122">
        <v>39990</v>
      </c>
      <c r="B418" s="102" t="s">
        <v>789</v>
      </c>
      <c r="C418" s="102" t="s">
        <v>262</v>
      </c>
      <c r="D418" s="102" t="s">
        <v>141</v>
      </c>
      <c r="E418" s="144" t="s">
        <v>144</v>
      </c>
      <c r="F418" s="84">
        <v>39753</v>
      </c>
      <c r="G418" s="145">
        <v>2008</v>
      </c>
      <c r="H418" s="123" t="s">
        <v>42</v>
      </c>
      <c r="I418" s="123" t="str">
        <f t="shared" si="21"/>
        <v>IA</v>
      </c>
      <c r="J418" s="123" t="str">
        <f t="shared" si="20"/>
        <v>IA</v>
      </c>
      <c r="K418" s="123" t="str">
        <f t="shared" si="22"/>
        <v>Midwest</v>
      </c>
      <c r="L418" s="123" t="str">
        <f>INDEX('State '!$A$1:$C$62,MATCH($I418,'State '!$B:$B,0),3)</f>
        <v>Midwest</v>
      </c>
      <c r="M418" s="123" t="str">
        <f>INDEX('State '!$A$1:$C$62,MATCH($J418,'State '!$B:$B,0),3)</f>
        <v>Midwest</v>
      </c>
      <c r="N418" s="123"/>
      <c r="O418" s="146">
        <v>6.89</v>
      </c>
      <c r="P418" s="146">
        <v>8</v>
      </c>
      <c r="Q418" s="146">
        <v>12.5</v>
      </c>
      <c r="R418" s="85" t="s">
        <v>790</v>
      </c>
      <c r="S418" s="147" t="s">
        <v>135</v>
      </c>
      <c r="T418" s="148" t="s">
        <v>390</v>
      </c>
      <c r="U418" s="149" t="s">
        <v>791</v>
      </c>
      <c r="V418" s="123"/>
      <c r="W418" s="125"/>
      <c r="X418" s="126"/>
      <c r="Y418" s="113"/>
      <c r="Z418" s="113"/>
      <c r="AA418" s="113"/>
      <c r="AB418" s="113"/>
      <c r="AC418" s="113"/>
      <c r="AD418" s="113"/>
      <c r="AE418" s="113"/>
      <c r="AF418" s="113"/>
      <c r="AG418" s="113"/>
      <c r="AH418" s="113"/>
      <c r="AI418" s="113"/>
      <c r="AJ418" s="113"/>
      <c r="AK418" s="113"/>
      <c r="AL418" s="113"/>
      <c r="AM418" s="113"/>
      <c r="AN418" s="113"/>
      <c r="AO418" s="113"/>
      <c r="AP418" s="113"/>
      <c r="AQ418" s="113"/>
      <c r="AR418" s="113"/>
      <c r="AS418" s="113"/>
      <c r="AT418" s="113"/>
      <c r="AU418" s="113"/>
      <c r="AV418" s="113"/>
      <c r="AW418" s="113"/>
      <c r="AX418" s="113"/>
      <c r="AY418" s="113"/>
      <c r="AZ418" s="113"/>
      <c r="BA418" s="113"/>
      <c r="BB418" s="113"/>
      <c r="BC418" s="113"/>
      <c r="BD418" s="113"/>
      <c r="BE418" s="113"/>
      <c r="BF418" s="113"/>
      <c r="BG418" s="113"/>
      <c r="BH418" s="113"/>
      <c r="BI418" s="113"/>
      <c r="BJ418" s="113"/>
      <c r="BK418" s="113"/>
      <c r="BL418" s="113"/>
      <c r="BM418" s="113"/>
      <c r="BN418" s="113"/>
      <c r="BO418" s="113"/>
      <c r="BP418" s="113"/>
      <c r="BQ418" s="113"/>
      <c r="BR418" s="113"/>
      <c r="BS418" s="113"/>
      <c r="BT418" s="113"/>
      <c r="BU418" s="113"/>
      <c r="BV418" s="113"/>
      <c r="BW418" s="113"/>
      <c r="BX418" s="113"/>
      <c r="BY418" s="113"/>
      <c r="BZ418" s="113"/>
      <c r="CA418" s="113"/>
      <c r="CB418" s="113"/>
      <c r="CC418" s="113"/>
      <c r="CD418" s="113"/>
      <c r="CE418" s="113"/>
      <c r="CF418" s="113"/>
      <c r="CG418" s="113"/>
      <c r="CH418" s="113"/>
      <c r="CI418" s="113"/>
      <c r="CJ418" s="113"/>
      <c r="CK418" s="113"/>
      <c r="CL418" s="113"/>
      <c r="CM418" s="113"/>
      <c r="CN418" s="113"/>
      <c r="CO418" s="113"/>
      <c r="CP418" s="113"/>
      <c r="CQ418" s="113"/>
      <c r="CR418" s="113"/>
      <c r="CS418" s="113"/>
      <c r="CT418" s="113"/>
      <c r="CU418" s="113"/>
      <c r="CV418" s="113"/>
      <c r="CW418" s="113"/>
      <c r="CX418" s="113"/>
      <c r="CY418" s="113"/>
      <c r="CZ418" s="113"/>
      <c r="DA418" s="113"/>
      <c r="DB418" s="113"/>
      <c r="DC418" s="113"/>
      <c r="DD418" s="113"/>
      <c r="DE418" s="113"/>
      <c r="DF418" s="113"/>
      <c r="DG418" s="113"/>
      <c r="DH418" s="113"/>
      <c r="DI418" s="113"/>
      <c r="DJ418" s="113"/>
      <c r="DK418" s="113"/>
      <c r="DL418" s="113"/>
      <c r="DM418" s="113"/>
      <c r="DN418" s="113"/>
      <c r="DO418" s="113"/>
      <c r="DP418" s="113"/>
      <c r="DQ418" s="113"/>
      <c r="DR418" s="113"/>
      <c r="DS418" s="113"/>
      <c r="DT418" s="113"/>
      <c r="DU418" s="113"/>
      <c r="DV418" s="113"/>
      <c r="DW418" s="113"/>
      <c r="DX418" s="113"/>
      <c r="DY418" s="113"/>
      <c r="DZ418" s="113"/>
      <c r="EA418" s="113"/>
      <c r="EB418" s="113"/>
      <c r="EC418" s="113"/>
      <c r="ED418" s="113"/>
      <c r="EE418" s="113"/>
      <c r="EF418" s="113"/>
      <c r="EG418" s="113"/>
      <c r="EH418" s="113"/>
      <c r="EI418" s="113"/>
      <c r="EJ418" s="113"/>
      <c r="EK418" s="113"/>
      <c r="EL418" s="113"/>
      <c r="EM418" s="113"/>
      <c r="EN418" s="113"/>
      <c r="EO418" s="113"/>
      <c r="EP418" s="113"/>
      <c r="EQ418" s="113"/>
      <c r="ER418" s="113"/>
      <c r="ES418" s="113"/>
      <c r="ET418" s="113"/>
      <c r="EU418" s="113"/>
      <c r="EV418" s="113"/>
      <c r="EW418" s="113"/>
      <c r="EX418" s="113"/>
      <c r="EY418" s="113"/>
      <c r="EZ418" s="113"/>
      <c r="FA418" s="113"/>
      <c r="FB418" s="113"/>
      <c r="FC418" s="113"/>
      <c r="FD418" s="113"/>
      <c r="FE418" s="113"/>
      <c r="FF418" s="113"/>
      <c r="FG418" s="113"/>
      <c r="FH418" s="113"/>
      <c r="FI418" s="113"/>
      <c r="FJ418" s="113"/>
      <c r="FK418" s="113"/>
      <c r="FL418" s="113"/>
      <c r="FM418" s="113"/>
      <c r="FN418" s="113"/>
      <c r="FO418" s="113"/>
      <c r="FP418" s="113"/>
      <c r="FQ418" s="113"/>
      <c r="FR418" s="113"/>
      <c r="FS418" s="113"/>
      <c r="FT418" s="113"/>
      <c r="FU418" s="113"/>
      <c r="FV418" s="113"/>
      <c r="FW418" s="113"/>
      <c r="FX418" s="113"/>
      <c r="FY418" s="113"/>
      <c r="FZ418" s="113"/>
      <c r="GA418" s="113"/>
      <c r="GB418" s="113"/>
      <c r="GC418" s="113"/>
      <c r="GD418" s="113"/>
      <c r="GE418" s="113"/>
      <c r="GF418" s="113"/>
      <c r="GG418" s="113"/>
      <c r="GH418" s="113"/>
      <c r="GI418" s="113"/>
      <c r="GJ418" s="113"/>
      <c r="GK418" s="113"/>
      <c r="GL418" s="113"/>
      <c r="GM418" s="113"/>
      <c r="GN418" s="113"/>
      <c r="GO418" s="113"/>
      <c r="GP418" s="113"/>
      <c r="GQ418" s="113"/>
      <c r="GR418" s="113"/>
      <c r="GS418" s="113"/>
      <c r="GT418" s="113"/>
      <c r="GU418" s="113"/>
      <c r="GV418" s="113"/>
      <c r="GW418" s="113"/>
      <c r="GX418" s="113"/>
      <c r="GY418" s="113"/>
      <c r="GZ418" s="113"/>
      <c r="HA418" s="113"/>
      <c r="HB418" s="113"/>
      <c r="HC418" s="113"/>
      <c r="HD418" s="113"/>
      <c r="HE418" s="113"/>
      <c r="HF418" s="113"/>
      <c r="HG418" s="113"/>
      <c r="HH418" s="113"/>
      <c r="HI418" s="113"/>
      <c r="HJ418" s="113"/>
      <c r="HK418" s="113"/>
      <c r="HL418" s="113"/>
      <c r="HM418" s="113"/>
      <c r="HN418" s="113"/>
      <c r="HO418" s="113"/>
      <c r="HP418" s="113"/>
      <c r="HQ418" s="113"/>
      <c r="HR418" s="113"/>
      <c r="HS418" s="113"/>
      <c r="HT418" s="113"/>
      <c r="HU418" s="113"/>
      <c r="HV418" s="113"/>
      <c r="HW418" s="113"/>
      <c r="HX418" s="113"/>
      <c r="HY418" s="113"/>
      <c r="HZ418" s="113"/>
      <c r="IA418" s="113"/>
      <c r="IB418" s="113"/>
      <c r="IC418" s="113"/>
      <c r="ID418" s="113"/>
      <c r="IE418" s="113"/>
      <c r="IF418" s="113"/>
      <c r="IG418" s="113"/>
      <c r="IH418" s="113"/>
      <c r="II418" s="113"/>
      <c r="IJ418" s="113"/>
      <c r="IK418" s="113"/>
      <c r="IL418" s="113"/>
      <c r="IM418" s="113"/>
      <c r="IN418" s="113"/>
      <c r="IO418" s="113"/>
      <c r="IP418" s="113"/>
      <c r="IQ418" s="113"/>
      <c r="IR418" s="113"/>
      <c r="IS418" s="113"/>
      <c r="IT418" s="113"/>
      <c r="IU418" s="113"/>
      <c r="IV418" s="113"/>
      <c r="IW418" s="113"/>
      <c r="IX418" s="113"/>
      <c r="IY418" s="113"/>
    </row>
    <row r="419" spans="1:259" s="20" customFormat="1" x14ac:dyDescent="0.2">
      <c r="A419" s="122">
        <v>39990</v>
      </c>
      <c r="B419" s="101" t="s">
        <v>799</v>
      </c>
      <c r="C419" s="101" t="s">
        <v>262</v>
      </c>
      <c r="D419" s="101" t="s">
        <v>141</v>
      </c>
      <c r="E419" s="101" t="s">
        <v>144</v>
      </c>
      <c r="F419" s="82">
        <v>39753</v>
      </c>
      <c r="G419" s="83">
        <v>2008</v>
      </c>
      <c r="H419" s="123" t="s">
        <v>24</v>
      </c>
      <c r="I419" s="123" t="str">
        <f t="shared" si="21"/>
        <v>NE</v>
      </c>
      <c r="J419" s="123" t="str">
        <f t="shared" si="20"/>
        <v>NE</v>
      </c>
      <c r="K419" s="123" t="str">
        <f t="shared" si="22"/>
        <v>Mountain</v>
      </c>
      <c r="L419" s="123" t="str">
        <f>INDEX('State '!$A$1:$C$62,MATCH($I419,'State '!$B:$B,0),3)</f>
        <v>Mountain</v>
      </c>
      <c r="M419" s="123" t="str">
        <f>INDEX('State '!$A$1:$C$62,MATCH($J419,'State '!$B:$B,0),3)</f>
        <v>Mountain</v>
      </c>
      <c r="N419" s="123"/>
      <c r="O419" s="85">
        <v>9.1199999999999992</v>
      </c>
      <c r="P419" s="85">
        <v>12</v>
      </c>
      <c r="Q419" s="85">
        <v>11</v>
      </c>
      <c r="R419" s="124" t="s">
        <v>800</v>
      </c>
      <c r="S419" s="123" t="s">
        <v>135</v>
      </c>
      <c r="T419" s="123" t="s">
        <v>390</v>
      </c>
      <c r="U419" s="123" t="s">
        <v>801</v>
      </c>
      <c r="V419" s="123"/>
      <c r="W419" s="125"/>
      <c r="X419" s="126"/>
      <c r="Y419" s="113"/>
      <c r="Z419" s="113"/>
      <c r="AA419" s="113"/>
      <c r="AB419" s="113"/>
      <c r="AC419" s="113"/>
      <c r="AD419" s="113"/>
      <c r="AE419" s="113"/>
      <c r="AF419" s="113"/>
      <c r="AG419" s="113"/>
      <c r="AH419" s="113"/>
      <c r="AI419" s="113"/>
      <c r="AJ419" s="113"/>
      <c r="AK419" s="113"/>
      <c r="AL419" s="113"/>
      <c r="AM419" s="113"/>
      <c r="AN419" s="113"/>
      <c r="AO419" s="113"/>
      <c r="AP419" s="113"/>
      <c r="AQ419" s="113"/>
      <c r="AR419" s="113"/>
      <c r="AS419" s="113"/>
      <c r="AT419" s="113"/>
      <c r="AU419" s="113"/>
      <c r="AV419" s="113"/>
      <c r="AW419" s="113"/>
      <c r="AX419" s="113"/>
      <c r="AY419" s="113"/>
      <c r="AZ419" s="113"/>
      <c r="BA419" s="113"/>
      <c r="BB419" s="113"/>
      <c r="BC419" s="113"/>
      <c r="BD419" s="113"/>
      <c r="BE419" s="113"/>
      <c r="BF419" s="113"/>
      <c r="BG419" s="113"/>
      <c r="BH419" s="113"/>
      <c r="BI419" s="113"/>
      <c r="BJ419" s="113"/>
      <c r="BK419" s="113"/>
      <c r="BL419" s="113"/>
      <c r="BM419" s="113"/>
      <c r="BN419" s="113"/>
      <c r="BO419" s="113"/>
      <c r="BP419" s="113"/>
      <c r="BQ419" s="113"/>
      <c r="BR419" s="113"/>
      <c r="BS419" s="113"/>
      <c r="BT419" s="113"/>
      <c r="BU419" s="113"/>
      <c r="BV419" s="113"/>
      <c r="BW419" s="113"/>
      <c r="BX419" s="113"/>
      <c r="BY419" s="113"/>
      <c r="BZ419" s="113"/>
      <c r="CA419" s="113"/>
      <c r="CB419" s="113"/>
      <c r="CC419" s="113"/>
      <c r="CD419" s="113"/>
      <c r="CE419" s="113"/>
      <c r="CF419" s="113"/>
      <c r="CG419" s="113"/>
      <c r="CH419" s="113"/>
      <c r="CI419" s="113"/>
      <c r="CJ419" s="113"/>
      <c r="CK419" s="113"/>
      <c r="CL419" s="113"/>
      <c r="CM419" s="113"/>
      <c r="CN419" s="113"/>
      <c r="CO419" s="113"/>
      <c r="CP419" s="113"/>
      <c r="CQ419" s="113"/>
      <c r="CR419" s="113"/>
      <c r="CS419" s="113"/>
      <c r="CT419" s="113"/>
      <c r="CU419" s="113"/>
      <c r="CV419" s="113"/>
      <c r="CW419" s="113"/>
      <c r="CX419" s="113"/>
      <c r="CY419" s="113"/>
      <c r="CZ419" s="113"/>
      <c r="DA419" s="113"/>
      <c r="DB419" s="113"/>
      <c r="DC419" s="113"/>
      <c r="DD419" s="113"/>
      <c r="DE419" s="113"/>
      <c r="DF419" s="113"/>
      <c r="DG419" s="113"/>
      <c r="DH419" s="113"/>
      <c r="DI419" s="113"/>
      <c r="DJ419" s="113"/>
      <c r="DK419" s="113"/>
      <c r="DL419" s="113"/>
      <c r="DM419" s="113"/>
      <c r="DN419" s="113"/>
      <c r="DO419" s="113"/>
      <c r="DP419" s="113"/>
      <c r="DQ419" s="113"/>
      <c r="DR419" s="113"/>
      <c r="DS419" s="113"/>
      <c r="DT419" s="113"/>
      <c r="DU419" s="113"/>
      <c r="DV419" s="113"/>
      <c r="DW419" s="113"/>
      <c r="DX419" s="113"/>
      <c r="DY419" s="113"/>
      <c r="DZ419" s="113"/>
      <c r="EA419" s="113"/>
      <c r="EB419" s="113"/>
      <c r="EC419" s="113"/>
      <c r="ED419" s="113"/>
      <c r="EE419" s="113"/>
      <c r="EF419" s="113"/>
      <c r="EG419" s="113"/>
      <c r="EH419" s="113"/>
      <c r="EI419" s="113"/>
      <c r="EJ419" s="113"/>
      <c r="EK419" s="113"/>
      <c r="EL419" s="113"/>
      <c r="EM419" s="113"/>
      <c r="EN419" s="113"/>
      <c r="EO419" s="113"/>
      <c r="EP419" s="113"/>
      <c r="EQ419" s="113"/>
      <c r="ER419" s="113"/>
      <c r="ES419" s="113"/>
      <c r="ET419" s="113"/>
      <c r="EU419" s="113"/>
      <c r="EV419" s="113"/>
      <c r="EW419" s="113"/>
      <c r="EX419" s="113"/>
      <c r="EY419" s="113"/>
      <c r="EZ419" s="113"/>
      <c r="FA419" s="113"/>
      <c r="FB419" s="113"/>
      <c r="FC419" s="113"/>
      <c r="FD419" s="113"/>
      <c r="FE419" s="113"/>
      <c r="FF419" s="113"/>
      <c r="FG419" s="113"/>
      <c r="FH419" s="113"/>
      <c r="FI419" s="113"/>
      <c r="FJ419" s="113"/>
      <c r="FK419" s="113"/>
      <c r="FL419" s="113"/>
      <c r="FM419" s="113"/>
      <c r="FN419" s="113"/>
      <c r="FO419" s="113"/>
      <c r="FP419" s="113"/>
      <c r="FQ419" s="113"/>
      <c r="FR419" s="113"/>
      <c r="FS419" s="113"/>
      <c r="FT419" s="113"/>
      <c r="FU419" s="113"/>
      <c r="FV419" s="113"/>
      <c r="FW419" s="113"/>
      <c r="FX419" s="113"/>
      <c r="FY419" s="113"/>
      <c r="FZ419" s="113"/>
      <c r="GA419" s="113"/>
      <c r="GB419" s="113"/>
      <c r="GC419" s="113"/>
      <c r="GD419" s="113"/>
      <c r="GE419" s="113"/>
      <c r="GF419" s="113"/>
      <c r="GG419" s="113"/>
      <c r="GH419" s="113"/>
      <c r="GI419" s="113"/>
      <c r="GJ419" s="113"/>
      <c r="GK419" s="113"/>
      <c r="GL419" s="113"/>
      <c r="GM419" s="113"/>
      <c r="GN419" s="113"/>
      <c r="GO419" s="113"/>
      <c r="GP419" s="113"/>
      <c r="GQ419" s="113"/>
      <c r="GR419" s="113"/>
      <c r="GS419" s="113"/>
      <c r="GT419" s="113"/>
      <c r="GU419" s="113"/>
      <c r="GV419" s="113"/>
      <c r="GW419" s="113"/>
      <c r="GX419" s="113"/>
      <c r="GY419" s="113"/>
      <c r="GZ419" s="113"/>
      <c r="HA419" s="113"/>
      <c r="HB419" s="113"/>
      <c r="HC419" s="113"/>
      <c r="HD419" s="113"/>
      <c r="HE419" s="113"/>
      <c r="HF419" s="113"/>
      <c r="HG419" s="113"/>
      <c r="HH419" s="113"/>
      <c r="HI419" s="113"/>
      <c r="HJ419" s="113"/>
      <c r="HK419" s="113"/>
      <c r="HL419" s="113"/>
      <c r="HM419" s="113"/>
      <c r="HN419" s="113"/>
      <c r="HO419" s="113"/>
      <c r="HP419" s="113"/>
      <c r="HQ419" s="113"/>
      <c r="HR419" s="113"/>
      <c r="HS419" s="113"/>
      <c r="HT419" s="113"/>
      <c r="HU419" s="113"/>
      <c r="HV419" s="113"/>
      <c r="HW419" s="113"/>
      <c r="HX419" s="113"/>
      <c r="HY419" s="113"/>
      <c r="HZ419" s="113"/>
      <c r="IA419" s="113"/>
      <c r="IB419" s="113"/>
      <c r="IC419" s="113"/>
      <c r="ID419" s="113"/>
      <c r="IE419" s="113"/>
      <c r="IF419" s="113"/>
      <c r="IG419" s="113"/>
      <c r="IH419" s="113"/>
      <c r="II419" s="113"/>
      <c r="IJ419" s="113"/>
      <c r="IK419" s="113"/>
      <c r="IL419" s="113"/>
      <c r="IM419" s="113"/>
      <c r="IN419" s="113"/>
      <c r="IO419" s="113"/>
      <c r="IP419" s="113"/>
      <c r="IQ419" s="113"/>
      <c r="IR419" s="113"/>
      <c r="IS419" s="113"/>
      <c r="IT419" s="113"/>
      <c r="IU419" s="113"/>
      <c r="IV419" s="113"/>
      <c r="IW419" s="113"/>
      <c r="IX419" s="113"/>
      <c r="IY419" s="113"/>
    </row>
    <row r="420" spans="1:259" s="20" customFormat="1" x14ac:dyDescent="0.2">
      <c r="A420" s="122">
        <v>39990</v>
      </c>
      <c r="B420" s="101" t="s">
        <v>822</v>
      </c>
      <c r="C420" s="101" t="s">
        <v>287</v>
      </c>
      <c r="D420" s="101" t="s">
        <v>141</v>
      </c>
      <c r="E420" s="101" t="s">
        <v>144</v>
      </c>
      <c r="F420" s="82">
        <v>39767</v>
      </c>
      <c r="G420" s="124">
        <v>2008</v>
      </c>
      <c r="H420" s="123" t="s">
        <v>32</v>
      </c>
      <c r="I420" s="123" t="str">
        <f t="shared" si="21"/>
        <v>AR</v>
      </c>
      <c r="J420" s="123" t="str">
        <f t="shared" si="20"/>
        <v>AR</v>
      </c>
      <c r="K420" s="123" t="str">
        <f t="shared" si="22"/>
        <v>South Central</v>
      </c>
      <c r="L420" s="123" t="str">
        <f>INDEX('State '!$A$1:$C$62,MATCH($I420,'State '!$B:$B,0),3)</f>
        <v>South Central</v>
      </c>
      <c r="M420" s="123" t="str">
        <f>INDEX('State '!$A$1:$C$62,MATCH($J420,'State '!$B:$B,0),3)</f>
        <v>South Central</v>
      </c>
      <c r="N420" s="123"/>
      <c r="O420" s="85">
        <v>18.8</v>
      </c>
      <c r="P420" s="85"/>
      <c r="Q420" s="85">
        <v>100</v>
      </c>
      <c r="R420" s="124"/>
      <c r="S420" s="123" t="s">
        <v>135</v>
      </c>
      <c r="T420" s="123" t="s">
        <v>390</v>
      </c>
      <c r="U420" s="123" t="s">
        <v>823</v>
      </c>
      <c r="V420" s="123"/>
      <c r="W420" s="125"/>
    </row>
    <row r="421" spans="1:259" s="20" customFormat="1" x14ac:dyDescent="0.2">
      <c r="A421" s="122">
        <v>39990</v>
      </c>
      <c r="B421" s="101" t="s">
        <v>775</v>
      </c>
      <c r="C421" s="101" t="s">
        <v>265</v>
      </c>
      <c r="D421" s="101" t="s">
        <v>141</v>
      </c>
      <c r="E421" s="101" t="s">
        <v>144</v>
      </c>
      <c r="F421" s="82">
        <v>39462</v>
      </c>
      <c r="G421" s="124">
        <v>2008</v>
      </c>
      <c r="H421" s="123" t="s">
        <v>660</v>
      </c>
      <c r="I421" s="123" t="str">
        <f t="shared" si="21"/>
        <v>UT</v>
      </c>
      <c r="J421" s="123" t="str">
        <f t="shared" si="20"/>
        <v>CO</v>
      </c>
      <c r="K421" s="123" t="str">
        <f t="shared" si="22"/>
        <v>Mountain</v>
      </c>
      <c r="L421" s="123" t="str">
        <f>INDEX('State '!$A$1:$C$62,MATCH($I421,'State '!$B:$B,0),3)</f>
        <v>Mountain</v>
      </c>
      <c r="M421" s="123" t="str">
        <f>INDEX('State '!$A$1:$C$62,MATCH($J421,'State '!$B:$B,0),3)</f>
        <v>Mountain</v>
      </c>
      <c r="N421" s="123"/>
      <c r="O421" s="85">
        <v>12</v>
      </c>
      <c r="P421" s="85"/>
      <c r="Q421" s="85">
        <v>75</v>
      </c>
      <c r="R421" s="124">
        <v>24</v>
      </c>
      <c r="S421" s="123" t="s">
        <v>135</v>
      </c>
      <c r="T421" s="123" t="s">
        <v>390</v>
      </c>
      <c r="U421" s="123" t="s">
        <v>391</v>
      </c>
      <c r="V421" s="123"/>
      <c r="W421" s="125"/>
    </row>
    <row r="422" spans="1:259" s="20" customFormat="1" x14ac:dyDescent="0.2">
      <c r="A422" s="122">
        <v>40388</v>
      </c>
      <c r="B422" s="102" t="s">
        <v>839</v>
      </c>
      <c r="C422" s="101" t="s">
        <v>1890</v>
      </c>
      <c r="D422" s="102" t="s">
        <v>141</v>
      </c>
      <c r="E422" s="144" t="s">
        <v>144</v>
      </c>
      <c r="F422" s="84">
        <v>39566</v>
      </c>
      <c r="G422" s="150">
        <v>2008</v>
      </c>
      <c r="H422" s="123" t="s">
        <v>0</v>
      </c>
      <c r="I422" s="123" t="str">
        <f t="shared" si="21"/>
        <v>LA</v>
      </c>
      <c r="J422" s="123" t="str">
        <f t="shared" si="20"/>
        <v>LA</v>
      </c>
      <c r="K422" s="123" t="str">
        <f t="shared" si="22"/>
        <v>South Central</v>
      </c>
      <c r="L422" s="123" t="str">
        <f>INDEX('State '!$A$1:$C$62,MATCH($I422,'State '!$B:$B,0),3)</f>
        <v>South Central</v>
      </c>
      <c r="M422" s="123" t="str">
        <f>INDEX('State '!$A$1:$C$62,MATCH($J422,'State '!$B:$B,0),3)</f>
        <v>South Central</v>
      </c>
      <c r="N422" s="123"/>
      <c r="O422" s="146">
        <v>350</v>
      </c>
      <c r="P422" s="146">
        <v>16</v>
      </c>
      <c r="Q422" s="146">
        <v>2000</v>
      </c>
      <c r="R422" s="85">
        <v>42</v>
      </c>
      <c r="S422" s="147" t="s">
        <v>135</v>
      </c>
      <c r="T422" s="148" t="s">
        <v>390</v>
      </c>
      <c r="U422" s="149" t="s">
        <v>840</v>
      </c>
      <c r="V422" s="123"/>
      <c r="W422" s="125"/>
    </row>
    <row r="423" spans="1:259" s="20" customFormat="1" x14ac:dyDescent="0.2">
      <c r="A423" s="122">
        <v>39990</v>
      </c>
      <c r="B423" s="101" t="s">
        <v>888</v>
      </c>
      <c r="C423" s="101" t="s">
        <v>216</v>
      </c>
      <c r="D423" s="101" t="s">
        <v>141</v>
      </c>
      <c r="E423" s="101" t="s">
        <v>144</v>
      </c>
      <c r="F423" s="82">
        <v>39539</v>
      </c>
      <c r="G423" s="124">
        <v>2008</v>
      </c>
      <c r="H423" s="123" t="s">
        <v>22</v>
      </c>
      <c r="I423" s="123" t="str">
        <f t="shared" si="21"/>
        <v>GA</v>
      </c>
      <c r="J423" s="123" t="str">
        <f t="shared" si="20"/>
        <v>GA</v>
      </c>
      <c r="K423" s="123" t="str">
        <f t="shared" si="22"/>
        <v>Southeast</v>
      </c>
      <c r="L423" s="123" t="str">
        <f>INDEX('State '!$A$1:$C$62,MATCH($I423,'State '!$B:$B,0),3)</f>
        <v>Southeast</v>
      </c>
      <c r="M423" s="123" t="str">
        <f>INDEX('State '!$A$1:$C$62,MATCH($J423,'State '!$B:$B,0),3)</f>
        <v>Southeast</v>
      </c>
      <c r="N423" s="123"/>
      <c r="O423" s="85">
        <v>21</v>
      </c>
      <c r="P423" s="85"/>
      <c r="Q423" s="85">
        <v>100</v>
      </c>
      <c r="R423" s="124"/>
      <c r="S423" s="123" t="s">
        <v>135</v>
      </c>
      <c r="T423" s="123" t="s">
        <v>390</v>
      </c>
      <c r="U423" s="123" t="s">
        <v>889</v>
      </c>
      <c r="V423" s="123"/>
      <c r="W423" s="125"/>
    </row>
    <row r="424" spans="1:259" x14ac:dyDescent="0.2">
      <c r="A424" s="122">
        <v>39990</v>
      </c>
      <c r="B424" s="101" t="s">
        <v>783</v>
      </c>
      <c r="C424" s="101" t="s">
        <v>285</v>
      </c>
      <c r="D424" s="101" t="s">
        <v>137</v>
      </c>
      <c r="E424" s="101" t="s">
        <v>144</v>
      </c>
      <c r="F424" s="82">
        <v>39721</v>
      </c>
      <c r="G424" s="124">
        <v>2008</v>
      </c>
      <c r="H424" s="123" t="s">
        <v>6</v>
      </c>
      <c r="I424" s="123" t="str">
        <f t="shared" si="21"/>
        <v>TX</v>
      </c>
      <c r="J424" s="123" t="str">
        <f t="shared" si="20"/>
        <v>TX</v>
      </c>
      <c r="K424" s="123" t="str">
        <f t="shared" si="22"/>
        <v>South Central</v>
      </c>
      <c r="L424" s="123" t="str">
        <f>INDEX('State '!$A$1:$C$62,MATCH($I424,'State '!$B:$B,0),3)</f>
        <v>South Central</v>
      </c>
      <c r="M424" s="123" t="str">
        <f>INDEX('State '!$A$1:$C$62,MATCH($J424,'State '!$B:$B,0),3)</f>
        <v>South Central</v>
      </c>
      <c r="N424" s="123"/>
      <c r="O424" s="85">
        <v>30</v>
      </c>
      <c r="P424" s="85">
        <v>20</v>
      </c>
      <c r="Q424" s="85">
        <v>50</v>
      </c>
      <c r="R424" s="124">
        <v>10</v>
      </c>
      <c r="S424" s="123" t="s">
        <v>139</v>
      </c>
      <c r="T424" s="123" t="s">
        <v>188</v>
      </c>
      <c r="U424" s="123" t="s">
        <v>391</v>
      </c>
      <c r="V424" s="123"/>
      <c r="W424" s="125"/>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c r="BB424" s="20"/>
      <c r="BC424" s="20"/>
      <c r="BD424" s="20"/>
      <c r="BE424" s="20"/>
      <c r="BF424" s="20"/>
      <c r="BG424" s="20"/>
      <c r="BH424" s="20"/>
      <c r="BI424" s="20"/>
      <c r="BJ424" s="20"/>
      <c r="BK424" s="20"/>
      <c r="BL424" s="20"/>
      <c r="BM424" s="20"/>
      <c r="BN424" s="20"/>
      <c r="BO424" s="20"/>
      <c r="BP424" s="20"/>
      <c r="BQ424" s="20"/>
      <c r="BR424" s="20"/>
      <c r="BS424" s="20"/>
      <c r="BT424" s="20"/>
      <c r="BU424" s="20"/>
      <c r="BV424" s="20"/>
      <c r="BW424" s="20"/>
      <c r="BX424" s="20"/>
      <c r="BY424" s="20"/>
      <c r="BZ424" s="20"/>
      <c r="CA424" s="20"/>
      <c r="CB424" s="20"/>
      <c r="CC424" s="20"/>
      <c r="CD424" s="20"/>
      <c r="CE424" s="20"/>
      <c r="CF424" s="20"/>
      <c r="CG424" s="20"/>
      <c r="CH424" s="20"/>
      <c r="CI424" s="20"/>
      <c r="CJ424" s="20"/>
      <c r="CK424" s="20"/>
      <c r="CL424" s="20"/>
      <c r="CM424" s="20"/>
      <c r="CN424" s="20"/>
      <c r="CO424" s="20"/>
      <c r="CP424" s="20"/>
      <c r="CQ424" s="20"/>
      <c r="CR424" s="20"/>
      <c r="CS424" s="20"/>
      <c r="CT424" s="20"/>
      <c r="CU424" s="20"/>
      <c r="CV424" s="20"/>
      <c r="CW424" s="20"/>
      <c r="CX424" s="20"/>
      <c r="CY424" s="20"/>
      <c r="CZ424" s="20"/>
      <c r="DA424" s="20"/>
      <c r="DB424" s="20"/>
      <c r="DC424" s="20"/>
      <c r="DD424" s="20"/>
      <c r="DE424" s="20"/>
      <c r="DF424" s="20"/>
      <c r="DG424" s="20"/>
      <c r="DH424" s="20"/>
      <c r="DI424" s="20"/>
      <c r="DJ424" s="20"/>
      <c r="DK424" s="20"/>
      <c r="DL424" s="20"/>
      <c r="DM424" s="20"/>
      <c r="DN424" s="20"/>
      <c r="DO424" s="20"/>
      <c r="DP424" s="20"/>
      <c r="DQ424" s="20"/>
      <c r="DR424" s="20"/>
      <c r="DS424" s="20"/>
      <c r="DT424" s="20"/>
      <c r="DU424" s="20"/>
      <c r="DV424" s="20"/>
      <c r="DW424" s="20"/>
      <c r="DX424" s="20"/>
      <c r="DY424" s="20"/>
      <c r="DZ424" s="20"/>
      <c r="EA424" s="20"/>
      <c r="EB424" s="20"/>
      <c r="EC424" s="20"/>
      <c r="ED424" s="20"/>
      <c r="EE424" s="20"/>
      <c r="EF424" s="20"/>
      <c r="EG424" s="20"/>
      <c r="EH424" s="20"/>
      <c r="EI424" s="20"/>
      <c r="EJ424" s="20"/>
      <c r="EK424" s="20"/>
      <c r="EL424" s="20"/>
      <c r="EM424" s="20"/>
      <c r="EN424" s="20"/>
      <c r="EO424" s="20"/>
      <c r="EP424" s="20"/>
      <c r="EQ424" s="20"/>
      <c r="ER424" s="20"/>
      <c r="ES424" s="20"/>
      <c r="ET424" s="20"/>
      <c r="EU424" s="20"/>
      <c r="EV424" s="20"/>
      <c r="EW424" s="20"/>
      <c r="EX424" s="20"/>
      <c r="EY424" s="20"/>
      <c r="EZ424" s="20"/>
      <c r="FA424" s="20"/>
      <c r="FB424" s="20"/>
      <c r="FC424" s="20"/>
      <c r="FD424" s="20"/>
      <c r="FE424" s="20"/>
      <c r="FF424" s="20"/>
      <c r="FG424" s="20"/>
      <c r="FH424" s="20"/>
      <c r="FI424" s="20"/>
      <c r="FJ424" s="20"/>
      <c r="FK424" s="20"/>
      <c r="FL424" s="20"/>
      <c r="FM424" s="20"/>
      <c r="FN424" s="20"/>
      <c r="FO424" s="20"/>
      <c r="FP424" s="20"/>
      <c r="FQ424" s="20"/>
      <c r="FR424" s="20"/>
      <c r="FS424" s="20"/>
      <c r="FT424" s="20"/>
      <c r="FU424" s="20"/>
      <c r="FV424" s="20"/>
      <c r="FW424" s="20"/>
      <c r="FX424" s="20"/>
      <c r="FY424" s="20"/>
      <c r="FZ424" s="20"/>
      <c r="GA424" s="20"/>
      <c r="GB424" s="20"/>
      <c r="GC424" s="20"/>
      <c r="GD424" s="20"/>
      <c r="GE424" s="20"/>
      <c r="GF424" s="20"/>
      <c r="GG424" s="20"/>
      <c r="GH424" s="20"/>
      <c r="GI424" s="20"/>
      <c r="GJ424" s="20"/>
      <c r="GK424" s="20"/>
      <c r="GL424" s="20"/>
      <c r="GM424" s="20"/>
      <c r="GN424" s="20"/>
      <c r="GO424" s="20"/>
      <c r="GP424" s="20"/>
      <c r="GQ424" s="20"/>
      <c r="GR424" s="20"/>
      <c r="GS424" s="20"/>
      <c r="GT424" s="20"/>
      <c r="GU424" s="20"/>
      <c r="GV424" s="20"/>
      <c r="GW424" s="20"/>
      <c r="GX424" s="20"/>
      <c r="GY424" s="20"/>
      <c r="GZ424" s="20"/>
      <c r="HA424" s="20"/>
      <c r="HB424" s="20"/>
      <c r="HC424" s="20"/>
      <c r="HD424" s="20"/>
      <c r="HE424" s="20"/>
      <c r="HF424" s="20"/>
      <c r="HG424" s="20"/>
      <c r="HH424" s="20"/>
      <c r="HI424" s="20"/>
      <c r="HJ424" s="20"/>
      <c r="HK424" s="20"/>
      <c r="HL424" s="20"/>
      <c r="HM424" s="20"/>
      <c r="HN424" s="20"/>
      <c r="HO424" s="20"/>
      <c r="HP424" s="20"/>
      <c r="HQ424" s="20"/>
      <c r="HR424" s="20"/>
      <c r="HS424" s="20"/>
      <c r="HT424" s="20"/>
      <c r="HU424" s="20"/>
      <c r="HV424" s="20"/>
      <c r="HW424" s="20"/>
      <c r="HX424" s="20"/>
      <c r="HY424" s="20"/>
      <c r="HZ424" s="20"/>
      <c r="IA424" s="20"/>
      <c r="IB424" s="20"/>
      <c r="IC424" s="20"/>
      <c r="ID424" s="20"/>
      <c r="IE424" s="20"/>
      <c r="IF424" s="20"/>
      <c r="IG424" s="20"/>
      <c r="IH424" s="20"/>
      <c r="II424" s="20"/>
      <c r="IJ424" s="20"/>
      <c r="IK424" s="20"/>
      <c r="IL424" s="20"/>
      <c r="IM424" s="20"/>
      <c r="IN424" s="20"/>
      <c r="IO424" s="20"/>
      <c r="IP424" s="20"/>
      <c r="IQ424" s="20"/>
      <c r="IR424" s="20"/>
      <c r="IS424" s="20"/>
      <c r="IT424" s="20"/>
      <c r="IU424" s="20"/>
      <c r="IV424" s="20"/>
      <c r="IW424" s="20"/>
      <c r="IX424" s="20"/>
      <c r="IY424" s="20"/>
    </row>
    <row r="425" spans="1:259" x14ac:dyDescent="0.2">
      <c r="A425" s="122">
        <v>39990</v>
      </c>
      <c r="B425" s="101" t="s">
        <v>876</v>
      </c>
      <c r="C425" s="101" t="s">
        <v>236</v>
      </c>
      <c r="D425" s="101" t="s">
        <v>137</v>
      </c>
      <c r="E425" s="101" t="s">
        <v>144</v>
      </c>
      <c r="F425" s="82">
        <v>39726</v>
      </c>
      <c r="G425" s="124">
        <v>2008</v>
      </c>
      <c r="H425" s="123" t="s">
        <v>863</v>
      </c>
      <c r="I425" s="123" t="str">
        <f t="shared" si="21"/>
        <v>LA</v>
      </c>
      <c r="J425" s="123" t="str">
        <f t="shared" si="20"/>
        <v>AL</v>
      </c>
      <c r="K425" s="123" t="str">
        <f t="shared" si="22"/>
        <v>South Central</v>
      </c>
      <c r="L425" s="123" t="str">
        <f>INDEX('State '!$A$1:$C$62,MATCH($I425,'State '!$B:$B,0),3)</f>
        <v>South Central</v>
      </c>
      <c r="M425" s="123" t="str">
        <f>INDEX('State '!$A$1:$C$62,MATCH($J425,'State '!$B:$B,0),3)</f>
        <v>South Central</v>
      </c>
      <c r="N425" s="123"/>
      <c r="O425" s="85">
        <v>842</v>
      </c>
      <c r="P425" s="85">
        <v>270</v>
      </c>
      <c r="Q425" s="85">
        <v>1140</v>
      </c>
      <c r="R425" s="124" t="s">
        <v>479</v>
      </c>
      <c r="S425" s="123" t="s">
        <v>135</v>
      </c>
      <c r="T425" s="123" t="s">
        <v>390</v>
      </c>
      <c r="U425" s="123" t="s">
        <v>648</v>
      </c>
      <c r="V425" s="123"/>
      <c r="W425" s="125"/>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c r="BF425" s="20"/>
      <c r="BG425" s="20"/>
      <c r="BH425" s="20"/>
      <c r="BI425" s="20"/>
      <c r="BJ425" s="20"/>
      <c r="BK425" s="20"/>
      <c r="BL425" s="20"/>
      <c r="BM425" s="20"/>
      <c r="BN425" s="20"/>
      <c r="BO425" s="20"/>
      <c r="BP425" s="20"/>
      <c r="BQ425" s="20"/>
      <c r="BR425" s="20"/>
      <c r="BS425" s="20"/>
      <c r="BT425" s="20"/>
      <c r="BU425" s="20"/>
      <c r="BV425" s="20"/>
      <c r="BW425" s="20"/>
      <c r="BX425" s="20"/>
      <c r="BY425" s="20"/>
      <c r="BZ425" s="20"/>
      <c r="CA425" s="20"/>
      <c r="CB425" s="20"/>
      <c r="CC425" s="20"/>
      <c r="CD425" s="20"/>
      <c r="CE425" s="20"/>
      <c r="CF425" s="20"/>
      <c r="CG425" s="20"/>
      <c r="CH425" s="20"/>
      <c r="CI425" s="20"/>
      <c r="CJ425" s="20"/>
      <c r="CK425" s="20"/>
      <c r="CL425" s="20"/>
      <c r="CM425" s="20"/>
      <c r="CN425" s="20"/>
      <c r="CO425" s="20"/>
      <c r="CP425" s="20"/>
      <c r="CQ425" s="20"/>
      <c r="CR425" s="20"/>
      <c r="CS425" s="20"/>
      <c r="CT425" s="20"/>
      <c r="CU425" s="20"/>
      <c r="CV425" s="20"/>
      <c r="CW425" s="20"/>
      <c r="CX425" s="20"/>
      <c r="CY425" s="20"/>
      <c r="CZ425" s="20"/>
      <c r="DA425" s="20"/>
      <c r="DB425" s="20"/>
      <c r="DC425" s="20"/>
      <c r="DD425" s="20"/>
      <c r="DE425" s="20"/>
      <c r="DF425" s="20"/>
      <c r="DG425" s="20"/>
      <c r="DH425" s="20"/>
      <c r="DI425" s="20"/>
      <c r="DJ425" s="20"/>
      <c r="DK425" s="20"/>
      <c r="DL425" s="20"/>
      <c r="DM425" s="20"/>
      <c r="DN425" s="20"/>
      <c r="DO425" s="20"/>
      <c r="DP425" s="20"/>
      <c r="DQ425" s="20"/>
      <c r="DR425" s="20"/>
      <c r="DS425" s="20"/>
      <c r="DT425" s="20"/>
      <c r="DU425" s="20"/>
      <c r="DV425" s="20"/>
      <c r="DW425" s="20"/>
      <c r="DX425" s="20"/>
      <c r="DY425" s="20"/>
      <c r="DZ425" s="20"/>
      <c r="EA425" s="20"/>
      <c r="EB425" s="20"/>
      <c r="EC425" s="20"/>
      <c r="ED425" s="20"/>
      <c r="EE425" s="20"/>
      <c r="EF425" s="20"/>
      <c r="EG425" s="20"/>
      <c r="EH425" s="20"/>
      <c r="EI425" s="20"/>
      <c r="EJ425" s="20"/>
      <c r="EK425" s="20"/>
      <c r="EL425" s="20"/>
      <c r="EM425" s="20"/>
      <c r="EN425" s="20"/>
      <c r="EO425" s="20"/>
      <c r="EP425" s="20"/>
      <c r="EQ425" s="20"/>
      <c r="ER425" s="20"/>
      <c r="ES425" s="20"/>
      <c r="ET425" s="20"/>
      <c r="EU425" s="20"/>
      <c r="EV425" s="20"/>
      <c r="EW425" s="20"/>
      <c r="EX425" s="20"/>
      <c r="EY425" s="20"/>
      <c r="EZ425" s="20"/>
      <c r="FA425" s="20"/>
      <c r="FB425" s="20"/>
      <c r="FC425" s="20"/>
      <c r="FD425" s="20"/>
      <c r="FE425" s="20"/>
      <c r="FF425" s="20"/>
      <c r="FG425" s="20"/>
      <c r="FH425" s="20"/>
      <c r="FI425" s="20"/>
      <c r="FJ425" s="20"/>
      <c r="FK425" s="20"/>
      <c r="FL425" s="20"/>
      <c r="FM425" s="20"/>
      <c r="FN425" s="20"/>
      <c r="FO425" s="20"/>
      <c r="FP425" s="20"/>
      <c r="FQ425" s="20"/>
      <c r="FR425" s="20"/>
      <c r="FS425" s="20"/>
      <c r="FT425" s="20"/>
      <c r="FU425" s="20"/>
      <c r="FV425" s="20"/>
      <c r="FW425" s="20"/>
      <c r="FX425" s="20"/>
      <c r="FY425" s="20"/>
      <c r="FZ425" s="20"/>
      <c r="GA425" s="20"/>
      <c r="GB425" s="20"/>
      <c r="GC425" s="20"/>
      <c r="GD425" s="20"/>
      <c r="GE425" s="20"/>
      <c r="GF425" s="20"/>
      <c r="GG425" s="20"/>
      <c r="GH425" s="20"/>
      <c r="GI425" s="20"/>
      <c r="GJ425" s="20"/>
      <c r="GK425" s="20"/>
      <c r="GL425" s="20"/>
      <c r="GM425" s="20"/>
      <c r="GN425" s="20"/>
      <c r="GO425" s="20"/>
      <c r="GP425" s="20"/>
      <c r="GQ425" s="20"/>
      <c r="GR425" s="20"/>
      <c r="GS425" s="20"/>
      <c r="GT425" s="20"/>
      <c r="GU425" s="20"/>
      <c r="GV425" s="20"/>
      <c r="GW425" s="20"/>
      <c r="GX425" s="20"/>
      <c r="GY425" s="20"/>
      <c r="GZ425" s="20"/>
      <c r="HA425" s="20"/>
      <c r="HB425" s="20"/>
      <c r="HC425" s="20"/>
      <c r="HD425" s="20"/>
      <c r="HE425" s="20"/>
      <c r="HF425" s="20"/>
      <c r="HG425" s="20"/>
      <c r="HH425" s="20"/>
      <c r="HI425" s="20"/>
      <c r="HJ425" s="20"/>
      <c r="HK425" s="20"/>
      <c r="HL425" s="20"/>
      <c r="HM425" s="20"/>
      <c r="HN425" s="20"/>
      <c r="HO425" s="20"/>
      <c r="HP425" s="20"/>
      <c r="HQ425" s="20"/>
      <c r="HR425" s="20"/>
      <c r="HS425" s="20"/>
      <c r="HT425" s="20"/>
      <c r="HU425" s="20"/>
      <c r="HV425" s="20"/>
      <c r="HW425" s="20"/>
      <c r="HX425" s="20"/>
      <c r="HY425" s="20"/>
      <c r="HZ425" s="20"/>
      <c r="IA425" s="20"/>
      <c r="IB425" s="20"/>
      <c r="IC425" s="20"/>
      <c r="ID425" s="20"/>
      <c r="IE425" s="20"/>
      <c r="IF425" s="20"/>
      <c r="IG425" s="20"/>
      <c r="IH425" s="20"/>
      <c r="II425" s="20"/>
      <c r="IJ425" s="20"/>
      <c r="IK425" s="20"/>
      <c r="IL425" s="20"/>
      <c r="IM425" s="20"/>
      <c r="IN425" s="20"/>
      <c r="IO425" s="20"/>
      <c r="IP425" s="20"/>
      <c r="IQ425" s="20"/>
      <c r="IR425" s="20"/>
      <c r="IS425" s="20"/>
      <c r="IT425" s="20"/>
      <c r="IU425" s="20"/>
      <c r="IV425" s="20"/>
      <c r="IW425" s="20"/>
      <c r="IX425" s="20"/>
      <c r="IY425" s="20"/>
    </row>
    <row r="426" spans="1:259" x14ac:dyDescent="0.2">
      <c r="A426" s="122">
        <v>39990</v>
      </c>
      <c r="B426" s="101" t="s">
        <v>772</v>
      </c>
      <c r="C426" s="101" t="s">
        <v>281</v>
      </c>
      <c r="D426" s="101" t="s">
        <v>137</v>
      </c>
      <c r="E426" s="101" t="s">
        <v>144</v>
      </c>
      <c r="F426" s="82">
        <v>39767</v>
      </c>
      <c r="G426" s="124">
        <v>2008</v>
      </c>
      <c r="H426" s="123" t="s">
        <v>14</v>
      </c>
      <c r="I426" s="123" t="str">
        <f t="shared" si="21"/>
        <v>MS</v>
      </c>
      <c r="J426" s="123" t="str">
        <f t="shared" si="20"/>
        <v>MS</v>
      </c>
      <c r="K426" s="123" t="str">
        <f t="shared" si="22"/>
        <v>South Central</v>
      </c>
      <c r="L426" s="123" t="str">
        <f>INDEX('State '!$A$1:$C$62,MATCH($I426,'State '!$B:$B,0),3)</f>
        <v>South Central</v>
      </c>
      <c r="M426" s="123" t="str">
        <f>INDEX('State '!$A$1:$C$62,MATCH($J426,'State '!$B:$B,0),3)</f>
        <v>South Central</v>
      </c>
      <c r="N426" s="123"/>
      <c r="O426" s="85">
        <v>6</v>
      </c>
      <c r="P426" s="85">
        <v>3.1</v>
      </c>
      <c r="Q426" s="85">
        <v>1000</v>
      </c>
      <c r="R426" s="124">
        <v>24</v>
      </c>
      <c r="S426" s="123" t="s">
        <v>135</v>
      </c>
      <c r="T426" s="123" t="s">
        <v>390</v>
      </c>
      <c r="U426" s="123" t="s">
        <v>751</v>
      </c>
      <c r="V426" s="123"/>
      <c r="W426" s="125"/>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0"/>
      <c r="BC426" s="20"/>
      <c r="BD426" s="20"/>
      <c r="BE426" s="20"/>
      <c r="BF426" s="20"/>
      <c r="BG426" s="20"/>
      <c r="BH426" s="20"/>
      <c r="BI426" s="20"/>
      <c r="BJ426" s="20"/>
      <c r="BK426" s="20"/>
      <c r="BL426" s="20"/>
      <c r="BM426" s="20"/>
      <c r="BN426" s="20"/>
      <c r="BO426" s="20"/>
      <c r="BP426" s="20"/>
      <c r="BQ426" s="20"/>
      <c r="BR426" s="20"/>
      <c r="BS426" s="20"/>
      <c r="BT426" s="20"/>
      <c r="BU426" s="20"/>
      <c r="BV426" s="20"/>
      <c r="BW426" s="20"/>
      <c r="BX426" s="20"/>
      <c r="BY426" s="20"/>
      <c r="BZ426" s="20"/>
      <c r="CA426" s="20"/>
      <c r="CB426" s="20"/>
      <c r="CC426" s="20"/>
      <c r="CD426" s="20"/>
      <c r="CE426" s="20"/>
      <c r="CF426" s="20"/>
      <c r="CG426" s="20"/>
      <c r="CH426" s="20"/>
      <c r="CI426" s="20"/>
      <c r="CJ426" s="20"/>
      <c r="CK426" s="20"/>
      <c r="CL426" s="20"/>
      <c r="CM426" s="20"/>
      <c r="CN426" s="20"/>
      <c r="CO426" s="20"/>
      <c r="CP426" s="20"/>
      <c r="CQ426" s="20"/>
      <c r="CR426" s="20"/>
      <c r="CS426" s="20"/>
      <c r="CT426" s="20"/>
      <c r="CU426" s="20"/>
      <c r="CV426" s="20"/>
      <c r="CW426" s="20"/>
      <c r="CX426" s="20"/>
      <c r="CY426" s="20"/>
      <c r="CZ426" s="20"/>
      <c r="DA426" s="20"/>
      <c r="DB426" s="20"/>
      <c r="DC426" s="20"/>
      <c r="DD426" s="20"/>
      <c r="DE426" s="20"/>
      <c r="DF426" s="20"/>
      <c r="DG426" s="20"/>
      <c r="DH426" s="20"/>
      <c r="DI426" s="20"/>
      <c r="DJ426" s="20"/>
      <c r="DK426" s="20"/>
      <c r="DL426" s="20"/>
      <c r="DM426" s="20"/>
      <c r="DN426" s="20"/>
      <c r="DO426" s="20"/>
      <c r="DP426" s="20"/>
      <c r="DQ426" s="20"/>
      <c r="DR426" s="20"/>
      <c r="DS426" s="20"/>
      <c r="DT426" s="20"/>
      <c r="DU426" s="20"/>
      <c r="DV426" s="20"/>
      <c r="DW426" s="20"/>
      <c r="DX426" s="20"/>
      <c r="DY426" s="20"/>
      <c r="DZ426" s="20"/>
      <c r="EA426" s="20"/>
      <c r="EB426" s="20"/>
      <c r="EC426" s="20"/>
      <c r="ED426" s="20"/>
      <c r="EE426" s="20"/>
      <c r="EF426" s="20"/>
      <c r="EG426" s="20"/>
      <c r="EH426" s="20"/>
      <c r="EI426" s="20"/>
      <c r="EJ426" s="20"/>
      <c r="EK426" s="20"/>
      <c r="EL426" s="20"/>
      <c r="EM426" s="20"/>
      <c r="EN426" s="20"/>
      <c r="EO426" s="20"/>
      <c r="EP426" s="20"/>
      <c r="EQ426" s="20"/>
      <c r="ER426" s="20"/>
      <c r="ES426" s="20"/>
      <c r="ET426" s="20"/>
      <c r="EU426" s="20"/>
      <c r="EV426" s="20"/>
      <c r="EW426" s="20"/>
      <c r="EX426" s="20"/>
      <c r="EY426" s="20"/>
      <c r="EZ426" s="20"/>
      <c r="FA426" s="20"/>
      <c r="FB426" s="20"/>
      <c r="FC426" s="20"/>
      <c r="FD426" s="20"/>
      <c r="FE426" s="20"/>
      <c r="FF426" s="20"/>
      <c r="FG426" s="20"/>
      <c r="FH426" s="20"/>
      <c r="FI426" s="20"/>
      <c r="FJ426" s="20"/>
      <c r="FK426" s="20"/>
      <c r="FL426" s="20"/>
      <c r="FM426" s="20"/>
      <c r="FN426" s="20"/>
      <c r="FO426" s="20"/>
      <c r="FP426" s="20"/>
      <c r="FQ426" s="20"/>
      <c r="FR426" s="20"/>
      <c r="FS426" s="20"/>
      <c r="FT426" s="20"/>
      <c r="FU426" s="20"/>
      <c r="FV426" s="20"/>
      <c r="FW426" s="20"/>
      <c r="FX426" s="20"/>
      <c r="FY426" s="20"/>
      <c r="FZ426" s="20"/>
      <c r="GA426" s="20"/>
      <c r="GB426" s="20"/>
      <c r="GC426" s="20"/>
      <c r="GD426" s="20"/>
      <c r="GE426" s="20"/>
      <c r="GF426" s="20"/>
      <c r="GG426" s="20"/>
      <c r="GH426" s="20"/>
      <c r="GI426" s="20"/>
      <c r="GJ426" s="20"/>
      <c r="GK426" s="20"/>
      <c r="GL426" s="20"/>
      <c r="GM426" s="20"/>
      <c r="GN426" s="20"/>
      <c r="GO426" s="20"/>
      <c r="GP426" s="20"/>
      <c r="GQ426" s="20"/>
      <c r="GR426" s="20"/>
      <c r="GS426" s="20"/>
      <c r="GT426" s="20"/>
      <c r="GU426" s="20"/>
      <c r="GV426" s="20"/>
      <c r="GW426" s="20"/>
      <c r="GX426" s="20"/>
      <c r="GY426" s="20"/>
      <c r="GZ426" s="20"/>
      <c r="HA426" s="20"/>
      <c r="HB426" s="20"/>
      <c r="HC426" s="20"/>
      <c r="HD426" s="20"/>
      <c r="HE426" s="20"/>
      <c r="HF426" s="20"/>
      <c r="HG426" s="20"/>
      <c r="HH426" s="20"/>
      <c r="HI426" s="20"/>
      <c r="HJ426" s="20"/>
      <c r="HK426" s="20"/>
      <c r="HL426" s="20"/>
      <c r="HM426" s="20"/>
      <c r="HN426" s="20"/>
      <c r="HO426" s="20"/>
      <c r="HP426" s="20"/>
      <c r="HQ426" s="20"/>
      <c r="HR426" s="20"/>
      <c r="HS426" s="20"/>
      <c r="HT426" s="20"/>
      <c r="HU426" s="20"/>
      <c r="HV426" s="20"/>
      <c r="HW426" s="20"/>
      <c r="HX426" s="20"/>
      <c r="HY426" s="20"/>
      <c r="HZ426" s="20"/>
      <c r="IA426" s="20"/>
      <c r="IB426" s="20"/>
      <c r="IC426" s="20"/>
      <c r="ID426" s="20"/>
      <c r="IE426" s="20"/>
      <c r="IF426" s="20"/>
      <c r="IG426" s="20"/>
      <c r="IH426" s="20"/>
      <c r="II426" s="20"/>
      <c r="IJ426" s="20"/>
      <c r="IK426" s="20"/>
      <c r="IL426" s="20"/>
      <c r="IM426" s="20"/>
      <c r="IN426" s="20"/>
      <c r="IO426" s="20"/>
      <c r="IP426" s="20"/>
      <c r="IQ426" s="20"/>
      <c r="IR426" s="20"/>
      <c r="IS426" s="20"/>
      <c r="IT426" s="20"/>
      <c r="IU426" s="20"/>
      <c r="IV426" s="20"/>
      <c r="IW426" s="20"/>
      <c r="IX426" s="20"/>
      <c r="IY426" s="20"/>
    </row>
    <row r="427" spans="1:259" x14ac:dyDescent="0.2">
      <c r="A427" s="122">
        <v>40381</v>
      </c>
      <c r="B427" s="101" t="s">
        <v>750</v>
      </c>
      <c r="C427" s="101" t="s">
        <v>281</v>
      </c>
      <c r="D427" s="101" t="s">
        <v>137</v>
      </c>
      <c r="E427" s="101" t="s">
        <v>144</v>
      </c>
      <c r="F427" s="82">
        <v>39767</v>
      </c>
      <c r="G427" s="124">
        <v>2008</v>
      </c>
      <c r="H427" s="123" t="s">
        <v>501</v>
      </c>
      <c r="I427" s="123" t="str">
        <f t="shared" si="21"/>
        <v>MS</v>
      </c>
      <c r="J427" s="123" t="str">
        <f t="shared" si="20"/>
        <v>AL</v>
      </c>
      <c r="K427" s="123" t="str">
        <f t="shared" si="22"/>
        <v>South Central</v>
      </c>
      <c r="L427" s="123" t="str">
        <f>INDEX('State '!$A$1:$C$62,MATCH($I427,'State '!$B:$B,0),3)</f>
        <v>South Central</v>
      </c>
      <c r="M427" s="123" t="str">
        <f>INDEX('State '!$A$1:$C$62,MATCH($J427,'State '!$B:$B,0),3)</f>
        <v>South Central</v>
      </c>
      <c r="N427" s="123"/>
      <c r="O427" s="85">
        <v>52</v>
      </c>
      <c r="P427" s="85">
        <v>26</v>
      </c>
      <c r="Q427" s="85">
        <v>1000</v>
      </c>
      <c r="R427" s="124">
        <v>24</v>
      </c>
      <c r="S427" s="123" t="s">
        <v>135</v>
      </c>
      <c r="T427" s="123" t="s">
        <v>390</v>
      </c>
      <c r="U427" s="123" t="s">
        <v>751</v>
      </c>
      <c r="V427" s="123"/>
      <c r="W427" s="125"/>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c r="BB427" s="20"/>
      <c r="BC427" s="20"/>
      <c r="BD427" s="20"/>
      <c r="BE427" s="20"/>
      <c r="BF427" s="20"/>
      <c r="BG427" s="20"/>
      <c r="BH427" s="20"/>
      <c r="BI427" s="20"/>
      <c r="BJ427" s="20"/>
      <c r="BK427" s="20"/>
      <c r="BL427" s="20"/>
      <c r="BM427" s="20"/>
      <c r="BN427" s="20"/>
      <c r="BO427" s="20"/>
      <c r="BP427" s="20"/>
      <c r="BQ427" s="20"/>
      <c r="BR427" s="20"/>
      <c r="BS427" s="20"/>
      <c r="BT427" s="20"/>
      <c r="BU427" s="20"/>
      <c r="BV427" s="20"/>
      <c r="BW427" s="20"/>
      <c r="BX427" s="20"/>
      <c r="BY427" s="20"/>
      <c r="BZ427" s="20"/>
      <c r="CA427" s="20"/>
      <c r="CB427" s="20"/>
      <c r="CC427" s="20"/>
      <c r="CD427" s="20"/>
      <c r="CE427" s="20"/>
      <c r="CF427" s="20"/>
      <c r="CG427" s="20"/>
      <c r="CH427" s="20"/>
      <c r="CI427" s="20"/>
      <c r="CJ427" s="20"/>
      <c r="CK427" s="20"/>
      <c r="CL427" s="20"/>
      <c r="CM427" s="20"/>
      <c r="CN427" s="20"/>
      <c r="CO427" s="20"/>
      <c r="CP427" s="20"/>
      <c r="CQ427" s="20"/>
      <c r="CR427" s="20"/>
      <c r="CS427" s="20"/>
      <c r="CT427" s="20"/>
      <c r="CU427" s="20"/>
      <c r="CV427" s="20"/>
      <c r="CW427" s="20"/>
      <c r="CX427" s="20"/>
      <c r="CY427" s="20"/>
      <c r="CZ427" s="20"/>
      <c r="DA427" s="20"/>
      <c r="DB427" s="20"/>
      <c r="DC427" s="20"/>
      <c r="DD427" s="20"/>
      <c r="DE427" s="20"/>
      <c r="DF427" s="20"/>
      <c r="DG427" s="20"/>
      <c r="DH427" s="20"/>
      <c r="DI427" s="20"/>
      <c r="DJ427" s="20"/>
      <c r="DK427" s="20"/>
      <c r="DL427" s="20"/>
      <c r="DM427" s="20"/>
      <c r="DN427" s="20"/>
      <c r="DO427" s="20"/>
      <c r="DP427" s="20"/>
      <c r="DQ427" s="20"/>
      <c r="DR427" s="20"/>
      <c r="DS427" s="20"/>
      <c r="DT427" s="20"/>
      <c r="DU427" s="20"/>
      <c r="DV427" s="20"/>
      <c r="DW427" s="20"/>
      <c r="DX427" s="20"/>
      <c r="DY427" s="20"/>
      <c r="DZ427" s="20"/>
      <c r="EA427" s="20"/>
      <c r="EB427" s="20"/>
      <c r="EC427" s="20"/>
      <c r="ED427" s="20"/>
      <c r="EE427" s="20"/>
      <c r="EF427" s="20"/>
      <c r="EG427" s="20"/>
      <c r="EH427" s="20"/>
      <c r="EI427" s="20"/>
      <c r="EJ427" s="20"/>
      <c r="EK427" s="20"/>
      <c r="EL427" s="20"/>
      <c r="EM427" s="20"/>
      <c r="EN427" s="20"/>
      <c r="EO427" s="20"/>
      <c r="EP427" s="20"/>
      <c r="EQ427" s="20"/>
      <c r="ER427" s="20"/>
      <c r="ES427" s="20"/>
      <c r="ET427" s="20"/>
      <c r="EU427" s="20"/>
      <c r="EV427" s="20"/>
      <c r="EW427" s="20"/>
      <c r="EX427" s="20"/>
      <c r="EY427" s="20"/>
      <c r="EZ427" s="20"/>
      <c r="FA427" s="20"/>
      <c r="FB427" s="20"/>
      <c r="FC427" s="20"/>
      <c r="FD427" s="20"/>
      <c r="FE427" s="20"/>
      <c r="FF427" s="20"/>
      <c r="FG427" s="20"/>
      <c r="FH427" s="20"/>
      <c r="FI427" s="20"/>
      <c r="FJ427" s="20"/>
      <c r="FK427" s="20"/>
      <c r="FL427" s="20"/>
      <c r="FM427" s="20"/>
      <c r="FN427" s="20"/>
      <c r="FO427" s="20"/>
      <c r="FP427" s="20"/>
      <c r="FQ427" s="20"/>
      <c r="FR427" s="20"/>
      <c r="FS427" s="20"/>
      <c r="FT427" s="20"/>
      <c r="FU427" s="20"/>
      <c r="FV427" s="20"/>
      <c r="FW427" s="20"/>
      <c r="FX427" s="20"/>
      <c r="FY427" s="20"/>
      <c r="FZ427" s="20"/>
      <c r="GA427" s="20"/>
      <c r="GB427" s="20"/>
      <c r="GC427" s="20"/>
      <c r="GD427" s="20"/>
      <c r="GE427" s="20"/>
      <c r="GF427" s="20"/>
      <c r="GG427" s="20"/>
      <c r="GH427" s="20"/>
      <c r="GI427" s="20"/>
      <c r="GJ427" s="20"/>
      <c r="GK427" s="20"/>
      <c r="GL427" s="20"/>
      <c r="GM427" s="20"/>
      <c r="GN427" s="20"/>
      <c r="GO427" s="20"/>
      <c r="GP427" s="20"/>
      <c r="GQ427" s="20"/>
      <c r="GR427" s="20"/>
      <c r="GS427" s="20"/>
      <c r="GT427" s="20"/>
      <c r="GU427" s="20"/>
      <c r="GV427" s="20"/>
      <c r="GW427" s="20"/>
      <c r="GX427" s="20"/>
      <c r="GY427" s="20"/>
      <c r="GZ427" s="20"/>
      <c r="HA427" s="20"/>
      <c r="HB427" s="20"/>
      <c r="HC427" s="20"/>
      <c r="HD427" s="20"/>
      <c r="HE427" s="20"/>
      <c r="HF427" s="20"/>
      <c r="HG427" s="20"/>
      <c r="HH427" s="20"/>
      <c r="HI427" s="20"/>
      <c r="HJ427" s="20"/>
      <c r="HK427" s="20"/>
      <c r="HL427" s="20"/>
      <c r="HM427" s="20"/>
      <c r="HN427" s="20"/>
      <c r="HO427" s="20"/>
      <c r="HP427" s="20"/>
      <c r="HQ427" s="20"/>
      <c r="HR427" s="20"/>
      <c r="HS427" s="20"/>
      <c r="HT427" s="20"/>
      <c r="HU427" s="20"/>
      <c r="HV427" s="20"/>
      <c r="HW427" s="20"/>
      <c r="HX427" s="20"/>
      <c r="HY427" s="20"/>
      <c r="HZ427" s="20"/>
      <c r="IA427" s="20"/>
      <c r="IB427" s="20"/>
      <c r="IC427" s="20"/>
      <c r="ID427" s="20"/>
      <c r="IE427" s="20"/>
      <c r="IF427" s="20"/>
      <c r="IG427" s="20"/>
      <c r="IH427" s="20"/>
      <c r="II427" s="20"/>
      <c r="IJ427" s="20"/>
      <c r="IK427" s="20"/>
      <c r="IL427" s="20"/>
      <c r="IM427" s="20"/>
      <c r="IN427" s="20"/>
      <c r="IO427" s="20"/>
      <c r="IP427" s="20"/>
      <c r="IQ427" s="20"/>
      <c r="IR427" s="20"/>
      <c r="IS427" s="20"/>
      <c r="IT427" s="20"/>
      <c r="IU427" s="20"/>
      <c r="IV427" s="20"/>
      <c r="IW427" s="20"/>
      <c r="IX427" s="20"/>
      <c r="IY427" s="20"/>
    </row>
    <row r="428" spans="1:259" x14ac:dyDescent="0.2">
      <c r="A428" s="122">
        <v>39990</v>
      </c>
      <c r="B428" s="102" t="s">
        <v>890</v>
      </c>
      <c r="C428" s="102" t="s">
        <v>231</v>
      </c>
      <c r="D428" s="102" t="s">
        <v>134</v>
      </c>
      <c r="E428" s="144" t="s">
        <v>144</v>
      </c>
      <c r="F428" s="84">
        <v>39783</v>
      </c>
      <c r="G428" s="150">
        <v>2008</v>
      </c>
      <c r="H428" s="123" t="s">
        <v>10</v>
      </c>
      <c r="I428" s="123" t="str">
        <f t="shared" si="21"/>
        <v>NY</v>
      </c>
      <c r="J428" s="123" t="str">
        <f t="shared" si="20"/>
        <v>NY</v>
      </c>
      <c r="K428" s="123" t="str">
        <f t="shared" si="22"/>
        <v>Northeast</v>
      </c>
      <c r="L428" s="123" t="str">
        <f>INDEX('State '!$A$1:$C$62,MATCH($I428,'State '!$B:$B,0),3)</f>
        <v>Northeast</v>
      </c>
      <c r="M428" s="123" t="str">
        <f>INDEX('State '!$A$1:$C$62,MATCH($J428,'State '!$B:$B,0),3)</f>
        <v>Northeast</v>
      </c>
      <c r="N428" s="123"/>
      <c r="O428" s="146">
        <v>16</v>
      </c>
      <c r="P428" s="146">
        <v>9</v>
      </c>
      <c r="Q428" s="146">
        <v>400</v>
      </c>
      <c r="R428" s="85">
        <v>24</v>
      </c>
      <c r="S428" s="147" t="s">
        <v>135</v>
      </c>
      <c r="T428" s="148" t="s">
        <v>390</v>
      </c>
      <c r="U428" s="149" t="s">
        <v>891</v>
      </c>
      <c r="V428" s="123"/>
      <c r="W428" s="125"/>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R428" s="20"/>
      <c r="BS428" s="20"/>
      <c r="BT428" s="20"/>
      <c r="BU428" s="20"/>
      <c r="BV428" s="20"/>
      <c r="BW428" s="20"/>
      <c r="BX428" s="20"/>
      <c r="BY428" s="20"/>
      <c r="BZ428" s="20"/>
      <c r="CA428" s="20"/>
      <c r="CB428" s="20"/>
      <c r="CC428" s="20"/>
      <c r="CD428" s="20"/>
      <c r="CE428" s="20"/>
      <c r="CF428" s="20"/>
      <c r="CG428" s="20"/>
      <c r="CH428" s="20"/>
      <c r="CI428" s="20"/>
      <c r="CJ428" s="20"/>
      <c r="CK428" s="20"/>
      <c r="CL428" s="20"/>
      <c r="CM428" s="20"/>
      <c r="CN428" s="20"/>
      <c r="CO428" s="20"/>
      <c r="CP428" s="20"/>
      <c r="CQ428" s="20"/>
      <c r="CR428" s="20"/>
      <c r="CS428" s="20"/>
      <c r="CT428" s="20"/>
      <c r="CU428" s="20"/>
      <c r="CV428" s="20"/>
      <c r="CW428" s="20"/>
      <c r="CX428" s="20"/>
      <c r="CY428" s="20"/>
      <c r="CZ428" s="20"/>
      <c r="DA428" s="20"/>
      <c r="DB428" s="20"/>
      <c r="DC428" s="20"/>
      <c r="DD428" s="20"/>
      <c r="DE428" s="20"/>
      <c r="DF428" s="20"/>
      <c r="DG428" s="20"/>
      <c r="DH428" s="20"/>
      <c r="DI428" s="20"/>
      <c r="DJ428" s="20"/>
      <c r="DK428" s="20"/>
      <c r="DL428" s="20"/>
      <c r="DM428" s="20"/>
      <c r="DN428" s="20"/>
      <c r="DO428" s="20"/>
      <c r="DP428" s="20"/>
      <c r="DQ428" s="20"/>
      <c r="DR428" s="20"/>
      <c r="DS428" s="20"/>
      <c r="DT428" s="20"/>
      <c r="DU428" s="20"/>
      <c r="DV428" s="20"/>
      <c r="DW428" s="20"/>
      <c r="DX428" s="20"/>
      <c r="DY428" s="20"/>
      <c r="DZ428" s="20"/>
      <c r="EA428" s="20"/>
      <c r="EB428" s="20"/>
      <c r="EC428" s="20"/>
      <c r="ED428" s="20"/>
      <c r="EE428" s="20"/>
      <c r="EF428" s="20"/>
      <c r="EG428" s="20"/>
      <c r="EH428" s="20"/>
      <c r="EI428" s="20"/>
      <c r="EJ428" s="20"/>
      <c r="EK428" s="20"/>
      <c r="EL428" s="20"/>
      <c r="EM428" s="20"/>
      <c r="EN428" s="20"/>
      <c r="EO428" s="20"/>
      <c r="EP428" s="20"/>
      <c r="EQ428" s="20"/>
      <c r="ER428" s="20"/>
      <c r="ES428" s="20"/>
      <c r="ET428" s="20"/>
      <c r="EU428" s="20"/>
      <c r="EV428" s="20"/>
      <c r="EW428" s="20"/>
      <c r="EX428" s="20"/>
      <c r="EY428" s="20"/>
      <c r="EZ428" s="20"/>
      <c r="FA428" s="20"/>
      <c r="FB428" s="20"/>
      <c r="FC428" s="20"/>
      <c r="FD428" s="20"/>
      <c r="FE428" s="20"/>
      <c r="FF428" s="20"/>
      <c r="FG428" s="20"/>
      <c r="FH428" s="20"/>
      <c r="FI428" s="20"/>
      <c r="FJ428" s="20"/>
      <c r="FK428" s="20"/>
      <c r="FL428" s="20"/>
      <c r="FM428" s="20"/>
      <c r="FN428" s="20"/>
      <c r="FO428" s="20"/>
      <c r="FP428" s="20"/>
      <c r="FQ428" s="20"/>
      <c r="FR428" s="20"/>
      <c r="FS428" s="20"/>
      <c r="FT428" s="20"/>
      <c r="FU428" s="20"/>
      <c r="FV428" s="20"/>
      <c r="FW428" s="20"/>
      <c r="FX428" s="20"/>
      <c r="FY428" s="20"/>
      <c r="FZ428" s="20"/>
      <c r="GA428" s="20"/>
      <c r="GB428" s="20"/>
      <c r="GC428" s="20"/>
      <c r="GD428" s="20"/>
      <c r="GE428" s="20"/>
      <c r="GF428" s="20"/>
      <c r="GG428" s="20"/>
      <c r="GH428" s="20"/>
      <c r="GI428" s="20"/>
      <c r="GJ428" s="20"/>
      <c r="GK428" s="20"/>
      <c r="GL428" s="20"/>
      <c r="GM428" s="20"/>
      <c r="GN428" s="20"/>
      <c r="GO428" s="20"/>
      <c r="GP428" s="20"/>
      <c r="GQ428" s="20"/>
      <c r="GR428" s="20"/>
      <c r="GS428" s="20"/>
      <c r="GT428" s="20"/>
      <c r="GU428" s="20"/>
      <c r="GV428" s="20"/>
      <c r="GW428" s="20"/>
      <c r="GX428" s="20"/>
      <c r="GY428" s="20"/>
      <c r="GZ428" s="20"/>
      <c r="HA428" s="20"/>
      <c r="HB428" s="20"/>
      <c r="HC428" s="20"/>
      <c r="HD428" s="20"/>
      <c r="HE428" s="20"/>
      <c r="HF428" s="20"/>
      <c r="HG428" s="20"/>
      <c r="HH428" s="20"/>
      <c r="HI428" s="20"/>
      <c r="HJ428" s="20"/>
      <c r="HK428" s="20"/>
      <c r="HL428" s="20"/>
      <c r="HM428" s="20"/>
      <c r="HN428" s="20"/>
      <c r="HO428" s="20"/>
      <c r="HP428" s="20"/>
      <c r="HQ428" s="20"/>
      <c r="HR428" s="20"/>
      <c r="HS428" s="20"/>
      <c r="HT428" s="20"/>
      <c r="HU428" s="20"/>
      <c r="HV428" s="20"/>
      <c r="HW428" s="20"/>
      <c r="HX428" s="20"/>
      <c r="HY428" s="20"/>
      <c r="HZ428" s="20"/>
      <c r="IA428" s="20"/>
      <c r="IB428" s="20"/>
      <c r="IC428" s="20"/>
      <c r="ID428" s="20"/>
      <c r="IE428" s="20"/>
      <c r="IF428" s="20"/>
      <c r="IG428" s="20"/>
      <c r="IH428" s="20"/>
      <c r="II428" s="20"/>
      <c r="IJ428" s="20"/>
      <c r="IK428" s="20"/>
      <c r="IL428" s="20"/>
      <c r="IM428" s="20"/>
      <c r="IN428" s="20"/>
      <c r="IO428" s="20"/>
      <c r="IP428" s="20"/>
      <c r="IQ428" s="20"/>
      <c r="IR428" s="20"/>
      <c r="IS428" s="20"/>
      <c r="IT428" s="20"/>
      <c r="IU428" s="20"/>
      <c r="IV428" s="20"/>
      <c r="IW428" s="20"/>
      <c r="IX428" s="20"/>
      <c r="IY428" s="20"/>
    </row>
    <row r="429" spans="1:259" x14ac:dyDescent="0.2">
      <c r="A429" s="122">
        <v>39990</v>
      </c>
      <c r="B429" s="101" t="s">
        <v>1917</v>
      </c>
      <c r="C429" s="101" t="s">
        <v>293</v>
      </c>
      <c r="D429" s="101" t="s">
        <v>141</v>
      </c>
      <c r="E429" s="101" t="s">
        <v>144</v>
      </c>
      <c r="F429" s="82">
        <v>39753</v>
      </c>
      <c r="G429" s="124">
        <v>2008</v>
      </c>
      <c r="H429" s="123" t="s">
        <v>857</v>
      </c>
      <c r="I429" s="123" t="str">
        <f t="shared" si="21"/>
        <v>ON</v>
      </c>
      <c r="J429" s="123" t="str">
        <f t="shared" si="20"/>
        <v>NY</v>
      </c>
      <c r="K429" s="123" t="str">
        <f t="shared" si="22"/>
        <v>Canada, Northeast</v>
      </c>
      <c r="L429" s="123" t="str">
        <f>INDEX('State '!$A$1:$C$62,MATCH($I429,'State '!$B:$B,0),3)</f>
        <v>Canada</v>
      </c>
      <c r="M429" s="123" t="str">
        <f>INDEX('State '!$A$1:$C$62,MATCH($J429,'State '!$B:$B,0),3)</f>
        <v>Northeast</v>
      </c>
      <c r="N429" s="123"/>
      <c r="O429" s="85">
        <v>30</v>
      </c>
      <c r="P429" s="85"/>
      <c r="Q429" s="85">
        <v>130</v>
      </c>
      <c r="R429" s="124"/>
      <c r="S429" s="123" t="s">
        <v>135</v>
      </c>
      <c r="T429" s="123" t="s">
        <v>842</v>
      </c>
      <c r="U429" s="123" t="s">
        <v>391</v>
      </c>
      <c r="V429" s="123"/>
      <c r="W429" s="125"/>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R429" s="20"/>
      <c r="BS429" s="20"/>
      <c r="BT429" s="20"/>
      <c r="BU429" s="20"/>
      <c r="BV429" s="20"/>
      <c r="BW429" s="20"/>
      <c r="BX429" s="20"/>
      <c r="BY429" s="20"/>
      <c r="BZ429" s="20"/>
      <c r="CA429" s="20"/>
      <c r="CB429" s="20"/>
      <c r="CC429" s="20"/>
      <c r="CD429" s="20"/>
      <c r="CE429" s="20"/>
      <c r="CF429" s="20"/>
      <c r="CG429" s="20"/>
      <c r="CH429" s="20"/>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c r="EV429" s="20"/>
      <c r="EW429" s="20"/>
      <c r="EX429" s="20"/>
      <c r="EY429" s="20"/>
      <c r="EZ429" s="20"/>
      <c r="FA429" s="20"/>
      <c r="FB429" s="20"/>
      <c r="FC429" s="20"/>
      <c r="FD429" s="20"/>
      <c r="FE429" s="20"/>
      <c r="FF429" s="20"/>
      <c r="FG429" s="20"/>
      <c r="FH429" s="20"/>
      <c r="FI429" s="20"/>
      <c r="FJ429" s="20"/>
      <c r="FK429" s="20"/>
      <c r="FL429" s="20"/>
      <c r="FM429" s="20"/>
      <c r="FN429" s="20"/>
      <c r="FO429" s="20"/>
      <c r="FP429" s="20"/>
      <c r="FQ429" s="20"/>
      <c r="FR429" s="20"/>
      <c r="FS429" s="20"/>
      <c r="FT429" s="20"/>
      <c r="FU429" s="20"/>
      <c r="FV429" s="20"/>
      <c r="FW429" s="20"/>
      <c r="FX429" s="20"/>
      <c r="FY429" s="20"/>
      <c r="FZ429" s="20"/>
      <c r="GA429" s="20"/>
      <c r="GB429" s="20"/>
      <c r="GC429" s="20"/>
      <c r="GD429" s="20"/>
      <c r="GE429" s="20"/>
      <c r="GF429" s="20"/>
      <c r="GG429" s="20"/>
      <c r="GH429" s="20"/>
      <c r="GI429" s="20"/>
      <c r="GJ429" s="20"/>
      <c r="GK429" s="20"/>
      <c r="GL429" s="20"/>
      <c r="GM429" s="20"/>
      <c r="GN429" s="20"/>
      <c r="GO429" s="20"/>
      <c r="GP429" s="20"/>
      <c r="GQ429" s="20"/>
      <c r="GR429" s="20"/>
      <c r="GS429" s="20"/>
      <c r="GT429" s="20"/>
      <c r="GU429" s="20"/>
      <c r="GV429" s="20"/>
      <c r="GW429" s="20"/>
      <c r="GX429" s="20"/>
      <c r="GY429" s="20"/>
      <c r="GZ429" s="20"/>
      <c r="HA429" s="20"/>
      <c r="HB429" s="20"/>
      <c r="HC429" s="20"/>
      <c r="HD429" s="20"/>
      <c r="HE429" s="20"/>
      <c r="HF429" s="20"/>
      <c r="HG429" s="20"/>
      <c r="HH429" s="20"/>
      <c r="HI429" s="20"/>
      <c r="HJ429" s="20"/>
      <c r="HK429" s="20"/>
      <c r="HL429" s="20"/>
      <c r="HM429" s="20"/>
      <c r="HN429" s="20"/>
      <c r="HO429" s="20"/>
      <c r="HP429" s="20"/>
      <c r="HQ429" s="20"/>
      <c r="HR429" s="20"/>
      <c r="HS429" s="20"/>
      <c r="HT429" s="20"/>
      <c r="HU429" s="20"/>
      <c r="HV429" s="20"/>
      <c r="HW429" s="20"/>
      <c r="HX429" s="20"/>
      <c r="HY429" s="20"/>
      <c r="HZ429" s="20"/>
      <c r="IA429" s="20"/>
      <c r="IB429" s="20"/>
      <c r="IC429" s="20"/>
      <c r="ID429" s="20"/>
      <c r="IE429" s="20"/>
      <c r="IF429" s="20"/>
      <c r="IG429" s="20"/>
      <c r="IH429" s="20"/>
      <c r="II429" s="20"/>
      <c r="IJ429" s="20"/>
      <c r="IK429" s="20"/>
      <c r="IL429" s="20"/>
      <c r="IM429" s="20"/>
      <c r="IN429" s="20"/>
      <c r="IO429" s="20"/>
      <c r="IP429" s="20"/>
      <c r="IQ429" s="20"/>
      <c r="IR429" s="20"/>
      <c r="IS429" s="20"/>
      <c r="IT429" s="20"/>
      <c r="IU429" s="20"/>
      <c r="IV429" s="20"/>
      <c r="IW429" s="20"/>
      <c r="IX429" s="20"/>
      <c r="IY429" s="20"/>
    </row>
    <row r="430" spans="1:259" x14ac:dyDescent="0.2">
      <c r="A430" s="122">
        <v>39990</v>
      </c>
      <c r="B430" s="101" t="s">
        <v>1918</v>
      </c>
      <c r="C430" s="101" t="s">
        <v>293</v>
      </c>
      <c r="D430" s="101" t="s">
        <v>141</v>
      </c>
      <c r="E430" s="101" t="s">
        <v>144</v>
      </c>
      <c r="F430" s="82">
        <v>39753</v>
      </c>
      <c r="G430" s="124">
        <v>2008</v>
      </c>
      <c r="H430" s="123" t="s">
        <v>875</v>
      </c>
      <c r="I430" s="123" t="str">
        <f t="shared" si="21"/>
        <v>QU</v>
      </c>
      <c r="J430" s="123" t="str">
        <f t="shared" si="20"/>
        <v>VT</v>
      </c>
      <c r="K430" s="123" t="str">
        <f t="shared" si="22"/>
        <v>Canada, Northeast</v>
      </c>
      <c r="L430" s="123" t="str">
        <f>INDEX('State '!$A$1:$C$62,MATCH($I430,'State '!$B:$B,0),3)</f>
        <v>Canada</v>
      </c>
      <c r="M430" s="123" t="str">
        <f>INDEX('State '!$A$1:$C$62,MATCH($J430,'State '!$B:$B,0),3)</f>
        <v>Northeast</v>
      </c>
      <c r="N430" s="123"/>
      <c r="O430" s="85">
        <v>15</v>
      </c>
      <c r="P430" s="85">
        <v>4.0999999999999996</v>
      </c>
      <c r="Q430" s="85">
        <v>10</v>
      </c>
      <c r="R430" s="124">
        <v>12</v>
      </c>
      <c r="S430" s="123" t="s">
        <v>135</v>
      </c>
      <c r="T430" s="123" t="s">
        <v>842</v>
      </c>
      <c r="U430" s="123" t="s">
        <v>391</v>
      </c>
      <c r="V430" s="123"/>
      <c r="W430" s="125"/>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20"/>
      <c r="BS430" s="20"/>
      <c r="BT430" s="20"/>
      <c r="BU430" s="20"/>
      <c r="BV430" s="20"/>
      <c r="BW430" s="20"/>
      <c r="BX430" s="20"/>
      <c r="BY430" s="20"/>
      <c r="BZ430" s="20"/>
      <c r="CA430" s="20"/>
      <c r="CB430" s="20"/>
      <c r="CC430" s="20"/>
      <c r="CD430" s="20"/>
      <c r="CE430" s="20"/>
      <c r="CF430" s="20"/>
      <c r="CG430" s="20"/>
      <c r="CH430" s="20"/>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c r="EV430" s="20"/>
      <c r="EW430" s="20"/>
      <c r="EX430" s="20"/>
      <c r="EY430" s="20"/>
      <c r="EZ430" s="20"/>
      <c r="FA430" s="20"/>
      <c r="FB430" s="20"/>
      <c r="FC430" s="20"/>
      <c r="FD430" s="20"/>
      <c r="FE430" s="20"/>
      <c r="FF430" s="20"/>
      <c r="FG430" s="20"/>
      <c r="FH430" s="20"/>
      <c r="FI430" s="20"/>
      <c r="FJ430" s="20"/>
      <c r="FK430" s="20"/>
      <c r="FL430" s="20"/>
      <c r="FM430" s="20"/>
      <c r="FN430" s="20"/>
      <c r="FO430" s="20"/>
      <c r="FP430" s="20"/>
      <c r="FQ430" s="20"/>
      <c r="FR430" s="20"/>
      <c r="FS430" s="20"/>
      <c r="FT430" s="20"/>
      <c r="FU430" s="20"/>
      <c r="FV430" s="20"/>
      <c r="FW430" s="20"/>
      <c r="FX430" s="20"/>
      <c r="FY430" s="20"/>
      <c r="FZ430" s="20"/>
      <c r="GA430" s="20"/>
      <c r="GB430" s="20"/>
      <c r="GC430" s="20"/>
      <c r="GD430" s="20"/>
      <c r="GE430" s="20"/>
      <c r="GF430" s="20"/>
      <c r="GG430" s="20"/>
      <c r="GH430" s="20"/>
      <c r="GI430" s="20"/>
      <c r="GJ430" s="20"/>
      <c r="GK430" s="20"/>
      <c r="GL430" s="20"/>
      <c r="GM430" s="20"/>
      <c r="GN430" s="20"/>
      <c r="GO430" s="20"/>
      <c r="GP430" s="20"/>
      <c r="GQ430" s="20"/>
      <c r="GR430" s="20"/>
      <c r="GS430" s="20"/>
      <c r="GT430" s="20"/>
      <c r="GU430" s="20"/>
      <c r="GV430" s="20"/>
      <c r="GW430" s="20"/>
      <c r="GX430" s="20"/>
      <c r="GY430" s="20"/>
      <c r="GZ430" s="20"/>
      <c r="HA430" s="20"/>
      <c r="HB430" s="20"/>
      <c r="HC430" s="20"/>
      <c r="HD430" s="20"/>
      <c r="HE430" s="20"/>
      <c r="HF430" s="20"/>
      <c r="HG430" s="20"/>
      <c r="HH430" s="20"/>
      <c r="HI430" s="20"/>
      <c r="HJ430" s="20"/>
      <c r="HK430" s="20"/>
      <c r="HL430" s="20"/>
      <c r="HM430" s="20"/>
      <c r="HN430" s="20"/>
      <c r="HO430" s="20"/>
      <c r="HP430" s="20"/>
      <c r="HQ430" s="20"/>
      <c r="HR430" s="20"/>
      <c r="HS430" s="20"/>
      <c r="HT430" s="20"/>
      <c r="HU430" s="20"/>
      <c r="HV430" s="20"/>
      <c r="HW430" s="20"/>
      <c r="HX430" s="20"/>
      <c r="HY430" s="20"/>
      <c r="HZ430" s="20"/>
      <c r="IA430" s="20"/>
      <c r="IB430" s="20"/>
      <c r="IC430" s="20"/>
      <c r="ID430" s="20"/>
      <c r="IE430" s="20"/>
      <c r="IF430" s="20"/>
      <c r="IG430" s="20"/>
      <c r="IH430" s="20"/>
      <c r="II430" s="20"/>
      <c r="IJ430" s="20"/>
      <c r="IK430" s="20"/>
      <c r="IL430" s="20"/>
      <c r="IM430" s="20"/>
      <c r="IN430" s="20"/>
      <c r="IO430" s="20"/>
      <c r="IP430" s="20"/>
      <c r="IQ430" s="20"/>
      <c r="IR430" s="20"/>
      <c r="IS430" s="20"/>
      <c r="IT430" s="20"/>
      <c r="IU430" s="20"/>
      <c r="IV430" s="20"/>
      <c r="IW430" s="20"/>
      <c r="IX430" s="20"/>
      <c r="IY430" s="20"/>
    </row>
    <row r="431" spans="1:259" x14ac:dyDescent="0.2">
      <c r="A431" s="122">
        <v>39990</v>
      </c>
      <c r="B431" s="101" t="s">
        <v>858</v>
      </c>
      <c r="C431" s="101" t="s">
        <v>200</v>
      </c>
      <c r="D431" s="101" t="s">
        <v>134</v>
      </c>
      <c r="E431" s="101" t="s">
        <v>144</v>
      </c>
      <c r="F431" s="82">
        <v>39596</v>
      </c>
      <c r="G431" s="124">
        <v>2008</v>
      </c>
      <c r="H431" s="123" t="s">
        <v>6</v>
      </c>
      <c r="I431" s="123" t="str">
        <f t="shared" si="21"/>
        <v>TX</v>
      </c>
      <c r="J431" s="123" t="str">
        <f t="shared" si="20"/>
        <v>TX</v>
      </c>
      <c r="K431" s="123" t="str">
        <f t="shared" si="22"/>
        <v>South Central</v>
      </c>
      <c r="L431" s="123" t="str">
        <f>INDEX('State '!$A$1:$C$62,MATCH($I431,'State '!$B:$B,0),3)</f>
        <v>South Central</v>
      </c>
      <c r="M431" s="123" t="str">
        <f>INDEX('State '!$A$1:$C$62,MATCH($J431,'State '!$B:$B,0),3)</f>
        <v>South Central</v>
      </c>
      <c r="N431" s="123"/>
      <c r="O431" s="85">
        <v>16.5</v>
      </c>
      <c r="P431" s="85">
        <v>3.79</v>
      </c>
      <c r="Q431" s="85">
        <v>360</v>
      </c>
      <c r="R431" s="124">
        <v>20</v>
      </c>
      <c r="S431" s="123" t="s">
        <v>135</v>
      </c>
      <c r="T431" s="123" t="s">
        <v>390</v>
      </c>
      <c r="U431" s="123" t="s">
        <v>859</v>
      </c>
      <c r="V431" s="123"/>
      <c r="W431" s="125"/>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c r="BN431" s="20"/>
      <c r="BO431" s="20"/>
      <c r="BP431" s="20"/>
      <c r="BQ431" s="20"/>
      <c r="BR431" s="20"/>
      <c r="BS431" s="20"/>
      <c r="BT431" s="20"/>
      <c r="BU431" s="20"/>
      <c r="BV431" s="20"/>
      <c r="BW431" s="20"/>
      <c r="BX431" s="20"/>
      <c r="BY431" s="20"/>
      <c r="BZ431" s="20"/>
      <c r="CA431" s="20"/>
      <c r="CB431" s="20"/>
      <c r="CC431" s="20"/>
      <c r="CD431" s="20"/>
      <c r="CE431" s="20"/>
      <c r="CF431" s="20"/>
      <c r="CG431" s="20"/>
      <c r="CH431" s="20"/>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c r="EF431" s="20"/>
      <c r="EG431" s="20"/>
      <c r="EH431" s="20"/>
      <c r="EI431" s="20"/>
      <c r="EJ431" s="20"/>
      <c r="EK431" s="20"/>
      <c r="EL431" s="20"/>
      <c r="EM431" s="20"/>
      <c r="EN431" s="20"/>
      <c r="EO431" s="20"/>
      <c r="EP431" s="20"/>
      <c r="EQ431" s="20"/>
      <c r="ER431" s="20"/>
      <c r="ES431" s="20"/>
      <c r="ET431" s="20"/>
      <c r="EU431" s="20"/>
      <c r="EV431" s="20"/>
      <c r="EW431" s="20"/>
      <c r="EX431" s="20"/>
      <c r="EY431" s="20"/>
      <c r="EZ431" s="20"/>
      <c r="FA431" s="20"/>
      <c r="FB431" s="20"/>
      <c r="FC431" s="20"/>
      <c r="FD431" s="20"/>
      <c r="FE431" s="20"/>
      <c r="FF431" s="20"/>
      <c r="FG431" s="20"/>
      <c r="FH431" s="20"/>
      <c r="FI431" s="20"/>
      <c r="FJ431" s="20"/>
      <c r="FK431" s="20"/>
      <c r="FL431" s="20"/>
      <c r="FM431" s="20"/>
      <c r="FN431" s="20"/>
      <c r="FO431" s="20"/>
      <c r="FP431" s="20"/>
      <c r="FQ431" s="20"/>
      <c r="FR431" s="20"/>
      <c r="FS431" s="20"/>
      <c r="FT431" s="20"/>
      <c r="FU431" s="20"/>
      <c r="FV431" s="20"/>
      <c r="FW431" s="20"/>
      <c r="FX431" s="20"/>
      <c r="FY431" s="20"/>
      <c r="FZ431" s="20"/>
      <c r="GA431" s="20"/>
      <c r="GB431" s="20"/>
      <c r="GC431" s="20"/>
      <c r="GD431" s="20"/>
      <c r="GE431" s="20"/>
      <c r="GF431" s="20"/>
      <c r="GG431" s="20"/>
      <c r="GH431" s="20"/>
      <c r="GI431" s="20"/>
      <c r="GJ431" s="20"/>
      <c r="GK431" s="20"/>
      <c r="GL431" s="20"/>
      <c r="GM431" s="20"/>
      <c r="GN431" s="20"/>
      <c r="GO431" s="20"/>
      <c r="GP431" s="20"/>
      <c r="GQ431" s="20"/>
      <c r="GR431" s="20"/>
      <c r="GS431" s="20"/>
      <c r="GT431" s="20"/>
      <c r="GU431" s="20"/>
      <c r="GV431" s="20"/>
      <c r="GW431" s="20"/>
      <c r="GX431" s="20"/>
      <c r="GY431" s="20"/>
      <c r="GZ431" s="20"/>
      <c r="HA431" s="20"/>
      <c r="HB431" s="20"/>
      <c r="HC431" s="20"/>
      <c r="HD431" s="20"/>
      <c r="HE431" s="20"/>
      <c r="HF431" s="20"/>
      <c r="HG431" s="20"/>
      <c r="HH431" s="20"/>
      <c r="HI431" s="20"/>
      <c r="HJ431" s="20"/>
      <c r="HK431" s="20"/>
      <c r="HL431" s="20"/>
      <c r="HM431" s="20"/>
      <c r="HN431" s="20"/>
      <c r="HO431" s="20"/>
      <c r="HP431" s="20"/>
      <c r="HQ431" s="20"/>
      <c r="HR431" s="20"/>
      <c r="HS431" s="20"/>
      <c r="HT431" s="20"/>
      <c r="HU431" s="20"/>
      <c r="HV431" s="20"/>
      <c r="HW431" s="20"/>
      <c r="HX431" s="20"/>
      <c r="HY431" s="20"/>
      <c r="HZ431" s="20"/>
      <c r="IA431" s="20"/>
      <c r="IB431" s="20"/>
      <c r="IC431" s="20"/>
      <c r="ID431" s="20"/>
      <c r="IE431" s="20"/>
      <c r="IF431" s="20"/>
      <c r="IG431" s="20"/>
      <c r="IH431" s="20"/>
      <c r="II431" s="20"/>
      <c r="IJ431" s="20"/>
      <c r="IK431" s="20"/>
      <c r="IL431" s="20"/>
      <c r="IM431" s="20"/>
      <c r="IN431" s="20"/>
      <c r="IO431" s="20"/>
      <c r="IP431" s="20"/>
      <c r="IQ431" s="20"/>
      <c r="IR431" s="20"/>
      <c r="IS431" s="20"/>
      <c r="IT431" s="20"/>
      <c r="IU431" s="20"/>
      <c r="IV431" s="20"/>
      <c r="IW431" s="20"/>
      <c r="IX431" s="20"/>
      <c r="IY431" s="20"/>
    </row>
    <row r="432" spans="1:259" x14ac:dyDescent="0.2">
      <c r="A432" s="122">
        <v>39990</v>
      </c>
      <c r="B432" s="101" t="s">
        <v>871</v>
      </c>
      <c r="C432" s="101" t="s">
        <v>200</v>
      </c>
      <c r="D432" s="101" t="s">
        <v>141</v>
      </c>
      <c r="E432" s="101" t="s">
        <v>144</v>
      </c>
      <c r="F432" s="82">
        <v>39753</v>
      </c>
      <c r="G432" s="124">
        <v>2008</v>
      </c>
      <c r="H432" s="123" t="s">
        <v>872</v>
      </c>
      <c r="I432" s="123" t="str">
        <f t="shared" si="21"/>
        <v>OH</v>
      </c>
      <c r="J432" s="123" t="str">
        <f t="shared" si="20"/>
        <v>NJ</v>
      </c>
      <c r="K432" s="123" t="str">
        <f t="shared" si="22"/>
        <v>Northeast</v>
      </c>
      <c r="L432" s="123" t="str">
        <f>INDEX('State '!$A$1:$C$62,MATCH($I432,'State '!$B:$B,0),3)</f>
        <v>Northeast</v>
      </c>
      <c r="M432" s="123" t="str">
        <f>INDEX('State '!$A$1:$C$62,MATCH($J432,'State '!$B:$B,0),3)</f>
        <v>Northeast</v>
      </c>
      <c r="N432" s="123"/>
      <c r="O432" s="85">
        <v>53.6</v>
      </c>
      <c r="P432" s="85">
        <v>10.27</v>
      </c>
      <c r="Q432" s="85">
        <v>150</v>
      </c>
      <c r="R432" s="124">
        <v>36</v>
      </c>
      <c r="S432" s="123" t="s">
        <v>135</v>
      </c>
      <c r="T432" s="123" t="s">
        <v>390</v>
      </c>
      <c r="U432" s="123" t="s">
        <v>873</v>
      </c>
      <c r="V432" s="123"/>
      <c r="W432" s="125"/>
    </row>
    <row r="433" spans="1:259" x14ac:dyDescent="0.2">
      <c r="A433" s="122">
        <v>39990</v>
      </c>
      <c r="B433" s="101" t="s">
        <v>843</v>
      </c>
      <c r="C433" s="101" t="s">
        <v>2007</v>
      </c>
      <c r="D433" s="101" t="s">
        <v>137</v>
      </c>
      <c r="E433" s="101" t="s">
        <v>144</v>
      </c>
      <c r="F433" s="82">
        <v>39806</v>
      </c>
      <c r="G433" s="124">
        <v>2008</v>
      </c>
      <c r="H433" s="123" t="s">
        <v>32</v>
      </c>
      <c r="I433" s="123" t="str">
        <f t="shared" si="21"/>
        <v>AR</v>
      </c>
      <c r="J433" s="123" t="str">
        <f t="shared" si="20"/>
        <v>AR</v>
      </c>
      <c r="K433" s="123" t="str">
        <f t="shared" si="22"/>
        <v>South Central</v>
      </c>
      <c r="L433" s="123" t="str">
        <f>INDEX('State '!$A$1:$C$62,MATCH($I433,'State '!$B:$B,0),3)</f>
        <v>South Central</v>
      </c>
      <c r="M433" s="123" t="str">
        <f>INDEX('State '!$A$1:$C$62,MATCH($J433,'State '!$B:$B,0),3)</f>
        <v>South Central</v>
      </c>
      <c r="N433" s="123"/>
      <c r="O433" s="85">
        <v>205</v>
      </c>
      <c r="P433" s="85">
        <v>66</v>
      </c>
      <c r="Q433" s="85">
        <v>967</v>
      </c>
      <c r="R433" s="124" t="s">
        <v>844</v>
      </c>
      <c r="S433" s="123" t="s">
        <v>135</v>
      </c>
      <c r="T433" s="123" t="s">
        <v>390</v>
      </c>
      <c r="U433" s="123" t="s">
        <v>644</v>
      </c>
      <c r="V433" s="123"/>
      <c r="W433" s="125"/>
    </row>
    <row r="434" spans="1:259" x14ac:dyDescent="0.2">
      <c r="A434" s="122">
        <v>39990</v>
      </c>
      <c r="B434" s="101" t="s">
        <v>841</v>
      </c>
      <c r="C434" s="101" t="s">
        <v>1941</v>
      </c>
      <c r="D434" s="101" t="s">
        <v>141</v>
      </c>
      <c r="E434" s="101" t="s">
        <v>144</v>
      </c>
      <c r="F434" s="82">
        <v>39797</v>
      </c>
      <c r="G434" s="124">
        <v>2008</v>
      </c>
      <c r="H434" s="123" t="s">
        <v>409</v>
      </c>
      <c r="I434" s="123" t="str">
        <f t="shared" si="21"/>
        <v>PA</v>
      </c>
      <c r="J434" s="123" t="str">
        <f t="shared" si="20"/>
        <v>NJ</v>
      </c>
      <c r="K434" s="123" t="str">
        <f t="shared" si="22"/>
        <v>Northeast</v>
      </c>
      <c r="L434" s="123" t="str">
        <f>INDEX('State '!$A$1:$C$62,MATCH($I434,'State '!$B:$B,0),3)</f>
        <v>Northeast</v>
      </c>
      <c r="M434" s="123" t="str">
        <f>INDEX('State '!$A$1:$C$62,MATCH($J434,'State '!$B:$B,0),3)</f>
        <v>Northeast</v>
      </c>
      <c r="N434" s="123"/>
      <c r="O434" s="85">
        <v>33</v>
      </c>
      <c r="P434" s="85">
        <v>3.87</v>
      </c>
      <c r="Q434" s="85">
        <v>40</v>
      </c>
      <c r="R434" s="124">
        <v>42</v>
      </c>
      <c r="S434" s="123" t="s">
        <v>135</v>
      </c>
      <c r="T434" s="123" t="s">
        <v>390</v>
      </c>
      <c r="U434" s="123" t="s">
        <v>740</v>
      </c>
      <c r="V434" s="123"/>
      <c r="W434" s="125"/>
    </row>
    <row r="435" spans="1:259" x14ac:dyDescent="0.2">
      <c r="A435" s="122">
        <v>40381</v>
      </c>
      <c r="B435" s="101" t="s">
        <v>879</v>
      </c>
      <c r="C435" s="101" t="s">
        <v>298</v>
      </c>
      <c r="D435" s="101" t="s">
        <v>134</v>
      </c>
      <c r="E435" s="101" t="s">
        <v>144</v>
      </c>
      <c r="F435" s="82">
        <v>39722</v>
      </c>
      <c r="G435" s="124">
        <v>2008</v>
      </c>
      <c r="H435" s="123" t="s">
        <v>6</v>
      </c>
      <c r="I435" s="123" t="str">
        <f t="shared" si="21"/>
        <v>TX</v>
      </c>
      <c r="J435" s="123" t="str">
        <f t="shared" si="20"/>
        <v>TX</v>
      </c>
      <c r="K435" s="123" t="str">
        <f t="shared" si="22"/>
        <v>South Central</v>
      </c>
      <c r="L435" s="123" t="str">
        <f>INDEX('State '!$A$1:$C$62,MATCH($I435,'State '!$B:$B,0),3)</f>
        <v>South Central</v>
      </c>
      <c r="M435" s="123" t="str">
        <f>INDEX('State '!$A$1:$C$62,MATCH($J435,'State '!$B:$B,0),3)</f>
        <v>South Central</v>
      </c>
      <c r="N435" s="123"/>
      <c r="O435" s="85">
        <v>60</v>
      </c>
      <c r="P435" s="85">
        <v>41.72</v>
      </c>
      <c r="Q435" s="85">
        <v>2500</v>
      </c>
      <c r="R435" s="124">
        <v>36</v>
      </c>
      <c r="S435" s="123" t="s">
        <v>135</v>
      </c>
      <c r="T435" s="123" t="s">
        <v>390</v>
      </c>
      <c r="U435" s="123" t="s">
        <v>880</v>
      </c>
      <c r="V435" s="123"/>
      <c r="W435" s="125"/>
    </row>
    <row r="436" spans="1:259" x14ac:dyDescent="0.2">
      <c r="A436" s="122">
        <v>39990</v>
      </c>
      <c r="B436" s="101" t="s">
        <v>853</v>
      </c>
      <c r="C436" s="101" t="s">
        <v>291</v>
      </c>
      <c r="D436" s="101" t="s">
        <v>141</v>
      </c>
      <c r="E436" s="101" t="s">
        <v>144</v>
      </c>
      <c r="F436" s="82">
        <v>39767</v>
      </c>
      <c r="G436" s="124">
        <v>2008</v>
      </c>
      <c r="H436" s="123" t="s">
        <v>6</v>
      </c>
      <c r="I436" s="123" t="str">
        <f t="shared" si="21"/>
        <v>TX</v>
      </c>
      <c r="J436" s="123" t="str">
        <f t="shared" si="20"/>
        <v>TX</v>
      </c>
      <c r="K436" s="123" t="str">
        <f t="shared" si="22"/>
        <v>South Central</v>
      </c>
      <c r="L436" s="123" t="str">
        <f>INDEX('State '!$A$1:$C$62,MATCH($I436,'State '!$B:$B,0),3)</f>
        <v>South Central</v>
      </c>
      <c r="M436" s="123" t="str">
        <f>INDEX('State '!$A$1:$C$62,MATCH($J436,'State '!$B:$B,0),3)</f>
        <v>South Central</v>
      </c>
      <c r="N436" s="123"/>
      <c r="O436" s="85">
        <v>23.1</v>
      </c>
      <c r="P436" s="85">
        <v>6.6</v>
      </c>
      <c r="Q436" s="85">
        <v>95</v>
      </c>
      <c r="R436" s="124">
        <v>36</v>
      </c>
      <c r="S436" s="123" t="s">
        <v>135</v>
      </c>
      <c r="T436" s="123" t="s">
        <v>390</v>
      </c>
      <c r="U436" s="123" t="s">
        <v>854</v>
      </c>
      <c r="V436" s="123"/>
      <c r="W436" s="125"/>
    </row>
    <row r="437" spans="1:259" ht="25.5" x14ac:dyDescent="0.2">
      <c r="A437" s="122">
        <v>39990</v>
      </c>
      <c r="B437" s="101" t="s">
        <v>851</v>
      </c>
      <c r="C437" s="101" t="s">
        <v>291</v>
      </c>
      <c r="D437" s="101" t="s">
        <v>141</v>
      </c>
      <c r="E437" s="101" t="s">
        <v>144</v>
      </c>
      <c r="F437" s="82">
        <v>39479</v>
      </c>
      <c r="G437" s="124">
        <v>2008</v>
      </c>
      <c r="H437" s="123" t="s">
        <v>0</v>
      </c>
      <c r="I437" s="123" t="str">
        <f t="shared" si="21"/>
        <v>LA</v>
      </c>
      <c r="J437" s="123" t="str">
        <f t="shared" si="20"/>
        <v>LA</v>
      </c>
      <c r="K437" s="123" t="str">
        <f t="shared" si="22"/>
        <v>South Central</v>
      </c>
      <c r="L437" s="123" t="str">
        <f>INDEX('State '!$A$1:$C$62,MATCH($I437,'State '!$B:$B,0),3)</f>
        <v>South Central</v>
      </c>
      <c r="M437" s="123" t="str">
        <f>INDEX('State '!$A$1:$C$62,MATCH($J437,'State '!$B:$B,0),3)</f>
        <v>South Central</v>
      </c>
      <c r="N437" s="123"/>
      <c r="O437" s="85">
        <v>20</v>
      </c>
      <c r="P437" s="85">
        <v>13.5</v>
      </c>
      <c r="Q437" s="85">
        <v>625</v>
      </c>
      <c r="R437" s="124">
        <v>36</v>
      </c>
      <c r="S437" s="123" t="s">
        <v>135</v>
      </c>
      <c r="T437" s="123" t="s">
        <v>390</v>
      </c>
      <c r="U437" s="123" t="s">
        <v>852</v>
      </c>
      <c r="V437" s="123"/>
      <c r="W437" s="125"/>
    </row>
    <row r="438" spans="1:259" x14ac:dyDescent="0.2">
      <c r="A438" s="122">
        <v>39990</v>
      </c>
      <c r="B438" s="101" t="s">
        <v>2140</v>
      </c>
      <c r="C438" s="101" t="s">
        <v>290</v>
      </c>
      <c r="D438" s="101" t="s">
        <v>134</v>
      </c>
      <c r="E438" s="101" t="s">
        <v>144</v>
      </c>
      <c r="F438" s="82">
        <v>39539</v>
      </c>
      <c r="G438" s="124">
        <v>2008</v>
      </c>
      <c r="H438" s="123" t="s">
        <v>845</v>
      </c>
      <c r="I438" s="123" t="str">
        <f t="shared" si="21"/>
        <v>NV</v>
      </c>
      <c r="J438" s="123" t="str">
        <f t="shared" si="20"/>
        <v>CA</v>
      </c>
      <c r="K438" s="123" t="str">
        <f t="shared" si="22"/>
        <v>Mountain, Pacific</v>
      </c>
      <c r="L438" s="123" t="str">
        <f>INDEX('State '!$A$1:$C$62,MATCH($I438,'State '!$B:$B,0),3)</f>
        <v>Mountain</v>
      </c>
      <c r="M438" s="123" t="str">
        <f>INDEX('State '!$A$1:$C$62,MATCH($J438,'State '!$B:$B,0),3)</f>
        <v>Pacific</v>
      </c>
      <c r="N438" s="123"/>
      <c r="O438" s="85">
        <v>17.420000000000002</v>
      </c>
      <c r="P438" s="85">
        <v>0.2</v>
      </c>
      <c r="Q438" s="85">
        <v>40</v>
      </c>
      <c r="R438" s="124"/>
      <c r="S438" s="123" t="s">
        <v>135</v>
      </c>
      <c r="T438" s="123" t="s">
        <v>390</v>
      </c>
      <c r="U438" s="123" t="s">
        <v>846</v>
      </c>
      <c r="V438" s="123"/>
      <c r="W438" s="125"/>
    </row>
    <row r="439" spans="1:259" x14ac:dyDescent="0.2">
      <c r="A439" s="122">
        <v>39990</v>
      </c>
      <c r="B439" s="101" t="s">
        <v>828</v>
      </c>
      <c r="C439" s="101" t="s">
        <v>289</v>
      </c>
      <c r="D439" s="101" t="s">
        <v>141</v>
      </c>
      <c r="E439" s="101" t="s">
        <v>144</v>
      </c>
      <c r="F439" s="82">
        <v>39539</v>
      </c>
      <c r="G439" s="124">
        <v>2008</v>
      </c>
      <c r="H439" s="123" t="s">
        <v>829</v>
      </c>
      <c r="I439" s="123" t="str">
        <f t="shared" si="21"/>
        <v>IN</v>
      </c>
      <c r="J439" s="123" t="str">
        <f t="shared" ref="J439:J502" si="23">RIGHT($H439,2)</f>
        <v>OH</v>
      </c>
      <c r="K439" s="123" t="str">
        <f t="shared" si="22"/>
        <v>Midwest, Northeast</v>
      </c>
      <c r="L439" s="123" t="str">
        <f>INDEX('State '!$A$1:$C$62,MATCH($I439,'State '!$B:$B,0),3)</f>
        <v>Midwest</v>
      </c>
      <c r="M439" s="123" t="str">
        <f>INDEX('State '!$A$1:$C$62,MATCH($J439,'State '!$B:$B,0),3)</f>
        <v>Northeast</v>
      </c>
      <c r="N439" s="123"/>
      <c r="O439" s="85">
        <v>55.8</v>
      </c>
      <c r="P439" s="85">
        <v>31</v>
      </c>
      <c r="Q439" s="85">
        <v>500</v>
      </c>
      <c r="R439" s="124">
        <v>30</v>
      </c>
      <c r="S439" s="123" t="s">
        <v>135</v>
      </c>
      <c r="T439" s="123" t="s">
        <v>390</v>
      </c>
      <c r="U439" s="123" t="s">
        <v>830</v>
      </c>
      <c r="V439" s="123"/>
      <c r="W439" s="125"/>
    </row>
    <row r="440" spans="1:259" x14ac:dyDescent="0.2">
      <c r="A440" s="122">
        <v>39990</v>
      </c>
      <c r="B440" s="101" t="s">
        <v>855</v>
      </c>
      <c r="C440" s="101" t="s">
        <v>268</v>
      </c>
      <c r="D440" s="101" t="s">
        <v>141</v>
      </c>
      <c r="E440" s="101" t="s">
        <v>144</v>
      </c>
      <c r="F440" s="82">
        <v>39651</v>
      </c>
      <c r="G440" s="124">
        <v>2008</v>
      </c>
      <c r="H440" s="123" t="s">
        <v>43</v>
      </c>
      <c r="I440" s="123" t="str">
        <f t="shared" si="21"/>
        <v>NM</v>
      </c>
      <c r="J440" s="123" t="str">
        <f t="shared" si="23"/>
        <v>NM</v>
      </c>
      <c r="K440" s="123" t="str">
        <f t="shared" si="22"/>
        <v>Mountain</v>
      </c>
      <c r="L440" s="123" t="str">
        <f>INDEX('State '!$A$1:$C$62,MATCH($I440,'State '!$B:$B,0),3)</f>
        <v>Mountain</v>
      </c>
      <c r="M440" s="123" t="str">
        <f>INDEX('State '!$A$1:$C$62,MATCH($J440,'State '!$B:$B,0),3)</f>
        <v>Mountain</v>
      </c>
      <c r="N440" s="123"/>
      <c r="O440" s="85">
        <v>107.2</v>
      </c>
      <c r="P440" s="85">
        <v>25</v>
      </c>
      <c r="Q440" s="85">
        <v>375</v>
      </c>
      <c r="R440" s="124">
        <v>36</v>
      </c>
      <c r="S440" s="123" t="s">
        <v>135</v>
      </c>
      <c r="T440" s="123" t="s">
        <v>390</v>
      </c>
      <c r="U440" s="123" t="s">
        <v>685</v>
      </c>
      <c r="V440" s="123"/>
      <c r="W440" s="125"/>
    </row>
    <row r="441" spans="1:259" s="20" customFormat="1" x14ac:dyDescent="0.2">
      <c r="A441" s="122">
        <v>39990</v>
      </c>
      <c r="B441" s="101" t="s">
        <v>1979</v>
      </c>
      <c r="C441" s="101" t="s">
        <v>1980</v>
      </c>
      <c r="D441" s="101" t="s">
        <v>141</v>
      </c>
      <c r="E441" s="101" t="s">
        <v>144</v>
      </c>
      <c r="F441" s="82">
        <v>39767</v>
      </c>
      <c r="G441" s="124">
        <v>2008</v>
      </c>
      <c r="H441" s="123" t="s">
        <v>44</v>
      </c>
      <c r="I441" s="123" t="str">
        <f t="shared" si="21"/>
        <v>ON</v>
      </c>
      <c r="J441" s="123" t="str">
        <f t="shared" si="23"/>
        <v>ON</v>
      </c>
      <c r="K441" s="123" t="str">
        <f t="shared" si="22"/>
        <v>Canada</v>
      </c>
      <c r="L441" s="123" t="str">
        <f>INDEX('State '!$A$1:$C$62,MATCH($I441,'State '!$B:$B,0),3)</f>
        <v>Canada</v>
      </c>
      <c r="M441" s="123" t="str">
        <f>INDEX('State '!$A$1:$C$62,MATCH($J441,'State '!$B:$B,0),3)</f>
        <v>Canada</v>
      </c>
      <c r="N441" s="123"/>
      <c r="O441" s="85"/>
      <c r="P441" s="85"/>
      <c r="Q441" s="85">
        <v>485</v>
      </c>
      <c r="R441" s="124"/>
      <c r="S441" s="123" t="s">
        <v>1981</v>
      </c>
      <c r="T441" s="123" t="s">
        <v>842</v>
      </c>
      <c r="U441" s="123" t="s">
        <v>391</v>
      </c>
      <c r="V441" s="123"/>
      <c r="W441" s="125"/>
      <c r="X441" s="126"/>
      <c r="Y441" s="113"/>
      <c r="Z441" s="113"/>
      <c r="AA441" s="113"/>
      <c r="AB441" s="113"/>
      <c r="AC441" s="113"/>
      <c r="AD441" s="113"/>
      <c r="AE441" s="113"/>
      <c r="AF441" s="113"/>
      <c r="AG441" s="113"/>
      <c r="AH441" s="113"/>
      <c r="AI441" s="113"/>
      <c r="AJ441" s="113"/>
      <c r="AK441" s="113"/>
      <c r="AL441" s="113"/>
      <c r="AM441" s="113"/>
      <c r="AN441" s="113"/>
      <c r="AO441" s="113"/>
      <c r="AP441" s="113"/>
      <c r="AQ441" s="113"/>
      <c r="AR441" s="113"/>
      <c r="AS441" s="113"/>
      <c r="AT441" s="113"/>
      <c r="AU441" s="113"/>
      <c r="AV441" s="113"/>
      <c r="AW441" s="113"/>
      <c r="AX441" s="113"/>
      <c r="AY441" s="113"/>
      <c r="AZ441" s="113"/>
      <c r="BA441" s="113"/>
      <c r="BB441" s="113"/>
      <c r="BC441" s="113"/>
      <c r="BD441" s="113"/>
      <c r="BE441" s="113"/>
      <c r="BF441" s="113"/>
      <c r="BG441" s="113"/>
      <c r="BH441" s="113"/>
      <c r="BI441" s="113"/>
      <c r="BJ441" s="113"/>
      <c r="BK441" s="113"/>
      <c r="BL441" s="113"/>
      <c r="BM441" s="113"/>
      <c r="BN441" s="113"/>
      <c r="BO441" s="113"/>
      <c r="BP441" s="113"/>
      <c r="BQ441" s="113"/>
      <c r="BR441" s="113"/>
      <c r="BS441" s="113"/>
      <c r="BT441" s="113"/>
      <c r="BU441" s="113"/>
      <c r="BV441" s="113"/>
      <c r="BW441" s="113"/>
      <c r="BX441" s="113"/>
      <c r="BY441" s="113"/>
      <c r="BZ441" s="113"/>
      <c r="CA441" s="113"/>
      <c r="CB441" s="113"/>
      <c r="CC441" s="113"/>
      <c r="CD441" s="113"/>
      <c r="CE441" s="113"/>
      <c r="CF441" s="113"/>
      <c r="CG441" s="113"/>
      <c r="CH441" s="113"/>
      <c r="CI441" s="113"/>
      <c r="CJ441" s="113"/>
      <c r="CK441" s="113"/>
      <c r="CL441" s="113"/>
      <c r="CM441" s="113"/>
      <c r="CN441" s="113"/>
      <c r="CO441" s="113"/>
      <c r="CP441" s="113"/>
      <c r="CQ441" s="113"/>
      <c r="CR441" s="113"/>
      <c r="CS441" s="113"/>
      <c r="CT441" s="113"/>
      <c r="CU441" s="113"/>
      <c r="CV441" s="113"/>
      <c r="CW441" s="113"/>
      <c r="CX441" s="113"/>
      <c r="CY441" s="113"/>
      <c r="CZ441" s="113"/>
      <c r="DA441" s="113"/>
      <c r="DB441" s="113"/>
      <c r="DC441" s="113"/>
      <c r="DD441" s="113"/>
      <c r="DE441" s="113"/>
      <c r="DF441" s="113"/>
      <c r="DG441" s="113"/>
      <c r="DH441" s="113"/>
      <c r="DI441" s="113"/>
      <c r="DJ441" s="113"/>
      <c r="DK441" s="113"/>
      <c r="DL441" s="113"/>
      <c r="DM441" s="113"/>
      <c r="DN441" s="113"/>
      <c r="DO441" s="113"/>
      <c r="DP441" s="113"/>
      <c r="DQ441" s="113"/>
      <c r="DR441" s="113"/>
      <c r="DS441" s="113"/>
      <c r="DT441" s="113"/>
      <c r="DU441" s="113"/>
      <c r="DV441" s="113"/>
      <c r="DW441" s="113"/>
      <c r="DX441" s="113"/>
      <c r="DY441" s="113"/>
      <c r="DZ441" s="113"/>
      <c r="EA441" s="113"/>
      <c r="EB441" s="113"/>
      <c r="EC441" s="113"/>
      <c r="ED441" s="113"/>
      <c r="EE441" s="113"/>
      <c r="EF441" s="113"/>
      <c r="EG441" s="113"/>
      <c r="EH441" s="113"/>
      <c r="EI441" s="113"/>
      <c r="EJ441" s="113"/>
      <c r="EK441" s="113"/>
      <c r="EL441" s="113"/>
      <c r="EM441" s="113"/>
      <c r="EN441" s="113"/>
      <c r="EO441" s="113"/>
      <c r="EP441" s="113"/>
      <c r="EQ441" s="113"/>
      <c r="ER441" s="113"/>
      <c r="ES441" s="113"/>
      <c r="ET441" s="113"/>
      <c r="EU441" s="113"/>
      <c r="EV441" s="113"/>
      <c r="EW441" s="113"/>
      <c r="EX441" s="113"/>
      <c r="EY441" s="113"/>
      <c r="EZ441" s="113"/>
      <c r="FA441" s="113"/>
      <c r="FB441" s="113"/>
      <c r="FC441" s="113"/>
      <c r="FD441" s="113"/>
      <c r="FE441" s="113"/>
      <c r="FF441" s="113"/>
      <c r="FG441" s="113"/>
      <c r="FH441" s="113"/>
      <c r="FI441" s="113"/>
      <c r="FJ441" s="113"/>
      <c r="FK441" s="113"/>
      <c r="FL441" s="113"/>
      <c r="FM441" s="113"/>
      <c r="FN441" s="113"/>
      <c r="FO441" s="113"/>
      <c r="FP441" s="113"/>
      <c r="FQ441" s="113"/>
      <c r="FR441" s="113"/>
      <c r="FS441" s="113"/>
      <c r="FT441" s="113"/>
      <c r="FU441" s="113"/>
      <c r="FV441" s="113"/>
      <c r="FW441" s="113"/>
      <c r="FX441" s="113"/>
      <c r="FY441" s="113"/>
      <c r="FZ441" s="113"/>
      <c r="GA441" s="113"/>
      <c r="GB441" s="113"/>
      <c r="GC441" s="113"/>
      <c r="GD441" s="113"/>
      <c r="GE441" s="113"/>
      <c r="GF441" s="113"/>
      <c r="GG441" s="113"/>
      <c r="GH441" s="113"/>
      <c r="GI441" s="113"/>
      <c r="GJ441" s="113"/>
      <c r="GK441" s="113"/>
      <c r="GL441" s="113"/>
      <c r="GM441" s="113"/>
      <c r="GN441" s="113"/>
      <c r="GO441" s="113"/>
      <c r="GP441" s="113"/>
      <c r="GQ441" s="113"/>
      <c r="GR441" s="113"/>
      <c r="GS441" s="113"/>
      <c r="GT441" s="113"/>
      <c r="GU441" s="113"/>
      <c r="GV441" s="113"/>
      <c r="GW441" s="113"/>
      <c r="GX441" s="113"/>
      <c r="GY441" s="113"/>
      <c r="GZ441" s="113"/>
      <c r="HA441" s="113"/>
      <c r="HB441" s="113"/>
      <c r="HC441" s="113"/>
      <c r="HD441" s="113"/>
      <c r="HE441" s="113"/>
      <c r="HF441" s="113"/>
      <c r="HG441" s="113"/>
      <c r="HH441" s="113"/>
      <c r="HI441" s="113"/>
      <c r="HJ441" s="113"/>
      <c r="HK441" s="113"/>
      <c r="HL441" s="113"/>
      <c r="HM441" s="113"/>
      <c r="HN441" s="113"/>
      <c r="HO441" s="113"/>
      <c r="HP441" s="113"/>
      <c r="HQ441" s="113"/>
      <c r="HR441" s="113"/>
      <c r="HS441" s="113"/>
      <c r="HT441" s="113"/>
      <c r="HU441" s="113"/>
      <c r="HV441" s="113"/>
      <c r="HW441" s="113"/>
      <c r="HX441" s="113"/>
      <c r="HY441" s="113"/>
      <c r="HZ441" s="113"/>
      <c r="IA441" s="113"/>
      <c r="IB441" s="113"/>
      <c r="IC441" s="113"/>
      <c r="ID441" s="113"/>
      <c r="IE441" s="113"/>
      <c r="IF441" s="113"/>
      <c r="IG441" s="113"/>
      <c r="IH441" s="113"/>
      <c r="II441" s="113"/>
      <c r="IJ441" s="113"/>
      <c r="IK441" s="113"/>
      <c r="IL441" s="113"/>
      <c r="IM441" s="113"/>
      <c r="IN441" s="113"/>
      <c r="IO441" s="113"/>
      <c r="IP441" s="113"/>
      <c r="IQ441" s="113"/>
      <c r="IR441" s="113"/>
      <c r="IS441" s="113"/>
      <c r="IT441" s="113"/>
      <c r="IU441" s="113"/>
      <c r="IV441" s="113"/>
      <c r="IW441" s="113"/>
      <c r="IX441" s="113"/>
      <c r="IY441" s="113"/>
    </row>
    <row r="442" spans="1:259" s="20" customFormat="1" ht="25.5" x14ac:dyDescent="0.2">
      <c r="A442" s="122">
        <v>39990</v>
      </c>
      <c r="B442" s="102" t="s">
        <v>898</v>
      </c>
      <c r="C442" s="102" t="s">
        <v>274</v>
      </c>
      <c r="D442" s="102" t="s">
        <v>141</v>
      </c>
      <c r="E442" s="144" t="s">
        <v>144</v>
      </c>
      <c r="F442" s="84">
        <v>39753</v>
      </c>
      <c r="G442" s="150">
        <v>2008</v>
      </c>
      <c r="H442" s="123" t="s">
        <v>899</v>
      </c>
      <c r="I442" s="123" t="str">
        <f t="shared" si="21"/>
        <v>WY</v>
      </c>
      <c r="J442" s="123" t="str">
        <f t="shared" si="23"/>
        <v>ND</v>
      </c>
      <c r="K442" s="123" t="str">
        <f t="shared" si="22"/>
        <v>Mountain</v>
      </c>
      <c r="L442" s="123" t="str">
        <f>INDEX('State '!$A$1:$C$62,MATCH($I442,'State '!$B:$B,0),3)</f>
        <v>Mountain</v>
      </c>
      <c r="M442" s="123" t="str">
        <f>INDEX('State '!$A$1:$C$62,MATCH($J442,'State '!$B:$B,0),3)</f>
        <v>Mountain</v>
      </c>
      <c r="N442" s="123"/>
      <c r="O442" s="146">
        <v>7.3</v>
      </c>
      <c r="P442" s="146"/>
      <c r="Q442" s="146">
        <v>40.799999999999997</v>
      </c>
      <c r="R442" s="85"/>
      <c r="S442" s="147" t="s">
        <v>135</v>
      </c>
      <c r="T442" s="148" t="s">
        <v>390</v>
      </c>
      <c r="U442" s="149" t="s">
        <v>900</v>
      </c>
      <c r="V442" s="123"/>
      <c r="W442" s="125"/>
      <c r="X442" s="126"/>
      <c r="Y442" s="113"/>
      <c r="Z442" s="113"/>
      <c r="AA442" s="113"/>
      <c r="AB442" s="113"/>
      <c r="AC442" s="113"/>
      <c r="AD442" s="113"/>
      <c r="AE442" s="113"/>
      <c r="AF442" s="113"/>
      <c r="AG442" s="113"/>
      <c r="AH442" s="113"/>
      <c r="AI442" s="113"/>
      <c r="AJ442" s="113"/>
      <c r="AK442" s="113"/>
      <c r="AL442" s="113"/>
      <c r="AM442" s="113"/>
      <c r="AN442" s="113"/>
      <c r="AO442" s="113"/>
      <c r="AP442" s="113"/>
      <c r="AQ442" s="113"/>
      <c r="AR442" s="113"/>
      <c r="AS442" s="113"/>
      <c r="AT442" s="113"/>
      <c r="AU442" s="113"/>
      <c r="AV442" s="113"/>
      <c r="AW442" s="113"/>
      <c r="AX442" s="113"/>
      <c r="AY442" s="113"/>
      <c r="AZ442" s="113"/>
      <c r="BA442" s="113"/>
      <c r="BB442" s="113"/>
      <c r="BC442" s="113"/>
      <c r="BD442" s="113"/>
      <c r="BE442" s="113"/>
      <c r="BF442" s="113"/>
      <c r="BG442" s="113"/>
      <c r="BH442" s="113"/>
      <c r="BI442" s="113"/>
      <c r="BJ442" s="113"/>
      <c r="BK442" s="113"/>
      <c r="BL442" s="113"/>
      <c r="BM442" s="113"/>
      <c r="BN442" s="113"/>
      <c r="BO442" s="113"/>
      <c r="BP442" s="113"/>
      <c r="BQ442" s="113"/>
      <c r="BR442" s="113"/>
      <c r="BS442" s="113"/>
      <c r="BT442" s="113"/>
      <c r="BU442" s="113"/>
      <c r="BV442" s="113"/>
      <c r="BW442" s="113"/>
      <c r="BX442" s="113"/>
      <c r="BY442" s="113"/>
      <c r="BZ442" s="113"/>
      <c r="CA442" s="113"/>
      <c r="CB442" s="113"/>
      <c r="CC442" s="113"/>
      <c r="CD442" s="113"/>
      <c r="CE442" s="113"/>
      <c r="CF442" s="113"/>
      <c r="CG442" s="113"/>
      <c r="CH442" s="113"/>
      <c r="CI442" s="113"/>
      <c r="CJ442" s="113"/>
      <c r="CK442" s="113"/>
      <c r="CL442" s="113"/>
      <c r="CM442" s="113"/>
      <c r="CN442" s="113"/>
      <c r="CO442" s="113"/>
      <c r="CP442" s="113"/>
      <c r="CQ442" s="113"/>
      <c r="CR442" s="113"/>
      <c r="CS442" s="113"/>
      <c r="CT442" s="113"/>
      <c r="CU442" s="113"/>
      <c r="CV442" s="113"/>
      <c r="CW442" s="113"/>
      <c r="CX442" s="113"/>
      <c r="CY442" s="113"/>
      <c r="CZ442" s="113"/>
      <c r="DA442" s="113"/>
      <c r="DB442" s="113"/>
      <c r="DC442" s="113"/>
      <c r="DD442" s="113"/>
      <c r="DE442" s="113"/>
      <c r="DF442" s="113"/>
      <c r="DG442" s="113"/>
      <c r="DH442" s="113"/>
      <c r="DI442" s="113"/>
      <c r="DJ442" s="113"/>
      <c r="DK442" s="113"/>
      <c r="DL442" s="113"/>
      <c r="DM442" s="113"/>
      <c r="DN442" s="113"/>
      <c r="DO442" s="113"/>
      <c r="DP442" s="113"/>
      <c r="DQ442" s="113"/>
      <c r="DR442" s="113"/>
      <c r="DS442" s="113"/>
      <c r="DT442" s="113"/>
      <c r="DU442" s="113"/>
      <c r="DV442" s="113"/>
      <c r="DW442" s="113"/>
      <c r="DX442" s="113"/>
      <c r="DY442" s="113"/>
      <c r="DZ442" s="113"/>
      <c r="EA442" s="113"/>
      <c r="EB442" s="113"/>
      <c r="EC442" s="113"/>
      <c r="ED442" s="113"/>
      <c r="EE442" s="113"/>
      <c r="EF442" s="113"/>
      <c r="EG442" s="113"/>
      <c r="EH442" s="113"/>
      <c r="EI442" s="113"/>
      <c r="EJ442" s="113"/>
      <c r="EK442" s="113"/>
      <c r="EL442" s="113"/>
      <c r="EM442" s="113"/>
      <c r="EN442" s="113"/>
      <c r="EO442" s="113"/>
      <c r="EP442" s="113"/>
      <c r="EQ442" s="113"/>
      <c r="ER442" s="113"/>
      <c r="ES442" s="113"/>
      <c r="ET442" s="113"/>
      <c r="EU442" s="113"/>
      <c r="EV442" s="113"/>
      <c r="EW442" s="113"/>
      <c r="EX442" s="113"/>
      <c r="EY442" s="113"/>
      <c r="EZ442" s="113"/>
      <c r="FA442" s="113"/>
      <c r="FB442" s="113"/>
      <c r="FC442" s="113"/>
      <c r="FD442" s="113"/>
      <c r="FE442" s="113"/>
      <c r="FF442" s="113"/>
      <c r="FG442" s="113"/>
      <c r="FH442" s="113"/>
      <c r="FI442" s="113"/>
      <c r="FJ442" s="113"/>
      <c r="FK442" s="113"/>
      <c r="FL442" s="113"/>
      <c r="FM442" s="113"/>
      <c r="FN442" s="113"/>
      <c r="FO442" s="113"/>
      <c r="FP442" s="113"/>
      <c r="FQ442" s="113"/>
      <c r="FR442" s="113"/>
      <c r="FS442" s="113"/>
      <c r="FT442" s="113"/>
      <c r="FU442" s="113"/>
      <c r="FV442" s="113"/>
      <c r="FW442" s="113"/>
      <c r="FX442" s="113"/>
      <c r="FY442" s="113"/>
      <c r="FZ442" s="113"/>
      <c r="GA442" s="113"/>
      <c r="GB442" s="113"/>
      <c r="GC442" s="113"/>
      <c r="GD442" s="113"/>
      <c r="GE442" s="113"/>
      <c r="GF442" s="113"/>
      <c r="GG442" s="113"/>
      <c r="GH442" s="113"/>
      <c r="GI442" s="113"/>
      <c r="GJ442" s="113"/>
      <c r="GK442" s="113"/>
      <c r="GL442" s="113"/>
      <c r="GM442" s="113"/>
      <c r="GN442" s="113"/>
      <c r="GO442" s="113"/>
      <c r="GP442" s="113"/>
      <c r="GQ442" s="113"/>
      <c r="GR442" s="113"/>
      <c r="GS442" s="113"/>
      <c r="GT442" s="113"/>
      <c r="GU442" s="113"/>
      <c r="GV442" s="113"/>
      <c r="GW442" s="113"/>
      <c r="GX442" s="113"/>
      <c r="GY442" s="113"/>
      <c r="GZ442" s="113"/>
      <c r="HA442" s="113"/>
      <c r="HB442" s="113"/>
      <c r="HC442" s="113"/>
      <c r="HD442" s="113"/>
      <c r="HE442" s="113"/>
      <c r="HF442" s="113"/>
      <c r="HG442" s="113"/>
      <c r="HH442" s="113"/>
      <c r="HI442" s="113"/>
      <c r="HJ442" s="113"/>
      <c r="HK442" s="113"/>
      <c r="HL442" s="113"/>
      <c r="HM442" s="113"/>
      <c r="HN442" s="113"/>
      <c r="HO442" s="113"/>
      <c r="HP442" s="113"/>
      <c r="HQ442" s="113"/>
      <c r="HR442" s="113"/>
      <c r="HS442" s="113"/>
      <c r="HT442" s="113"/>
      <c r="HU442" s="113"/>
      <c r="HV442" s="113"/>
      <c r="HW442" s="113"/>
      <c r="HX442" s="113"/>
      <c r="HY442" s="113"/>
      <c r="HZ442" s="113"/>
      <c r="IA442" s="113"/>
      <c r="IB442" s="113"/>
      <c r="IC442" s="113"/>
      <c r="ID442" s="113"/>
      <c r="IE442" s="113"/>
      <c r="IF442" s="113"/>
      <c r="IG442" s="113"/>
      <c r="IH442" s="113"/>
      <c r="II442" s="113"/>
      <c r="IJ442" s="113"/>
      <c r="IK442" s="113"/>
      <c r="IL442" s="113"/>
      <c r="IM442" s="113"/>
      <c r="IN442" s="113"/>
      <c r="IO442" s="113"/>
      <c r="IP442" s="113"/>
      <c r="IQ442" s="113"/>
      <c r="IR442" s="113"/>
      <c r="IS442" s="113"/>
      <c r="IT442" s="113"/>
      <c r="IU442" s="113"/>
      <c r="IV442" s="113"/>
      <c r="IW442" s="113"/>
      <c r="IX442" s="113"/>
      <c r="IY442" s="113"/>
    </row>
    <row r="443" spans="1:259" s="20" customFormat="1" x14ac:dyDescent="0.2">
      <c r="A443" s="122">
        <v>39990</v>
      </c>
      <c r="B443" s="101" t="s">
        <v>907</v>
      </c>
      <c r="C443" s="101" t="s">
        <v>274</v>
      </c>
      <c r="D443" s="101" t="s">
        <v>141</v>
      </c>
      <c r="E443" s="101" t="s">
        <v>144</v>
      </c>
      <c r="F443" s="82">
        <v>39736</v>
      </c>
      <c r="G443" s="124">
        <v>2008</v>
      </c>
      <c r="H443" s="123" t="s">
        <v>11</v>
      </c>
      <c r="I443" s="123" t="str">
        <f t="shared" si="21"/>
        <v>ND</v>
      </c>
      <c r="J443" s="123" t="str">
        <f t="shared" si="23"/>
        <v>ND</v>
      </c>
      <c r="K443" s="123" t="str">
        <f t="shared" si="22"/>
        <v>Mountain</v>
      </c>
      <c r="L443" s="123" t="str">
        <f>INDEX('State '!$A$1:$C$62,MATCH($I443,'State '!$B:$B,0),3)</f>
        <v>Mountain</v>
      </c>
      <c r="M443" s="123" t="str">
        <f>INDEX('State '!$A$1:$C$62,MATCH($J443,'State '!$B:$B,0),3)</f>
        <v>Mountain</v>
      </c>
      <c r="N443" s="123"/>
      <c r="O443" s="85">
        <v>7.5</v>
      </c>
      <c r="P443" s="85">
        <v>1.1000000000000001</v>
      </c>
      <c r="Q443" s="85">
        <v>10.5</v>
      </c>
      <c r="R443" s="124">
        <v>8</v>
      </c>
      <c r="S443" s="123" t="s">
        <v>135</v>
      </c>
      <c r="T443" s="123" t="s">
        <v>390</v>
      </c>
      <c r="U443" s="123" t="s">
        <v>908</v>
      </c>
      <c r="V443" s="123"/>
      <c r="W443" s="125"/>
      <c r="X443" s="126"/>
      <c r="Y443" s="113"/>
      <c r="Z443" s="113"/>
      <c r="AA443" s="113"/>
      <c r="AB443" s="113"/>
      <c r="AC443" s="113"/>
      <c r="AD443" s="113"/>
      <c r="AE443" s="113"/>
      <c r="AF443" s="113"/>
      <c r="AG443" s="113"/>
      <c r="AH443" s="113"/>
      <c r="AI443" s="113"/>
      <c r="AJ443" s="113"/>
      <c r="AK443" s="113"/>
      <c r="AL443" s="113"/>
      <c r="AM443" s="113"/>
      <c r="AN443" s="113"/>
      <c r="AO443" s="113"/>
      <c r="AP443" s="113"/>
      <c r="AQ443" s="113"/>
      <c r="AR443" s="113"/>
      <c r="AS443" s="113"/>
      <c r="AT443" s="113"/>
      <c r="AU443" s="113"/>
      <c r="AV443" s="113"/>
      <c r="AW443" s="113"/>
      <c r="AX443" s="113"/>
      <c r="AY443" s="113"/>
      <c r="AZ443" s="113"/>
      <c r="BA443" s="113"/>
      <c r="BB443" s="113"/>
      <c r="BC443" s="113"/>
      <c r="BD443" s="113"/>
      <c r="BE443" s="113"/>
      <c r="BF443" s="113"/>
      <c r="BG443" s="113"/>
      <c r="BH443" s="113"/>
      <c r="BI443" s="113"/>
      <c r="BJ443" s="113"/>
      <c r="BK443" s="113"/>
      <c r="BL443" s="113"/>
      <c r="BM443" s="113"/>
      <c r="BN443" s="113"/>
      <c r="BO443" s="113"/>
      <c r="BP443" s="113"/>
      <c r="BQ443" s="113"/>
      <c r="BR443" s="113"/>
      <c r="BS443" s="113"/>
      <c r="BT443" s="113"/>
      <c r="BU443" s="113"/>
      <c r="BV443" s="113"/>
      <c r="BW443" s="113"/>
      <c r="BX443" s="113"/>
      <c r="BY443" s="113"/>
      <c r="BZ443" s="113"/>
      <c r="CA443" s="113"/>
      <c r="CB443" s="113"/>
      <c r="CC443" s="113"/>
      <c r="CD443" s="113"/>
      <c r="CE443" s="113"/>
      <c r="CF443" s="113"/>
      <c r="CG443" s="113"/>
      <c r="CH443" s="113"/>
      <c r="CI443" s="113"/>
      <c r="CJ443" s="113"/>
      <c r="CK443" s="113"/>
      <c r="CL443" s="113"/>
      <c r="CM443" s="113"/>
      <c r="CN443" s="113"/>
      <c r="CO443" s="113"/>
      <c r="CP443" s="113"/>
      <c r="CQ443" s="113"/>
      <c r="CR443" s="113"/>
      <c r="CS443" s="113"/>
      <c r="CT443" s="113"/>
      <c r="CU443" s="113"/>
      <c r="CV443" s="113"/>
      <c r="CW443" s="113"/>
      <c r="CX443" s="113"/>
      <c r="CY443" s="113"/>
      <c r="CZ443" s="113"/>
      <c r="DA443" s="113"/>
      <c r="DB443" s="113"/>
      <c r="DC443" s="113"/>
      <c r="DD443" s="113"/>
      <c r="DE443" s="113"/>
      <c r="DF443" s="113"/>
      <c r="DG443" s="113"/>
      <c r="DH443" s="113"/>
      <c r="DI443" s="113"/>
      <c r="DJ443" s="113"/>
      <c r="DK443" s="113"/>
      <c r="DL443" s="113"/>
      <c r="DM443" s="113"/>
      <c r="DN443" s="113"/>
      <c r="DO443" s="113"/>
      <c r="DP443" s="113"/>
      <c r="DQ443" s="113"/>
      <c r="DR443" s="113"/>
      <c r="DS443" s="113"/>
      <c r="DT443" s="113"/>
      <c r="DU443" s="113"/>
      <c r="DV443" s="113"/>
      <c r="DW443" s="113"/>
      <c r="DX443" s="113"/>
      <c r="DY443" s="113"/>
      <c r="DZ443" s="113"/>
      <c r="EA443" s="113"/>
      <c r="EB443" s="113"/>
      <c r="EC443" s="113"/>
      <c r="ED443" s="113"/>
      <c r="EE443" s="113"/>
      <c r="EF443" s="113"/>
      <c r="EG443" s="113"/>
      <c r="EH443" s="113"/>
      <c r="EI443" s="113"/>
      <c r="EJ443" s="113"/>
      <c r="EK443" s="113"/>
      <c r="EL443" s="113"/>
      <c r="EM443" s="113"/>
      <c r="EN443" s="113"/>
      <c r="EO443" s="113"/>
      <c r="EP443" s="113"/>
      <c r="EQ443" s="113"/>
      <c r="ER443" s="113"/>
      <c r="ES443" s="113"/>
      <c r="ET443" s="113"/>
      <c r="EU443" s="113"/>
      <c r="EV443" s="113"/>
      <c r="EW443" s="113"/>
      <c r="EX443" s="113"/>
      <c r="EY443" s="113"/>
      <c r="EZ443" s="113"/>
      <c r="FA443" s="113"/>
      <c r="FB443" s="113"/>
      <c r="FC443" s="113"/>
      <c r="FD443" s="113"/>
      <c r="FE443" s="113"/>
      <c r="FF443" s="113"/>
      <c r="FG443" s="113"/>
      <c r="FH443" s="113"/>
      <c r="FI443" s="113"/>
      <c r="FJ443" s="113"/>
      <c r="FK443" s="113"/>
      <c r="FL443" s="113"/>
      <c r="FM443" s="113"/>
      <c r="FN443" s="113"/>
      <c r="FO443" s="113"/>
      <c r="FP443" s="113"/>
      <c r="FQ443" s="113"/>
      <c r="FR443" s="113"/>
      <c r="FS443" s="113"/>
      <c r="FT443" s="113"/>
      <c r="FU443" s="113"/>
      <c r="FV443" s="113"/>
      <c r="FW443" s="113"/>
      <c r="FX443" s="113"/>
      <c r="FY443" s="113"/>
      <c r="FZ443" s="113"/>
      <c r="GA443" s="113"/>
      <c r="GB443" s="113"/>
      <c r="GC443" s="113"/>
      <c r="GD443" s="113"/>
      <c r="GE443" s="113"/>
      <c r="GF443" s="113"/>
      <c r="GG443" s="113"/>
      <c r="GH443" s="113"/>
      <c r="GI443" s="113"/>
      <c r="GJ443" s="113"/>
      <c r="GK443" s="113"/>
      <c r="GL443" s="113"/>
      <c r="GM443" s="113"/>
      <c r="GN443" s="113"/>
      <c r="GO443" s="113"/>
      <c r="GP443" s="113"/>
      <c r="GQ443" s="113"/>
      <c r="GR443" s="113"/>
      <c r="GS443" s="113"/>
      <c r="GT443" s="113"/>
      <c r="GU443" s="113"/>
      <c r="GV443" s="113"/>
      <c r="GW443" s="113"/>
      <c r="GX443" s="113"/>
      <c r="GY443" s="113"/>
      <c r="GZ443" s="113"/>
      <c r="HA443" s="113"/>
      <c r="HB443" s="113"/>
      <c r="HC443" s="113"/>
      <c r="HD443" s="113"/>
      <c r="HE443" s="113"/>
      <c r="HF443" s="113"/>
      <c r="HG443" s="113"/>
      <c r="HH443" s="113"/>
      <c r="HI443" s="113"/>
      <c r="HJ443" s="113"/>
      <c r="HK443" s="113"/>
      <c r="HL443" s="113"/>
      <c r="HM443" s="113"/>
      <c r="HN443" s="113"/>
      <c r="HO443" s="113"/>
      <c r="HP443" s="113"/>
      <c r="HQ443" s="113"/>
      <c r="HR443" s="113"/>
      <c r="HS443" s="113"/>
      <c r="HT443" s="113"/>
      <c r="HU443" s="113"/>
      <c r="HV443" s="113"/>
      <c r="HW443" s="113"/>
      <c r="HX443" s="113"/>
      <c r="HY443" s="113"/>
      <c r="HZ443" s="113"/>
      <c r="IA443" s="113"/>
      <c r="IB443" s="113"/>
      <c r="IC443" s="113"/>
      <c r="ID443" s="113"/>
      <c r="IE443" s="113"/>
      <c r="IF443" s="113"/>
      <c r="IG443" s="113"/>
      <c r="IH443" s="113"/>
      <c r="II443" s="113"/>
      <c r="IJ443" s="113"/>
      <c r="IK443" s="113"/>
      <c r="IL443" s="113"/>
      <c r="IM443" s="113"/>
      <c r="IN443" s="113"/>
      <c r="IO443" s="113"/>
      <c r="IP443" s="113"/>
      <c r="IQ443" s="113"/>
      <c r="IR443" s="113"/>
      <c r="IS443" s="113"/>
      <c r="IT443" s="113"/>
      <c r="IU443" s="113"/>
      <c r="IV443" s="113"/>
      <c r="IW443" s="113"/>
      <c r="IX443" s="113"/>
      <c r="IY443" s="113"/>
    </row>
    <row r="444" spans="1:259" s="20" customFormat="1" x14ac:dyDescent="0.2">
      <c r="A444" s="122">
        <v>39990</v>
      </c>
      <c r="B444" s="101" t="s">
        <v>894</v>
      </c>
      <c r="C444" s="101" t="s">
        <v>300</v>
      </c>
      <c r="D444" s="101" t="s">
        <v>134</v>
      </c>
      <c r="E444" s="101" t="s">
        <v>144</v>
      </c>
      <c r="F444" s="82">
        <v>39772</v>
      </c>
      <c r="G444" s="124">
        <v>2008</v>
      </c>
      <c r="H444" s="123" t="s">
        <v>34</v>
      </c>
      <c r="I444" s="123" t="str">
        <f t="shared" si="21"/>
        <v>WI</v>
      </c>
      <c r="J444" s="123" t="str">
        <f t="shared" si="23"/>
        <v>WI</v>
      </c>
      <c r="K444" s="123" t="str">
        <f t="shared" si="22"/>
        <v>Midwest</v>
      </c>
      <c r="L444" s="123" t="str">
        <f>INDEX('State '!$A$1:$C$62,MATCH($I444,'State '!$B:$B,0),3)</f>
        <v>Midwest</v>
      </c>
      <c r="M444" s="123" t="str">
        <f>INDEX('State '!$A$1:$C$62,MATCH($J444,'State '!$B:$B,0),3)</f>
        <v>Midwest</v>
      </c>
      <c r="N444" s="123"/>
      <c r="O444" s="85">
        <v>15</v>
      </c>
      <c r="P444" s="85">
        <v>12.6</v>
      </c>
      <c r="Q444" s="85">
        <v>99.99</v>
      </c>
      <c r="R444" s="124" t="s">
        <v>753</v>
      </c>
      <c r="S444" s="123" t="s">
        <v>139</v>
      </c>
      <c r="T444" s="123" t="s">
        <v>188</v>
      </c>
      <c r="U444" s="123" t="s">
        <v>391</v>
      </c>
      <c r="V444" s="123"/>
      <c r="W444" s="125"/>
      <c r="X444" s="126"/>
      <c r="Y444" s="113"/>
      <c r="Z444" s="113"/>
      <c r="AA444" s="113"/>
      <c r="AB444" s="113"/>
      <c r="AC444" s="113"/>
      <c r="AD444" s="113"/>
      <c r="AE444" s="113"/>
      <c r="AF444" s="113"/>
      <c r="AG444" s="113"/>
      <c r="AH444" s="113"/>
      <c r="AI444" s="113"/>
      <c r="AJ444" s="113"/>
      <c r="AK444" s="113"/>
      <c r="AL444" s="113"/>
      <c r="AM444" s="113"/>
      <c r="AN444" s="113"/>
      <c r="AO444" s="113"/>
      <c r="AP444" s="113"/>
      <c r="AQ444" s="113"/>
      <c r="AR444" s="113"/>
      <c r="AS444" s="113"/>
      <c r="AT444" s="113"/>
      <c r="AU444" s="113"/>
      <c r="AV444" s="113"/>
      <c r="AW444" s="113"/>
      <c r="AX444" s="113"/>
      <c r="AY444" s="113"/>
      <c r="AZ444" s="113"/>
      <c r="BA444" s="113"/>
      <c r="BB444" s="113"/>
      <c r="BC444" s="113"/>
      <c r="BD444" s="113"/>
      <c r="BE444" s="113"/>
      <c r="BF444" s="113"/>
      <c r="BG444" s="113"/>
      <c r="BH444" s="113"/>
      <c r="BI444" s="113"/>
      <c r="BJ444" s="113"/>
      <c r="BK444" s="113"/>
      <c r="BL444" s="113"/>
      <c r="BM444" s="113"/>
      <c r="BN444" s="113"/>
      <c r="BO444" s="113"/>
      <c r="BP444" s="113"/>
      <c r="BQ444" s="113"/>
      <c r="BR444" s="113"/>
      <c r="BS444" s="113"/>
      <c r="BT444" s="113"/>
      <c r="BU444" s="113"/>
      <c r="BV444" s="113"/>
      <c r="BW444" s="113"/>
      <c r="BX444" s="113"/>
      <c r="BY444" s="113"/>
      <c r="BZ444" s="113"/>
      <c r="CA444" s="113"/>
      <c r="CB444" s="113"/>
      <c r="CC444" s="113"/>
      <c r="CD444" s="113"/>
      <c r="CE444" s="113"/>
      <c r="CF444" s="113"/>
      <c r="CG444" s="113"/>
      <c r="CH444" s="113"/>
      <c r="CI444" s="113"/>
      <c r="CJ444" s="113"/>
      <c r="CK444" s="113"/>
      <c r="CL444" s="113"/>
      <c r="CM444" s="113"/>
      <c r="CN444" s="113"/>
      <c r="CO444" s="113"/>
      <c r="CP444" s="113"/>
      <c r="CQ444" s="113"/>
      <c r="CR444" s="113"/>
      <c r="CS444" s="113"/>
      <c r="CT444" s="113"/>
      <c r="CU444" s="113"/>
      <c r="CV444" s="113"/>
      <c r="CW444" s="113"/>
      <c r="CX444" s="113"/>
      <c r="CY444" s="113"/>
      <c r="CZ444" s="113"/>
      <c r="DA444" s="113"/>
      <c r="DB444" s="113"/>
      <c r="DC444" s="113"/>
      <c r="DD444" s="113"/>
      <c r="DE444" s="113"/>
      <c r="DF444" s="113"/>
      <c r="DG444" s="113"/>
      <c r="DH444" s="113"/>
      <c r="DI444" s="113"/>
      <c r="DJ444" s="113"/>
      <c r="DK444" s="113"/>
      <c r="DL444" s="113"/>
      <c r="DM444" s="113"/>
      <c r="DN444" s="113"/>
      <c r="DO444" s="113"/>
      <c r="DP444" s="113"/>
      <c r="DQ444" s="113"/>
      <c r="DR444" s="113"/>
      <c r="DS444" s="113"/>
      <c r="DT444" s="113"/>
      <c r="DU444" s="113"/>
      <c r="DV444" s="113"/>
      <c r="DW444" s="113"/>
      <c r="DX444" s="113"/>
      <c r="DY444" s="113"/>
      <c r="DZ444" s="113"/>
      <c r="EA444" s="113"/>
      <c r="EB444" s="113"/>
      <c r="EC444" s="113"/>
      <c r="ED444" s="113"/>
      <c r="EE444" s="113"/>
      <c r="EF444" s="113"/>
      <c r="EG444" s="113"/>
      <c r="EH444" s="113"/>
      <c r="EI444" s="113"/>
      <c r="EJ444" s="113"/>
      <c r="EK444" s="113"/>
      <c r="EL444" s="113"/>
      <c r="EM444" s="113"/>
      <c r="EN444" s="113"/>
      <c r="EO444" s="113"/>
      <c r="EP444" s="113"/>
      <c r="EQ444" s="113"/>
      <c r="ER444" s="113"/>
      <c r="ES444" s="113"/>
      <c r="ET444" s="113"/>
      <c r="EU444" s="113"/>
      <c r="EV444" s="113"/>
      <c r="EW444" s="113"/>
      <c r="EX444" s="113"/>
      <c r="EY444" s="113"/>
      <c r="EZ444" s="113"/>
      <c r="FA444" s="113"/>
      <c r="FB444" s="113"/>
      <c r="FC444" s="113"/>
      <c r="FD444" s="113"/>
      <c r="FE444" s="113"/>
      <c r="FF444" s="113"/>
      <c r="FG444" s="113"/>
      <c r="FH444" s="113"/>
      <c r="FI444" s="113"/>
      <c r="FJ444" s="113"/>
      <c r="FK444" s="113"/>
      <c r="FL444" s="113"/>
      <c r="FM444" s="113"/>
      <c r="FN444" s="113"/>
      <c r="FO444" s="113"/>
      <c r="FP444" s="113"/>
      <c r="FQ444" s="113"/>
      <c r="FR444" s="113"/>
      <c r="FS444" s="113"/>
      <c r="FT444" s="113"/>
      <c r="FU444" s="113"/>
      <c r="FV444" s="113"/>
      <c r="FW444" s="113"/>
      <c r="FX444" s="113"/>
      <c r="FY444" s="113"/>
      <c r="FZ444" s="113"/>
      <c r="GA444" s="113"/>
      <c r="GB444" s="113"/>
      <c r="GC444" s="113"/>
      <c r="GD444" s="113"/>
      <c r="GE444" s="113"/>
      <c r="GF444" s="113"/>
      <c r="GG444" s="113"/>
      <c r="GH444" s="113"/>
      <c r="GI444" s="113"/>
      <c r="GJ444" s="113"/>
      <c r="GK444" s="113"/>
      <c r="GL444" s="113"/>
      <c r="GM444" s="113"/>
      <c r="GN444" s="113"/>
      <c r="GO444" s="113"/>
      <c r="GP444" s="113"/>
      <c r="GQ444" s="113"/>
      <c r="GR444" s="113"/>
      <c r="GS444" s="113"/>
      <c r="GT444" s="113"/>
      <c r="GU444" s="113"/>
      <c r="GV444" s="113"/>
      <c r="GW444" s="113"/>
      <c r="GX444" s="113"/>
      <c r="GY444" s="113"/>
      <c r="GZ444" s="113"/>
      <c r="HA444" s="113"/>
      <c r="HB444" s="113"/>
      <c r="HC444" s="113"/>
      <c r="HD444" s="113"/>
      <c r="HE444" s="113"/>
      <c r="HF444" s="113"/>
      <c r="HG444" s="113"/>
      <c r="HH444" s="113"/>
      <c r="HI444" s="113"/>
      <c r="HJ444" s="113"/>
      <c r="HK444" s="113"/>
      <c r="HL444" s="113"/>
      <c r="HM444" s="113"/>
      <c r="HN444" s="113"/>
      <c r="HO444" s="113"/>
      <c r="HP444" s="113"/>
      <c r="HQ444" s="113"/>
      <c r="HR444" s="113"/>
      <c r="HS444" s="113"/>
      <c r="HT444" s="113"/>
      <c r="HU444" s="113"/>
      <c r="HV444" s="113"/>
      <c r="HW444" s="113"/>
      <c r="HX444" s="113"/>
      <c r="HY444" s="113"/>
      <c r="HZ444" s="113"/>
      <c r="IA444" s="113"/>
      <c r="IB444" s="113"/>
      <c r="IC444" s="113"/>
      <c r="ID444" s="113"/>
      <c r="IE444" s="113"/>
      <c r="IF444" s="113"/>
      <c r="IG444" s="113"/>
      <c r="IH444" s="113"/>
      <c r="II444" s="113"/>
      <c r="IJ444" s="113"/>
      <c r="IK444" s="113"/>
      <c r="IL444" s="113"/>
      <c r="IM444" s="113"/>
      <c r="IN444" s="113"/>
      <c r="IO444" s="113"/>
      <c r="IP444" s="113"/>
      <c r="IQ444" s="113"/>
      <c r="IR444" s="113"/>
      <c r="IS444" s="113"/>
      <c r="IT444" s="113"/>
      <c r="IU444" s="113"/>
      <c r="IV444" s="113"/>
      <c r="IW444" s="113"/>
      <c r="IX444" s="113"/>
      <c r="IY444" s="113"/>
    </row>
    <row r="445" spans="1:259" s="20" customFormat="1" x14ac:dyDescent="0.2">
      <c r="A445" s="122">
        <v>39990</v>
      </c>
      <c r="B445" s="101" t="s">
        <v>897</v>
      </c>
      <c r="C445" s="101" t="s">
        <v>300</v>
      </c>
      <c r="D445" s="101" t="s">
        <v>134</v>
      </c>
      <c r="E445" s="101" t="s">
        <v>144</v>
      </c>
      <c r="F445" s="82">
        <v>39772</v>
      </c>
      <c r="G445" s="124">
        <v>2008</v>
      </c>
      <c r="H445" s="123" t="s">
        <v>34</v>
      </c>
      <c r="I445" s="123" t="str">
        <f t="shared" si="21"/>
        <v>WI</v>
      </c>
      <c r="J445" s="123" t="str">
        <f t="shared" si="23"/>
        <v>WI</v>
      </c>
      <c r="K445" s="123" t="str">
        <f t="shared" si="22"/>
        <v>Midwest</v>
      </c>
      <c r="L445" s="123" t="str">
        <f>INDEX('State '!$A$1:$C$62,MATCH($I445,'State '!$B:$B,0),3)</f>
        <v>Midwest</v>
      </c>
      <c r="M445" s="123" t="str">
        <f>INDEX('State '!$A$1:$C$62,MATCH($J445,'State '!$B:$B,0),3)</f>
        <v>Midwest</v>
      </c>
      <c r="N445" s="123"/>
      <c r="O445" s="85">
        <v>14</v>
      </c>
      <c r="P445" s="85">
        <v>12.7</v>
      </c>
      <c r="Q445" s="85">
        <v>49.99</v>
      </c>
      <c r="R445" s="124">
        <v>8</v>
      </c>
      <c r="S445" s="123" t="s">
        <v>139</v>
      </c>
      <c r="T445" s="123" t="s">
        <v>188</v>
      </c>
      <c r="U445" s="123" t="s">
        <v>391</v>
      </c>
      <c r="V445" s="123"/>
      <c r="W445" s="125"/>
    </row>
    <row r="446" spans="1:259" s="20" customFormat="1" x14ac:dyDescent="0.2">
      <c r="A446" s="122">
        <v>39990</v>
      </c>
      <c r="B446" s="101" t="s">
        <v>780</v>
      </c>
      <c r="C446" s="101" t="s">
        <v>265</v>
      </c>
      <c r="D446" s="101" t="s">
        <v>141</v>
      </c>
      <c r="E446" s="101" t="s">
        <v>144</v>
      </c>
      <c r="F446" s="82">
        <v>39767</v>
      </c>
      <c r="G446" s="124">
        <v>2008</v>
      </c>
      <c r="H446" s="123" t="s">
        <v>25</v>
      </c>
      <c r="I446" s="123" t="str">
        <f t="shared" si="21"/>
        <v>CO</v>
      </c>
      <c r="J446" s="123" t="str">
        <f t="shared" si="23"/>
        <v>CO</v>
      </c>
      <c r="K446" s="123" t="str">
        <f t="shared" si="22"/>
        <v>Mountain</v>
      </c>
      <c r="L446" s="123" t="str">
        <f>INDEX('State '!$A$1:$C$62,MATCH($I446,'State '!$B:$B,0),3)</f>
        <v>Mountain</v>
      </c>
      <c r="M446" s="123" t="str">
        <f>INDEX('State '!$A$1:$C$62,MATCH($J446,'State '!$B:$B,0),3)</f>
        <v>Mountain</v>
      </c>
      <c r="N446" s="123"/>
      <c r="O446" s="85">
        <v>58</v>
      </c>
      <c r="P446" s="85">
        <v>5.88</v>
      </c>
      <c r="Q446" s="85">
        <v>2565</v>
      </c>
      <c r="R446" s="124">
        <v>30</v>
      </c>
      <c r="S446" s="123" t="s">
        <v>135</v>
      </c>
      <c r="T446" s="123" t="s">
        <v>390</v>
      </c>
      <c r="U446" s="123" t="s">
        <v>781</v>
      </c>
      <c r="V446" s="123"/>
      <c r="W446" s="125"/>
    </row>
    <row r="447" spans="1:259" s="20" customFormat="1" x14ac:dyDescent="0.2">
      <c r="A447" s="122">
        <v>39990</v>
      </c>
      <c r="B447" s="102" t="s">
        <v>886</v>
      </c>
      <c r="C447" s="102" t="s">
        <v>249</v>
      </c>
      <c r="D447" s="102" t="s">
        <v>141</v>
      </c>
      <c r="E447" s="144" t="s">
        <v>144</v>
      </c>
      <c r="F447" s="84">
        <v>39483</v>
      </c>
      <c r="G447" s="150">
        <v>2008</v>
      </c>
      <c r="H447" s="123" t="s">
        <v>29</v>
      </c>
      <c r="I447" s="123" t="str">
        <f t="shared" si="21"/>
        <v>WY</v>
      </c>
      <c r="J447" s="123" t="str">
        <f t="shared" si="23"/>
        <v>WY</v>
      </c>
      <c r="K447" s="123" t="str">
        <f t="shared" si="22"/>
        <v>Mountain</v>
      </c>
      <c r="L447" s="123" t="str">
        <f>INDEX('State '!$A$1:$C$62,MATCH($I447,'State '!$B:$B,0),3)</f>
        <v>Mountain</v>
      </c>
      <c r="M447" s="123" t="str">
        <f>INDEX('State '!$A$1:$C$62,MATCH($J447,'State '!$B:$B,0),3)</f>
        <v>Mountain</v>
      </c>
      <c r="N447" s="123"/>
      <c r="O447" s="146">
        <v>22.2</v>
      </c>
      <c r="P447" s="146"/>
      <c r="Q447" s="146">
        <v>150</v>
      </c>
      <c r="R447" s="85"/>
      <c r="S447" s="147" t="s">
        <v>135</v>
      </c>
      <c r="T447" s="148" t="s">
        <v>390</v>
      </c>
      <c r="U447" s="149" t="s">
        <v>887</v>
      </c>
      <c r="V447" s="123"/>
      <c r="W447" s="125"/>
    </row>
    <row r="448" spans="1:259" x14ac:dyDescent="0.2">
      <c r="A448" s="122">
        <v>39990</v>
      </c>
      <c r="B448" s="102" t="s">
        <v>884</v>
      </c>
      <c r="C448" s="102" t="s">
        <v>249</v>
      </c>
      <c r="D448" s="102" t="s">
        <v>141</v>
      </c>
      <c r="E448" s="144" t="s">
        <v>144</v>
      </c>
      <c r="F448" s="84">
        <v>39750</v>
      </c>
      <c r="G448" s="150">
        <v>2008</v>
      </c>
      <c r="H448" s="123" t="s">
        <v>713</v>
      </c>
      <c r="I448" s="123" t="str">
        <f t="shared" si="21"/>
        <v>WY</v>
      </c>
      <c r="J448" s="123" t="str">
        <f t="shared" si="23"/>
        <v>CO</v>
      </c>
      <c r="K448" s="123" t="str">
        <f t="shared" si="22"/>
        <v>Mountain</v>
      </c>
      <c r="L448" s="123" t="str">
        <f>INDEX('State '!$A$1:$C$62,MATCH($I448,'State '!$B:$B,0),3)</f>
        <v>Mountain</v>
      </c>
      <c r="M448" s="123" t="str">
        <f>INDEX('State '!$A$1:$C$62,MATCH($J448,'State '!$B:$B,0),3)</f>
        <v>Mountain</v>
      </c>
      <c r="N448" s="123"/>
      <c r="O448" s="146">
        <v>32</v>
      </c>
      <c r="P448" s="146"/>
      <c r="Q448" s="146">
        <v>330</v>
      </c>
      <c r="R448" s="85"/>
      <c r="S448" s="147" t="s">
        <v>135</v>
      </c>
      <c r="T448" s="148" t="s">
        <v>390</v>
      </c>
      <c r="U448" s="149" t="s">
        <v>885</v>
      </c>
      <c r="V448" s="123"/>
      <c r="W448" s="125"/>
    </row>
    <row r="449" spans="1:259" x14ac:dyDescent="0.2">
      <c r="A449" s="122">
        <v>40367</v>
      </c>
      <c r="B449" s="102" t="s">
        <v>1931</v>
      </c>
      <c r="C449" s="102" t="s">
        <v>249</v>
      </c>
      <c r="D449" s="102" t="s">
        <v>141</v>
      </c>
      <c r="E449" s="144" t="s">
        <v>144</v>
      </c>
      <c r="F449" s="84">
        <v>39806</v>
      </c>
      <c r="G449" s="150">
        <v>2008</v>
      </c>
      <c r="H449" s="123" t="s">
        <v>25</v>
      </c>
      <c r="I449" s="123" t="str">
        <f t="shared" si="21"/>
        <v>CO</v>
      </c>
      <c r="J449" s="123" t="str">
        <f t="shared" si="23"/>
        <v>CO</v>
      </c>
      <c r="K449" s="123" t="str">
        <f t="shared" si="22"/>
        <v>Mountain</v>
      </c>
      <c r="L449" s="123" t="str">
        <f>INDEX('State '!$A$1:$C$62,MATCH($I449,'State '!$B:$B,0),3)</f>
        <v>Mountain</v>
      </c>
      <c r="M449" s="123" t="str">
        <f>INDEX('State '!$A$1:$C$62,MATCH($J449,'State '!$B:$B,0),3)</f>
        <v>Mountain</v>
      </c>
      <c r="N449" s="123"/>
      <c r="O449" s="146">
        <v>45.6</v>
      </c>
      <c r="P449" s="146"/>
      <c r="Q449" s="146">
        <v>50</v>
      </c>
      <c r="R449" s="85"/>
      <c r="S449" s="147" t="s">
        <v>135</v>
      </c>
      <c r="T449" s="148" t="s">
        <v>390</v>
      </c>
      <c r="U449" s="149" t="s">
        <v>682</v>
      </c>
      <c r="V449" s="123"/>
      <c r="W449" s="125"/>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c r="BB449" s="20"/>
      <c r="BC449" s="20"/>
      <c r="BD449" s="20"/>
      <c r="BE449" s="20"/>
      <c r="BF449" s="20"/>
      <c r="BG449" s="20"/>
      <c r="BH449" s="20"/>
      <c r="BI449" s="20"/>
      <c r="BJ449" s="20"/>
      <c r="BK449" s="20"/>
      <c r="BL449" s="20"/>
      <c r="BM449" s="20"/>
      <c r="BN449" s="20"/>
      <c r="BO449" s="20"/>
      <c r="BP449" s="20"/>
      <c r="BQ449" s="20"/>
      <c r="BR449" s="20"/>
      <c r="BS449" s="20"/>
      <c r="BT449" s="20"/>
      <c r="BU449" s="20"/>
      <c r="BV449" s="20"/>
      <c r="BW449" s="20"/>
      <c r="BX449" s="20"/>
      <c r="BY449" s="20"/>
      <c r="BZ449" s="20"/>
      <c r="CA449" s="20"/>
      <c r="CB449" s="20"/>
      <c r="CC449" s="20"/>
      <c r="CD449" s="20"/>
      <c r="CE449" s="20"/>
      <c r="CF449" s="20"/>
      <c r="CG449" s="20"/>
      <c r="CH449" s="20"/>
      <c r="CI449" s="20"/>
      <c r="CJ449" s="20"/>
      <c r="CK449" s="20"/>
      <c r="CL449" s="20"/>
      <c r="CM449" s="20"/>
      <c r="CN449" s="20"/>
      <c r="CO449" s="20"/>
      <c r="CP449" s="20"/>
      <c r="CQ449" s="20"/>
      <c r="CR449" s="20"/>
      <c r="CS449" s="20"/>
      <c r="CT449" s="20"/>
      <c r="CU449" s="20"/>
      <c r="CV449" s="20"/>
      <c r="CW449" s="20"/>
      <c r="CX449" s="20"/>
      <c r="CY449" s="20"/>
      <c r="CZ449" s="20"/>
      <c r="DA449" s="20"/>
      <c r="DB449" s="20"/>
      <c r="DC449" s="20"/>
      <c r="DD449" s="20"/>
      <c r="DE449" s="20"/>
      <c r="DF449" s="20"/>
      <c r="DG449" s="20"/>
      <c r="DH449" s="20"/>
      <c r="DI449" s="20"/>
      <c r="DJ449" s="20"/>
      <c r="DK449" s="20"/>
      <c r="DL449" s="20"/>
      <c r="DM449" s="20"/>
      <c r="DN449" s="20"/>
      <c r="DO449" s="20"/>
      <c r="DP449" s="20"/>
      <c r="DQ449" s="20"/>
      <c r="DR449" s="20"/>
      <c r="DS449" s="20"/>
      <c r="DT449" s="20"/>
      <c r="DU449" s="20"/>
      <c r="DV449" s="20"/>
      <c r="DW449" s="20"/>
      <c r="DX449" s="20"/>
      <c r="DY449" s="20"/>
      <c r="DZ449" s="20"/>
      <c r="EA449" s="20"/>
      <c r="EB449" s="20"/>
      <c r="EC449" s="20"/>
      <c r="ED449" s="20"/>
      <c r="EE449" s="20"/>
      <c r="EF449" s="20"/>
      <c r="EG449" s="20"/>
      <c r="EH449" s="20"/>
      <c r="EI449" s="20"/>
      <c r="EJ449" s="20"/>
      <c r="EK449" s="20"/>
      <c r="EL449" s="20"/>
      <c r="EM449" s="20"/>
      <c r="EN449" s="20"/>
      <c r="EO449" s="20"/>
      <c r="EP449" s="20"/>
      <c r="EQ449" s="20"/>
      <c r="ER449" s="20"/>
      <c r="ES449" s="20"/>
      <c r="ET449" s="20"/>
      <c r="EU449" s="20"/>
      <c r="EV449" s="20"/>
      <c r="EW449" s="20"/>
      <c r="EX449" s="20"/>
      <c r="EY449" s="20"/>
      <c r="EZ449" s="20"/>
      <c r="FA449" s="20"/>
      <c r="FB449" s="20"/>
      <c r="FC449" s="20"/>
      <c r="FD449" s="20"/>
      <c r="FE449" s="20"/>
      <c r="FF449" s="20"/>
      <c r="FG449" s="20"/>
      <c r="FH449" s="20"/>
      <c r="FI449" s="20"/>
      <c r="FJ449" s="20"/>
      <c r="FK449" s="20"/>
      <c r="FL449" s="20"/>
      <c r="FM449" s="20"/>
      <c r="FN449" s="20"/>
      <c r="FO449" s="20"/>
      <c r="FP449" s="20"/>
      <c r="FQ449" s="20"/>
      <c r="FR449" s="20"/>
      <c r="FS449" s="20"/>
      <c r="FT449" s="20"/>
      <c r="FU449" s="20"/>
      <c r="FV449" s="20"/>
      <c r="FW449" s="20"/>
      <c r="FX449" s="20"/>
      <c r="FY449" s="20"/>
      <c r="FZ449" s="20"/>
      <c r="GA449" s="20"/>
      <c r="GB449" s="20"/>
      <c r="GC449" s="20"/>
      <c r="GD449" s="20"/>
      <c r="GE449" s="20"/>
      <c r="GF449" s="20"/>
      <c r="GG449" s="20"/>
      <c r="GH449" s="20"/>
      <c r="GI449" s="20"/>
      <c r="GJ449" s="20"/>
      <c r="GK449" s="20"/>
      <c r="GL449" s="20"/>
      <c r="GM449" s="20"/>
      <c r="GN449" s="20"/>
      <c r="GO449" s="20"/>
      <c r="GP449" s="20"/>
      <c r="GQ449" s="20"/>
      <c r="GR449" s="20"/>
      <c r="GS449" s="20"/>
      <c r="GT449" s="20"/>
      <c r="GU449" s="20"/>
      <c r="GV449" s="20"/>
      <c r="GW449" s="20"/>
      <c r="GX449" s="20"/>
      <c r="GY449" s="20"/>
      <c r="GZ449" s="20"/>
      <c r="HA449" s="20"/>
      <c r="HB449" s="20"/>
      <c r="HC449" s="20"/>
      <c r="HD449" s="20"/>
      <c r="HE449" s="20"/>
      <c r="HF449" s="20"/>
      <c r="HG449" s="20"/>
      <c r="HH449" s="20"/>
      <c r="HI449" s="20"/>
      <c r="HJ449" s="20"/>
      <c r="HK449" s="20"/>
      <c r="HL449" s="20"/>
      <c r="HM449" s="20"/>
      <c r="HN449" s="20"/>
      <c r="HO449" s="20"/>
      <c r="HP449" s="20"/>
      <c r="HQ449" s="20"/>
      <c r="HR449" s="20"/>
      <c r="HS449" s="20"/>
      <c r="HT449" s="20"/>
      <c r="HU449" s="20"/>
      <c r="HV449" s="20"/>
      <c r="HW449" s="20"/>
      <c r="HX449" s="20"/>
      <c r="HY449" s="20"/>
      <c r="HZ449" s="20"/>
      <c r="IA449" s="20"/>
      <c r="IB449" s="20"/>
      <c r="IC449" s="20"/>
      <c r="ID449" s="20"/>
      <c r="IE449" s="20"/>
      <c r="IF449" s="20"/>
      <c r="IG449" s="20"/>
      <c r="IH449" s="20"/>
      <c r="II449" s="20"/>
      <c r="IJ449" s="20"/>
      <c r="IK449" s="20"/>
      <c r="IL449" s="20"/>
      <c r="IM449" s="20"/>
      <c r="IN449" s="20"/>
      <c r="IO449" s="20"/>
      <c r="IP449" s="20"/>
      <c r="IQ449" s="20"/>
      <c r="IR449" s="20"/>
      <c r="IS449" s="20"/>
      <c r="IT449" s="20"/>
      <c r="IU449" s="20"/>
      <c r="IV449" s="20"/>
      <c r="IW449" s="20"/>
      <c r="IX449" s="20"/>
      <c r="IY449" s="20"/>
    </row>
    <row r="450" spans="1:259" x14ac:dyDescent="0.2">
      <c r="A450" s="122">
        <v>40246</v>
      </c>
      <c r="B450" s="102" t="s">
        <v>896</v>
      </c>
      <c r="C450" s="102" t="s">
        <v>299</v>
      </c>
      <c r="D450" s="102" t="s">
        <v>134</v>
      </c>
      <c r="E450" s="144" t="s">
        <v>144</v>
      </c>
      <c r="F450" s="84">
        <v>39753</v>
      </c>
      <c r="G450" s="150">
        <v>2008</v>
      </c>
      <c r="H450" s="123" t="s">
        <v>34</v>
      </c>
      <c r="I450" s="123" t="str">
        <f t="shared" si="21"/>
        <v>WI</v>
      </c>
      <c r="J450" s="123" t="str">
        <f t="shared" si="23"/>
        <v>WI</v>
      </c>
      <c r="K450" s="123" t="str">
        <f t="shared" si="22"/>
        <v>Midwest</v>
      </c>
      <c r="L450" s="123" t="str">
        <f>INDEX('State '!$A$1:$C$62,MATCH($I450,'State '!$B:$B,0),3)</f>
        <v>Midwest</v>
      </c>
      <c r="M450" s="123" t="str">
        <f>INDEX('State '!$A$1:$C$62,MATCH($J450,'State '!$B:$B,0),3)</f>
        <v>Midwest</v>
      </c>
      <c r="N450" s="123"/>
      <c r="O450" s="146">
        <v>1</v>
      </c>
      <c r="P450" s="146">
        <v>1</v>
      </c>
      <c r="Q450" s="146">
        <v>49.99</v>
      </c>
      <c r="R450" s="85">
        <v>4</v>
      </c>
      <c r="S450" s="147" t="s">
        <v>139</v>
      </c>
      <c r="T450" s="148" t="s">
        <v>188</v>
      </c>
      <c r="U450" s="149" t="s">
        <v>391</v>
      </c>
      <c r="V450" s="123"/>
      <c r="W450" s="125"/>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c r="BB450" s="20"/>
      <c r="BC450" s="20"/>
      <c r="BD450" s="20"/>
      <c r="BE450" s="20"/>
      <c r="BF450" s="20"/>
      <c r="BG450" s="20"/>
      <c r="BH450" s="20"/>
      <c r="BI450" s="20"/>
      <c r="BJ450" s="20"/>
      <c r="BK450" s="20"/>
      <c r="BL450" s="20"/>
      <c r="BM450" s="20"/>
      <c r="BN450" s="20"/>
      <c r="BO450" s="20"/>
      <c r="BP450" s="20"/>
      <c r="BQ450" s="20"/>
      <c r="BR450" s="20"/>
      <c r="BS450" s="20"/>
      <c r="BT450" s="20"/>
      <c r="BU450" s="20"/>
      <c r="BV450" s="20"/>
      <c r="BW450" s="20"/>
      <c r="BX450" s="20"/>
      <c r="BY450" s="20"/>
      <c r="BZ450" s="20"/>
      <c r="CA450" s="20"/>
      <c r="CB450" s="20"/>
      <c r="CC450" s="20"/>
      <c r="CD450" s="20"/>
      <c r="CE450" s="20"/>
      <c r="CF450" s="20"/>
      <c r="CG450" s="20"/>
      <c r="CH450" s="20"/>
      <c r="CI450" s="20"/>
      <c r="CJ450" s="20"/>
      <c r="CK450" s="20"/>
      <c r="CL450" s="20"/>
      <c r="CM450" s="20"/>
      <c r="CN450" s="20"/>
      <c r="CO450" s="20"/>
      <c r="CP450" s="20"/>
      <c r="CQ450" s="20"/>
      <c r="CR450" s="20"/>
      <c r="CS450" s="20"/>
      <c r="CT450" s="20"/>
      <c r="CU450" s="20"/>
      <c r="CV450" s="20"/>
      <c r="CW450" s="20"/>
      <c r="CX450" s="20"/>
      <c r="CY450" s="20"/>
      <c r="CZ450" s="20"/>
      <c r="DA450" s="20"/>
      <c r="DB450" s="20"/>
      <c r="DC450" s="20"/>
      <c r="DD450" s="20"/>
      <c r="DE450" s="20"/>
      <c r="DF450" s="20"/>
      <c r="DG450" s="20"/>
      <c r="DH450" s="20"/>
      <c r="DI450" s="20"/>
      <c r="DJ450" s="20"/>
      <c r="DK450" s="20"/>
      <c r="DL450" s="20"/>
      <c r="DM450" s="20"/>
      <c r="DN450" s="20"/>
      <c r="DO450" s="20"/>
      <c r="DP450" s="20"/>
      <c r="DQ450" s="20"/>
      <c r="DR450" s="20"/>
      <c r="DS450" s="20"/>
      <c r="DT450" s="20"/>
      <c r="DU450" s="20"/>
      <c r="DV450" s="20"/>
      <c r="DW450" s="20"/>
      <c r="DX450" s="20"/>
      <c r="DY450" s="20"/>
      <c r="DZ450" s="20"/>
      <c r="EA450" s="20"/>
      <c r="EB450" s="20"/>
      <c r="EC450" s="20"/>
      <c r="ED450" s="20"/>
      <c r="EE450" s="20"/>
      <c r="EF450" s="20"/>
      <c r="EG450" s="20"/>
      <c r="EH450" s="20"/>
      <c r="EI450" s="20"/>
      <c r="EJ450" s="20"/>
      <c r="EK450" s="20"/>
      <c r="EL450" s="20"/>
      <c r="EM450" s="20"/>
      <c r="EN450" s="20"/>
      <c r="EO450" s="20"/>
      <c r="EP450" s="20"/>
      <c r="EQ450" s="20"/>
      <c r="ER450" s="20"/>
      <c r="ES450" s="20"/>
      <c r="ET450" s="20"/>
      <c r="EU450" s="20"/>
      <c r="EV450" s="20"/>
      <c r="EW450" s="20"/>
      <c r="EX450" s="20"/>
      <c r="EY450" s="20"/>
      <c r="EZ450" s="20"/>
      <c r="FA450" s="20"/>
      <c r="FB450" s="20"/>
      <c r="FC450" s="20"/>
      <c r="FD450" s="20"/>
      <c r="FE450" s="20"/>
      <c r="FF450" s="20"/>
      <c r="FG450" s="20"/>
      <c r="FH450" s="20"/>
      <c r="FI450" s="20"/>
      <c r="FJ450" s="20"/>
      <c r="FK450" s="20"/>
      <c r="FL450" s="20"/>
      <c r="FM450" s="20"/>
      <c r="FN450" s="20"/>
      <c r="FO450" s="20"/>
      <c r="FP450" s="20"/>
      <c r="FQ450" s="20"/>
      <c r="FR450" s="20"/>
      <c r="FS450" s="20"/>
      <c r="FT450" s="20"/>
      <c r="FU450" s="20"/>
      <c r="FV450" s="20"/>
      <c r="FW450" s="20"/>
      <c r="FX450" s="20"/>
      <c r="FY450" s="20"/>
      <c r="FZ450" s="20"/>
      <c r="GA450" s="20"/>
      <c r="GB450" s="20"/>
      <c r="GC450" s="20"/>
      <c r="GD450" s="20"/>
      <c r="GE450" s="20"/>
      <c r="GF450" s="20"/>
      <c r="GG450" s="20"/>
      <c r="GH450" s="20"/>
      <c r="GI450" s="20"/>
      <c r="GJ450" s="20"/>
      <c r="GK450" s="20"/>
      <c r="GL450" s="20"/>
      <c r="GM450" s="20"/>
      <c r="GN450" s="20"/>
      <c r="GO450" s="20"/>
      <c r="GP450" s="20"/>
      <c r="GQ450" s="20"/>
      <c r="GR450" s="20"/>
      <c r="GS450" s="20"/>
      <c r="GT450" s="20"/>
      <c r="GU450" s="20"/>
      <c r="GV450" s="20"/>
      <c r="GW450" s="20"/>
      <c r="GX450" s="20"/>
      <c r="GY450" s="20"/>
      <c r="GZ450" s="20"/>
      <c r="HA450" s="20"/>
      <c r="HB450" s="20"/>
      <c r="HC450" s="20"/>
      <c r="HD450" s="20"/>
      <c r="HE450" s="20"/>
      <c r="HF450" s="20"/>
      <c r="HG450" s="20"/>
      <c r="HH450" s="20"/>
      <c r="HI450" s="20"/>
      <c r="HJ450" s="20"/>
      <c r="HK450" s="20"/>
      <c r="HL450" s="20"/>
      <c r="HM450" s="20"/>
      <c r="HN450" s="20"/>
      <c r="HO450" s="20"/>
      <c r="HP450" s="20"/>
      <c r="HQ450" s="20"/>
      <c r="HR450" s="20"/>
      <c r="HS450" s="20"/>
      <c r="HT450" s="20"/>
      <c r="HU450" s="20"/>
      <c r="HV450" s="20"/>
      <c r="HW450" s="20"/>
      <c r="HX450" s="20"/>
      <c r="HY450" s="20"/>
      <c r="HZ450" s="20"/>
      <c r="IA450" s="20"/>
      <c r="IB450" s="20"/>
      <c r="IC450" s="20"/>
      <c r="ID450" s="20"/>
      <c r="IE450" s="20"/>
      <c r="IF450" s="20"/>
      <c r="IG450" s="20"/>
      <c r="IH450" s="20"/>
      <c r="II450" s="20"/>
      <c r="IJ450" s="20"/>
      <c r="IK450" s="20"/>
      <c r="IL450" s="20"/>
      <c r="IM450" s="20"/>
      <c r="IN450" s="20"/>
      <c r="IO450" s="20"/>
      <c r="IP450" s="20"/>
      <c r="IQ450" s="20"/>
      <c r="IR450" s="20"/>
      <c r="IS450" s="20"/>
      <c r="IT450" s="20"/>
      <c r="IU450" s="20"/>
      <c r="IV450" s="20"/>
      <c r="IW450" s="20"/>
      <c r="IX450" s="20"/>
      <c r="IY450" s="20"/>
    </row>
    <row r="451" spans="1:259" x14ac:dyDescent="0.2">
      <c r="A451" s="122">
        <v>39990</v>
      </c>
      <c r="B451" s="102" t="s">
        <v>895</v>
      </c>
      <c r="C451" s="102" t="s">
        <v>299</v>
      </c>
      <c r="D451" s="102" t="s">
        <v>134</v>
      </c>
      <c r="E451" s="144" t="s">
        <v>144</v>
      </c>
      <c r="F451" s="84">
        <v>39753</v>
      </c>
      <c r="G451" s="150">
        <v>2008</v>
      </c>
      <c r="H451" s="123" t="s">
        <v>34</v>
      </c>
      <c r="I451" s="123" t="str">
        <f t="shared" ref="I451:I514" si="24">LEFT($H451,2)</f>
        <v>WI</v>
      </c>
      <c r="J451" s="123" t="str">
        <f t="shared" si="23"/>
        <v>WI</v>
      </c>
      <c r="K451" s="123" t="str">
        <f t="shared" ref="K451:K514" si="25">IF($L451=$M451,L451,CONCATENATE($L451,", ",IF(ISBLANK(N451),"",CONCATENATE(N451,", ")),$M451))</f>
        <v>Midwest</v>
      </c>
      <c r="L451" s="123" t="str">
        <f>INDEX('State '!$A$1:$C$62,MATCH($I451,'State '!$B:$B,0),3)</f>
        <v>Midwest</v>
      </c>
      <c r="M451" s="123" t="str">
        <f>INDEX('State '!$A$1:$C$62,MATCH($J451,'State '!$B:$B,0),3)</f>
        <v>Midwest</v>
      </c>
      <c r="N451" s="123"/>
      <c r="O451" s="146">
        <v>15</v>
      </c>
      <c r="P451" s="146">
        <v>14</v>
      </c>
      <c r="Q451" s="146">
        <v>99.99</v>
      </c>
      <c r="R451" s="85">
        <v>12</v>
      </c>
      <c r="S451" s="147" t="s">
        <v>139</v>
      </c>
      <c r="T451" s="148" t="s">
        <v>188</v>
      </c>
      <c r="U451" s="149" t="s">
        <v>391</v>
      </c>
      <c r="V451" s="123"/>
      <c r="W451" s="125"/>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c r="BB451" s="20"/>
      <c r="BC451" s="20"/>
      <c r="BD451" s="20"/>
      <c r="BE451" s="20"/>
      <c r="BF451" s="20"/>
      <c r="BG451" s="20"/>
      <c r="BH451" s="20"/>
      <c r="BI451" s="20"/>
      <c r="BJ451" s="20"/>
      <c r="BK451" s="20"/>
      <c r="BL451" s="20"/>
      <c r="BM451" s="20"/>
      <c r="BN451" s="20"/>
      <c r="BO451" s="20"/>
      <c r="BP451" s="20"/>
      <c r="BQ451" s="20"/>
      <c r="BR451" s="20"/>
      <c r="BS451" s="20"/>
      <c r="BT451" s="20"/>
      <c r="BU451" s="20"/>
      <c r="BV451" s="20"/>
      <c r="BW451" s="20"/>
      <c r="BX451" s="20"/>
      <c r="BY451" s="20"/>
      <c r="BZ451" s="20"/>
      <c r="CA451" s="20"/>
      <c r="CB451" s="20"/>
      <c r="CC451" s="20"/>
      <c r="CD451" s="20"/>
      <c r="CE451" s="20"/>
      <c r="CF451" s="20"/>
      <c r="CG451" s="20"/>
      <c r="CH451" s="20"/>
      <c r="CI451" s="20"/>
      <c r="CJ451" s="20"/>
      <c r="CK451" s="20"/>
      <c r="CL451" s="20"/>
      <c r="CM451" s="20"/>
      <c r="CN451" s="20"/>
      <c r="CO451" s="20"/>
      <c r="CP451" s="20"/>
      <c r="CQ451" s="20"/>
      <c r="CR451" s="20"/>
      <c r="CS451" s="20"/>
      <c r="CT451" s="20"/>
      <c r="CU451" s="20"/>
      <c r="CV451" s="20"/>
      <c r="CW451" s="20"/>
      <c r="CX451" s="20"/>
      <c r="CY451" s="20"/>
      <c r="CZ451" s="20"/>
      <c r="DA451" s="20"/>
      <c r="DB451" s="20"/>
      <c r="DC451" s="20"/>
      <c r="DD451" s="20"/>
      <c r="DE451" s="20"/>
      <c r="DF451" s="20"/>
      <c r="DG451" s="20"/>
      <c r="DH451" s="20"/>
      <c r="DI451" s="20"/>
      <c r="DJ451" s="20"/>
      <c r="DK451" s="20"/>
      <c r="DL451" s="20"/>
      <c r="DM451" s="20"/>
      <c r="DN451" s="20"/>
      <c r="DO451" s="20"/>
      <c r="DP451" s="20"/>
      <c r="DQ451" s="20"/>
      <c r="DR451" s="20"/>
      <c r="DS451" s="20"/>
      <c r="DT451" s="20"/>
      <c r="DU451" s="20"/>
      <c r="DV451" s="20"/>
      <c r="DW451" s="20"/>
      <c r="DX451" s="20"/>
      <c r="DY451" s="20"/>
      <c r="DZ451" s="20"/>
      <c r="EA451" s="20"/>
      <c r="EB451" s="20"/>
      <c r="EC451" s="20"/>
      <c r="ED451" s="20"/>
      <c r="EE451" s="20"/>
      <c r="EF451" s="20"/>
      <c r="EG451" s="20"/>
      <c r="EH451" s="20"/>
      <c r="EI451" s="20"/>
      <c r="EJ451" s="20"/>
      <c r="EK451" s="20"/>
      <c r="EL451" s="20"/>
      <c r="EM451" s="20"/>
      <c r="EN451" s="20"/>
      <c r="EO451" s="20"/>
      <c r="EP451" s="20"/>
      <c r="EQ451" s="20"/>
      <c r="ER451" s="20"/>
      <c r="ES451" s="20"/>
      <c r="ET451" s="20"/>
      <c r="EU451" s="20"/>
      <c r="EV451" s="20"/>
      <c r="EW451" s="20"/>
      <c r="EX451" s="20"/>
      <c r="EY451" s="20"/>
      <c r="EZ451" s="20"/>
      <c r="FA451" s="20"/>
      <c r="FB451" s="20"/>
      <c r="FC451" s="20"/>
      <c r="FD451" s="20"/>
      <c r="FE451" s="20"/>
      <c r="FF451" s="20"/>
      <c r="FG451" s="20"/>
      <c r="FH451" s="20"/>
      <c r="FI451" s="20"/>
      <c r="FJ451" s="20"/>
      <c r="FK451" s="20"/>
      <c r="FL451" s="20"/>
      <c r="FM451" s="20"/>
      <c r="FN451" s="20"/>
      <c r="FO451" s="20"/>
      <c r="FP451" s="20"/>
      <c r="FQ451" s="20"/>
      <c r="FR451" s="20"/>
      <c r="FS451" s="20"/>
      <c r="FT451" s="20"/>
      <c r="FU451" s="20"/>
      <c r="FV451" s="20"/>
      <c r="FW451" s="20"/>
      <c r="FX451" s="20"/>
      <c r="FY451" s="20"/>
      <c r="FZ451" s="20"/>
      <c r="GA451" s="20"/>
      <c r="GB451" s="20"/>
      <c r="GC451" s="20"/>
      <c r="GD451" s="20"/>
      <c r="GE451" s="20"/>
      <c r="GF451" s="20"/>
      <c r="GG451" s="20"/>
      <c r="GH451" s="20"/>
      <c r="GI451" s="20"/>
      <c r="GJ451" s="20"/>
      <c r="GK451" s="20"/>
      <c r="GL451" s="20"/>
      <c r="GM451" s="20"/>
      <c r="GN451" s="20"/>
      <c r="GO451" s="20"/>
      <c r="GP451" s="20"/>
      <c r="GQ451" s="20"/>
      <c r="GR451" s="20"/>
      <c r="GS451" s="20"/>
      <c r="GT451" s="20"/>
      <c r="GU451" s="20"/>
      <c r="GV451" s="20"/>
      <c r="GW451" s="20"/>
      <c r="GX451" s="20"/>
      <c r="GY451" s="20"/>
      <c r="GZ451" s="20"/>
      <c r="HA451" s="20"/>
      <c r="HB451" s="20"/>
      <c r="HC451" s="20"/>
      <c r="HD451" s="20"/>
      <c r="HE451" s="20"/>
      <c r="HF451" s="20"/>
      <c r="HG451" s="20"/>
      <c r="HH451" s="20"/>
      <c r="HI451" s="20"/>
      <c r="HJ451" s="20"/>
      <c r="HK451" s="20"/>
      <c r="HL451" s="20"/>
      <c r="HM451" s="20"/>
      <c r="HN451" s="20"/>
      <c r="HO451" s="20"/>
      <c r="HP451" s="20"/>
      <c r="HQ451" s="20"/>
      <c r="HR451" s="20"/>
      <c r="HS451" s="20"/>
      <c r="HT451" s="20"/>
      <c r="HU451" s="20"/>
      <c r="HV451" s="20"/>
      <c r="HW451" s="20"/>
      <c r="HX451" s="20"/>
      <c r="HY451" s="20"/>
      <c r="HZ451" s="20"/>
      <c r="IA451" s="20"/>
      <c r="IB451" s="20"/>
      <c r="IC451" s="20"/>
      <c r="ID451" s="20"/>
      <c r="IE451" s="20"/>
      <c r="IF451" s="20"/>
      <c r="IG451" s="20"/>
      <c r="IH451" s="20"/>
      <c r="II451" s="20"/>
      <c r="IJ451" s="20"/>
      <c r="IK451" s="20"/>
      <c r="IL451" s="20"/>
      <c r="IM451" s="20"/>
      <c r="IN451" s="20"/>
      <c r="IO451" s="20"/>
      <c r="IP451" s="20"/>
      <c r="IQ451" s="20"/>
      <c r="IR451" s="20"/>
      <c r="IS451" s="20"/>
      <c r="IT451" s="20"/>
      <c r="IU451" s="20"/>
      <c r="IV451" s="20"/>
      <c r="IW451" s="20"/>
      <c r="IX451" s="20"/>
      <c r="IY451" s="20"/>
    </row>
    <row r="452" spans="1:259" x14ac:dyDescent="0.2">
      <c r="A452" s="122">
        <v>40381</v>
      </c>
      <c r="B452" s="101" t="s">
        <v>881</v>
      </c>
      <c r="C452" s="101" t="s">
        <v>299</v>
      </c>
      <c r="D452" s="101" t="s">
        <v>134</v>
      </c>
      <c r="E452" s="101" t="s">
        <v>144</v>
      </c>
      <c r="F452" s="82">
        <v>39722</v>
      </c>
      <c r="G452" s="124">
        <v>2008</v>
      </c>
      <c r="H452" s="123" t="s">
        <v>34</v>
      </c>
      <c r="I452" s="123" t="str">
        <f t="shared" si="24"/>
        <v>WI</v>
      </c>
      <c r="J452" s="123" t="str">
        <f t="shared" si="23"/>
        <v>WI</v>
      </c>
      <c r="K452" s="123" t="str">
        <f t="shared" si="25"/>
        <v>Midwest</v>
      </c>
      <c r="L452" s="123" t="str">
        <f>INDEX('State '!$A$1:$C$62,MATCH($I452,'State '!$B:$B,0),3)</f>
        <v>Midwest</v>
      </c>
      <c r="M452" s="123" t="str">
        <f>INDEX('State '!$A$1:$C$62,MATCH($J452,'State '!$B:$B,0),3)</f>
        <v>Midwest</v>
      </c>
      <c r="N452" s="123"/>
      <c r="O452" s="85">
        <v>30</v>
      </c>
      <c r="P452" s="85">
        <v>32</v>
      </c>
      <c r="Q452" s="85">
        <v>99.99</v>
      </c>
      <c r="R452" s="124" t="s">
        <v>732</v>
      </c>
      <c r="S452" s="123" t="s">
        <v>139</v>
      </c>
      <c r="T452" s="123" t="s">
        <v>188</v>
      </c>
      <c r="U452" s="123" t="s">
        <v>391</v>
      </c>
      <c r="V452" s="123"/>
      <c r="W452" s="125"/>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c r="BB452" s="20"/>
      <c r="BC452" s="20"/>
      <c r="BD452" s="20"/>
      <c r="BE452" s="20"/>
      <c r="BF452" s="20"/>
      <c r="BG452" s="20"/>
      <c r="BH452" s="20"/>
      <c r="BI452" s="20"/>
      <c r="BJ452" s="20"/>
      <c r="BK452" s="20"/>
      <c r="BL452" s="20"/>
      <c r="BM452" s="20"/>
      <c r="BN452" s="20"/>
      <c r="BO452" s="20"/>
      <c r="BP452" s="20"/>
      <c r="BQ452" s="20"/>
      <c r="BR452" s="20"/>
      <c r="BS452" s="20"/>
      <c r="BT452" s="20"/>
      <c r="BU452" s="20"/>
      <c r="BV452" s="20"/>
      <c r="BW452" s="20"/>
      <c r="BX452" s="20"/>
      <c r="BY452" s="20"/>
      <c r="BZ452" s="20"/>
      <c r="CA452" s="20"/>
      <c r="CB452" s="20"/>
      <c r="CC452" s="20"/>
      <c r="CD452" s="20"/>
      <c r="CE452" s="20"/>
      <c r="CF452" s="20"/>
      <c r="CG452" s="20"/>
      <c r="CH452" s="20"/>
      <c r="CI452" s="20"/>
      <c r="CJ452" s="20"/>
      <c r="CK452" s="20"/>
      <c r="CL452" s="20"/>
      <c r="CM452" s="20"/>
      <c r="CN452" s="20"/>
      <c r="CO452" s="20"/>
      <c r="CP452" s="20"/>
      <c r="CQ452" s="20"/>
      <c r="CR452" s="20"/>
      <c r="CS452" s="20"/>
      <c r="CT452" s="20"/>
      <c r="CU452" s="20"/>
      <c r="CV452" s="20"/>
      <c r="CW452" s="20"/>
      <c r="CX452" s="20"/>
      <c r="CY452" s="20"/>
      <c r="CZ452" s="20"/>
      <c r="DA452" s="20"/>
      <c r="DB452" s="20"/>
      <c r="DC452" s="20"/>
      <c r="DD452" s="20"/>
      <c r="DE452" s="20"/>
      <c r="DF452" s="20"/>
      <c r="DG452" s="20"/>
      <c r="DH452" s="20"/>
      <c r="DI452" s="20"/>
      <c r="DJ452" s="20"/>
      <c r="DK452" s="20"/>
      <c r="DL452" s="20"/>
      <c r="DM452" s="20"/>
      <c r="DN452" s="20"/>
      <c r="DO452" s="20"/>
      <c r="DP452" s="20"/>
      <c r="DQ452" s="20"/>
      <c r="DR452" s="20"/>
      <c r="DS452" s="20"/>
      <c r="DT452" s="20"/>
      <c r="DU452" s="20"/>
      <c r="DV452" s="20"/>
      <c r="DW452" s="20"/>
      <c r="DX452" s="20"/>
      <c r="DY452" s="20"/>
      <c r="DZ452" s="20"/>
      <c r="EA452" s="20"/>
      <c r="EB452" s="20"/>
      <c r="EC452" s="20"/>
      <c r="ED452" s="20"/>
      <c r="EE452" s="20"/>
      <c r="EF452" s="20"/>
      <c r="EG452" s="20"/>
      <c r="EH452" s="20"/>
      <c r="EI452" s="20"/>
      <c r="EJ452" s="20"/>
      <c r="EK452" s="20"/>
      <c r="EL452" s="20"/>
      <c r="EM452" s="20"/>
      <c r="EN452" s="20"/>
      <c r="EO452" s="20"/>
      <c r="EP452" s="20"/>
      <c r="EQ452" s="20"/>
      <c r="ER452" s="20"/>
      <c r="ES452" s="20"/>
      <c r="ET452" s="20"/>
      <c r="EU452" s="20"/>
      <c r="EV452" s="20"/>
      <c r="EW452" s="20"/>
      <c r="EX452" s="20"/>
      <c r="EY452" s="20"/>
      <c r="EZ452" s="20"/>
      <c r="FA452" s="20"/>
      <c r="FB452" s="20"/>
      <c r="FC452" s="20"/>
      <c r="FD452" s="20"/>
      <c r="FE452" s="20"/>
      <c r="FF452" s="20"/>
      <c r="FG452" s="20"/>
      <c r="FH452" s="20"/>
      <c r="FI452" s="20"/>
      <c r="FJ452" s="20"/>
      <c r="FK452" s="20"/>
      <c r="FL452" s="20"/>
      <c r="FM452" s="20"/>
      <c r="FN452" s="20"/>
      <c r="FO452" s="20"/>
      <c r="FP452" s="20"/>
      <c r="FQ452" s="20"/>
      <c r="FR452" s="20"/>
      <c r="FS452" s="20"/>
      <c r="FT452" s="20"/>
      <c r="FU452" s="20"/>
      <c r="FV452" s="20"/>
      <c r="FW452" s="20"/>
      <c r="FX452" s="20"/>
      <c r="FY452" s="20"/>
      <c r="FZ452" s="20"/>
      <c r="GA452" s="20"/>
      <c r="GB452" s="20"/>
      <c r="GC452" s="20"/>
      <c r="GD452" s="20"/>
      <c r="GE452" s="20"/>
      <c r="GF452" s="20"/>
      <c r="GG452" s="20"/>
      <c r="GH452" s="20"/>
      <c r="GI452" s="20"/>
      <c r="GJ452" s="20"/>
      <c r="GK452" s="20"/>
      <c r="GL452" s="20"/>
      <c r="GM452" s="20"/>
      <c r="GN452" s="20"/>
      <c r="GO452" s="20"/>
      <c r="GP452" s="20"/>
      <c r="GQ452" s="20"/>
      <c r="GR452" s="20"/>
      <c r="GS452" s="20"/>
      <c r="GT452" s="20"/>
      <c r="GU452" s="20"/>
      <c r="GV452" s="20"/>
      <c r="GW452" s="20"/>
      <c r="GX452" s="20"/>
      <c r="GY452" s="20"/>
      <c r="GZ452" s="20"/>
      <c r="HA452" s="20"/>
      <c r="HB452" s="20"/>
      <c r="HC452" s="20"/>
      <c r="HD452" s="20"/>
      <c r="HE452" s="20"/>
      <c r="HF452" s="20"/>
      <c r="HG452" s="20"/>
      <c r="HH452" s="20"/>
      <c r="HI452" s="20"/>
      <c r="HJ452" s="20"/>
      <c r="HK452" s="20"/>
      <c r="HL452" s="20"/>
      <c r="HM452" s="20"/>
      <c r="HN452" s="20"/>
      <c r="HO452" s="20"/>
      <c r="HP452" s="20"/>
      <c r="HQ452" s="20"/>
      <c r="HR452" s="20"/>
      <c r="HS452" s="20"/>
      <c r="HT452" s="20"/>
      <c r="HU452" s="20"/>
      <c r="HV452" s="20"/>
      <c r="HW452" s="20"/>
      <c r="HX452" s="20"/>
      <c r="HY452" s="20"/>
      <c r="HZ452" s="20"/>
      <c r="IA452" s="20"/>
      <c r="IB452" s="20"/>
      <c r="IC452" s="20"/>
      <c r="ID452" s="20"/>
      <c r="IE452" s="20"/>
      <c r="IF452" s="20"/>
      <c r="IG452" s="20"/>
      <c r="IH452" s="20"/>
      <c r="II452" s="20"/>
      <c r="IJ452" s="20"/>
      <c r="IK452" s="20"/>
      <c r="IL452" s="20"/>
      <c r="IM452" s="20"/>
      <c r="IN452" s="20"/>
      <c r="IO452" s="20"/>
      <c r="IP452" s="20"/>
      <c r="IQ452" s="20"/>
      <c r="IR452" s="20"/>
      <c r="IS452" s="20"/>
      <c r="IT452" s="20"/>
      <c r="IU452" s="20"/>
      <c r="IV452" s="20"/>
      <c r="IW452" s="20"/>
      <c r="IX452" s="20"/>
      <c r="IY452" s="20"/>
    </row>
    <row r="453" spans="1:259" x14ac:dyDescent="0.2">
      <c r="A453" s="122">
        <v>39990</v>
      </c>
      <c r="B453" s="102" t="s">
        <v>937</v>
      </c>
      <c r="C453" s="102" t="s">
        <v>201</v>
      </c>
      <c r="D453" s="102" t="s">
        <v>134</v>
      </c>
      <c r="E453" s="144" t="s">
        <v>144</v>
      </c>
      <c r="F453" s="84">
        <v>39417</v>
      </c>
      <c r="G453" s="145">
        <v>2007</v>
      </c>
      <c r="H453" s="123" t="s">
        <v>36</v>
      </c>
      <c r="I453" s="123" t="str">
        <f t="shared" si="24"/>
        <v>MA</v>
      </c>
      <c r="J453" s="123" t="str">
        <f t="shared" si="23"/>
        <v>MA</v>
      </c>
      <c r="K453" s="123" t="str">
        <f t="shared" si="25"/>
        <v>Northeast</v>
      </c>
      <c r="L453" s="123" t="str">
        <f>INDEX('State '!$A$1:$C$62,MATCH($I453,'State '!$B:$B,0),3)</f>
        <v>Northeast</v>
      </c>
      <c r="M453" s="123" t="str">
        <f>INDEX('State '!$A$1:$C$62,MATCH($J453,'State '!$B:$B,0),3)</f>
        <v>Northeast</v>
      </c>
      <c r="N453" s="123"/>
      <c r="O453" s="146">
        <v>15</v>
      </c>
      <c r="P453" s="146">
        <v>3.8</v>
      </c>
      <c r="Q453" s="146">
        <v>38</v>
      </c>
      <c r="R453" s="85">
        <v>18</v>
      </c>
      <c r="S453" s="147" t="s">
        <v>135</v>
      </c>
      <c r="T453" s="148" t="s">
        <v>390</v>
      </c>
      <c r="U453" s="149" t="s">
        <v>938</v>
      </c>
      <c r="V453" s="123"/>
      <c r="W453" s="125"/>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c r="BB453" s="20"/>
      <c r="BC453" s="20"/>
      <c r="BD453" s="20"/>
      <c r="BE453" s="20"/>
      <c r="BF453" s="20"/>
      <c r="BG453" s="20"/>
      <c r="BH453" s="20"/>
      <c r="BI453" s="20"/>
      <c r="BJ453" s="20"/>
      <c r="BK453" s="20"/>
      <c r="BL453" s="20"/>
      <c r="BM453" s="20"/>
      <c r="BN453" s="20"/>
      <c r="BO453" s="20"/>
      <c r="BP453" s="20"/>
      <c r="BQ453" s="20"/>
      <c r="BR453" s="20"/>
      <c r="BS453" s="20"/>
      <c r="BT453" s="20"/>
      <c r="BU453" s="20"/>
      <c r="BV453" s="20"/>
      <c r="BW453" s="20"/>
      <c r="BX453" s="20"/>
      <c r="BY453" s="20"/>
      <c r="BZ453" s="20"/>
      <c r="CA453" s="20"/>
      <c r="CB453" s="20"/>
      <c r="CC453" s="20"/>
      <c r="CD453" s="20"/>
      <c r="CE453" s="20"/>
      <c r="CF453" s="20"/>
      <c r="CG453" s="20"/>
      <c r="CH453" s="20"/>
      <c r="CI453" s="20"/>
      <c r="CJ453" s="20"/>
      <c r="CK453" s="20"/>
      <c r="CL453" s="20"/>
      <c r="CM453" s="20"/>
      <c r="CN453" s="20"/>
      <c r="CO453" s="20"/>
      <c r="CP453" s="20"/>
      <c r="CQ453" s="20"/>
      <c r="CR453" s="20"/>
      <c r="CS453" s="20"/>
      <c r="CT453" s="20"/>
      <c r="CU453" s="20"/>
      <c r="CV453" s="20"/>
      <c r="CW453" s="20"/>
      <c r="CX453" s="20"/>
      <c r="CY453" s="20"/>
      <c r="CZ453" s="20"/>
      <c r="DA453" s="20"/>
      <c r="DB453" s="20"/>
      <c r="DC453" s="20"/>
      <c r="DD453" s="20"/>
      <c r="DE453" s="20"/>
      <c r="DF453" s="20"/>
      <c r="DG453" s="20"/>
      <c r="DH453" s="20"/>
      <c r="DI453" s="20"/>
      <c r="DJ453" s="20"/>
      <c r="DK453" s="20"/>
      <c r="DL453" s="20"/>
      <c r="DM453" s="20"/>
      <c r="DN453" s="20"/>
      <c r="DO453" s="20"/>
      <c r="DP453" s="20"/>
      <c r="DQ453" s="20"/>
      <c r="DR453" s="20"/>
      <c r="DS453" s="20"/>
      <c r="DT453" s="20"/>
      <c r="DU453" s="20"/>
      <c r="DV453" s="20"/>
      <c r="DW453" s="20"/>
      <c r="DX453" s="20"/>
      <c r="DY453" s="20"/>
      <c r="DZ453" s="20"/>
      <c r="EA453" s="20"/>
      <c r="EB453" s="20"/>
      <c r="EC453" s="20"/>
      <c r="ED453" s="20"/>
      <c r="EE453" s="20"/>
      <c r="EF453" s="20"/>
      <c r="EG453" s="20"/>
      <c r="EH453" s="20"/>
      <c r="EI453" s="20"/>
      <c r="EJ453" s="20"/>
      <c r="EK453" s="20"/>
      <c r="EL453" s="20"/>
      <c r="EM453" s="20"/>
      <c r="EN453" s="20"/>
      <c r="EO453" s="20"/>
      <c r="EP453" s="20"/>
      <c r="EQ453" s="20"/>
      <c r="ER453" s="20"/>
      <c r="ES453" s="20"/>
      <c r="ET453" s="20"/>
      <c r="EU453" s="20"/>
      <c r="EV453" s="20"/>
      <c r="EW453" s="20"/>
      <c r="EX453" s="20"/>
      <c r="EY453" s="20"/>
      <c r="EZ453" s="20"/>
      <c r="FA453" s="20"/>
      <c r="FB453" s="20"/>
      <c r="FC453" s="20"/>
      <c r="FD453" s="20"/>
      <c r="FE453" s="20"/>
      <c r="FF453" s="20"/>
      <c r="FG453" s="20"/>
      <c r="FH453" s="20"/>
      <c r="FI453" s="20"/>
      <c r="FJ453" s="20"/>
      <c r="FK453" s="20"/>
      <c r="FL453" s="20"/>
      <c r="FM453" s="20"/>
      <c r="FN453" s="20"/>
      <c r="FO453" s="20"/>
      <c r="FP453" s="20"/>
      <c r="FQ453" s="20"/>
      <c r="FR453" s="20"/>
      <c r="FS453" s="20"/>
      <c r="FT453" s="20"/>
      <c r="FU453" s="20"/>
      <c r="FV453" s="20"/>
      <c r="FW453" s="20"/>
      <c r="FX453" s="20"/>
      <c r="FY453" s="20"/>
      <c r="FZ453" s="20"/>
      <c r="GA453" s="20"/>
      <c r="GB453" s="20"/>
      <c r="GC453" s="20"/>
      <c r="GD453" s="20"/>
      <c r="GE453" s="20"/>
      <c r="GF453" s="20"/>
      <c r="GG453" s="20"/>
      <c r="GH453" s="20"/>
      <c r="GI453" s="20"/>
      <c r="GJ453" s="20"/>
      <c r="GK453" s="20"/>
      <c r="GL453" s="20"/>
      <c r="GM453" s="20"/>
      <c r="GN453" s="20"/>
      <c r="GO453" s="20"/>
      <c r="GP453" s="20"/>
      <c r="GQ453" s="20"/>
      <c r="GR453" s="20"/>
      <c r="GS453" s="20"/>
      <c r="GT453" s="20"/>
      <c r="GU453" s="20"/>
      <c r="GV453" s="20"/>
      <c r="GW453" s="20"/>
      <c r="GX453" s="20"/>
      <c r="GY453" s="20"/>
      <c r="GZ453" s="20"/>
      <c r="HA453" s="20"/>
      <c r="HB453" s="20"/>
      <c r="HC453" s="20"/>
      <c r="HD453" s="20"/>
      <c r="HE453" s="20"/>
      <c r="HF453" s="20"/>
      <c r="HG453" s="20"/>
      <c r="HH453" s="20"/>
      <c r="HI453" s="20"/>
      <c r="HJ453" s="20"/>
      <c r="HK453" s="20"/>
      <c r="HL453" s="20"/>
      <c r="HM453" s="20"/>
      <c r="HN453" s="20"/>
      <c r="HO453" s="20"/>
      <c r="HP453" s="20"/>
      <c r="HQ453" s="20"/>
      <c r="HR453" s="20"/>
      <c r="HS453" s="20"/>
      <c r="HT453" s="20"/>
      <c r="HU453" s="20"/>
      <c r="HV453" s="20"/>
      <c r="HW453" s="20"/>
      <c r="HX453" s="20"/>
      <c r="HY453" s="20"/>
      <c r="HZ453" s="20"/>
      <c r="IA453" s="20"/>
      <c r="IB453" s="20"/>
      <c r="IC453" s="20"/>
      <c r="ID453" s="20"/>
      <c r="IE453" s="20"/>
      <c r="IF453" s="20"/>
      <c r="IG453" s="20"/>
      <c r="IH453" s="20"/>
      <c r="II453" s="20"/>
      <c r="IJ453" s="20"/>
      <c r="IK453" s="20"/>
      <c r="IL453" s="20"/>
      <c r="IM453" s="20"/>
      <c r="IN453" s="20"/>
      <c r="IO453" s="20"/>
      <c r="IP453" s="20"/>
      <c r="IQ453" s="20"/>
      <c r="IR453" s="20"/>
      <c r="IS453" s="20"/>
      <c r="IT453" s="20"/>
      <c r="IU453" s="20"/>
      <c r="IV453" s="20"/>
      <c r="IW453" s="20"/>
      <c r="IX453" s="20"/>
      <c r="IY453" s="20"/>
    </row>
    <row r="454" spans="1:259" x14ac:dyDescent="0.2">
      <c r="A454" s="122">
        <v>39990</v>
      </c>
      <c r="B454" s="102" t="s">
        <v>943</v>
      </c>
      <c r="C454" s="102" t="s">
        <v>201</v>
      </c>
      <c r="D454" s="102" t="s">
        <v>141</v>
      </c>
      <c r="E454" s="144" t="s">
        <v>144</v>
      </c>
      <c r="F454" s="84">
        <v>39431</v>
      </c>
      <c r="G454" s="145">
        <v>2007</v>
      </c>
      <c r="H454" s="123" t="s">
        <v>36</v>
      </c>
      <c r="I454" s="123" t="str">
        <f t="shared" si="24"/>
        <v>MA</v>
      </c>
      <c r="J454" s="123" t="str">
        <f t="shared" si="23"/>
        <v>MA</v>
      </c>
      <c r="K454" s="123" t="str">
        <f t="shared" si="25"/>
        <v>Northeast</v>
      </c>
      <c r="L454" s="123" t="str">
        <f>INDEX('State '!$A$1:$C$62,MATCH($I454,'State '!$B:$B,0),3)</f>
        <v>Northeast</v>
      </c>
      <c r="M454" s="123" t="str">
        <f>INDEX('State '!$A$1:$C$62,MATCH($J454,'State '!$B:$B,0),3)</f>
        <v>Northeast</v>
      </c>
      <c r="N454" s="123"/>
      <c r="O454" s="146">
        <v>179.7</v>
      </c>
      <c r="P454" s="146">
        <v>16.399999999999999</v>
      </c>
      <c r="Q454" s="146">
        <v>800</v>
      </c>
      <c r="R454" s="85">
        <v>24</v>
      </c>
      <c r="S454" s="147" t="s">
        <v>135</v>
      </c>
      <c r="T454" s="148" t="s">
        <v>390</v>
      </c>
      <c r="U454" s="149" t="s">
        <v>944</v>
      </c>
      <c r="V454" s="123"/>
      <c r="W454" s="125"/>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c r="BM454" s="20"/>
      <c r="BN454" s="20"/>
      <c r="BO454" s="20"/>
      <c r="BP454" s="20"/>
      <c r="BQ454" s="20"/>
      <c r="BR454" s="20"/>
      <c r="BS454" s="20"/>
      <c r="BT454" s="20"/>
      <c r="BU454" s="20"/>
      <c r="BV454" s="20"/>
      <c r="BW454" s="20"/>
      <c r="BX454" s="20"/>
      <c r="BY454" s="20"/>
      <c r="BZ454" s="20"/>
      <c r="CA454" s="20"/>
      <c r="CB454" s="20"/>
      <c r="CC454" s="20"/>
      <c r="CD454" s="20"/>
      <c r="CE454" s="20"/>
      <c r="CF454" s="20"/>
      <c r="CG454" s="20"/>
      <c r="CH454" s="20"/>
      <c r="CI454" s="20"/>
      <c r="CJ454" s="20"/>
      <c r="CK454" s="20"/>
      <c r="CL454" s="20"/>
      <c r="CM454" s="20"/>
      <c r="CN454" s="20"/>
      <c r="CO454" s="20"/>
      <c r="CP454" s="20"/>
      <c r="CQ454" s="20"/>
      <c r="CR454" s="20"/>
      <c r="CS454" s="20"/>
      <c r="CT454" s="20"/>
      <c r="CU454" s="20"/>
      <c r="CV454" s="20"/>
      <c r="CW454" s="20"/>
      <c r="CX454" s="20"/>
      <c r="CY454" s="20"/>
      <c r="CZ454" s="20"/>
      <c r="DA454" s="20"/>
      <c r="DB454" s="20"/>
      <c r="DC454" s="20"/>
      <c r="DD454" s="20"/>
      <c r="DE454" s="20"/>
      <c r="DF454" s="20"/>
      <c r="DG454" s="20"/>
      <c r="DH454" s="20"/>
      <c r="DI454" s="20"/>
      <c r="DJ454" s="20"/>
      <c r="DK454" s="20"/>
      <c r="DL454" s="20"/>
      <c r="DM454" s="20"/>
      <c r="DN454" s="20"/>
      <c r="DO454" s="20"/>
      <c r="DP454" s="20"/>
      <c r="DQ454" s="20"/>
      <c r="DR454" s="20"/>
      <c r="DS454" s="20"/>
      <c r="DT454" s="20"/>
      <c r="DU454" s="20"/>
      <c r="DV454" s="20"/>
      <c r="DW454" s="20"/>
      <c r="DX454" s="20"/>
      <c r="DY454" s="20"/>
      <c r="DZ454" s="20"/>
      <c r="EA454" s="20"/>
      <c r="EB454" s="20"/>
      <c r="EC454" s="20"/>
      <c r="ED454" s="20"/>
      <c r="EE454" s="20"/>
      <c r="EF454" s="20"/>
      <c r="EG454" s="20"/>
      <c r="EH454" s="20"/>
      <c r="EI454" s="20"/>
      <c r="EJ454" s="20"/>
      <c r="EK454" s="20"/>
      <c r="EL454" s="20"/>
      <c r="EM454" s="20"/>
      <c r="EN454" s="20"/>
      <c r="EO454" s="20"/>
      <c r="EP454" s="20"/>
      <c r="EQ454" s="20"/>
      <c r="ER454" s="20"/>
      <c r="ES454" s="20"/>
      <c r="ET454" s="20"/>
      <c r="EU454" s="20"/>
      <c r="EV454" s="20"/>
      <c r="EW454" s="20"/>
      <c r="EX454" s="20"/>
      <c r="EY454" s="20"/>
      <c r="EZ454" s="20"/>
      <c r="FA454" s="20"/>
      <c r="FB454" s="20"/>
      <c r="FC454" s="20"/>
      <c r="FD454" s="20"/>
      <c r="FE454" s="20"/>
      <c r="FF454" s="20"/>
      <c r="FG454" s="20"/>
      <c r="FH454" s="20"/>
      <c r="FI454" s="20"/>
      <c r="FJ454" s="20"/>
      <c r="FK454" s="20"/>
      <c r="FL454" s="20"/>
      <c r="FM454" s="20"/>
      <c r="FN454" s="20"/>
      <c r="FO454" s="20"/>
      <c r="FP454" s="20"/>
      <c r="FQ454" s="20"/>
      <c r="FR454" s="20"/>
      <c r="FS454" s="20"/>
      <c r="FT454" s="20"/>
      <c r="FU454" s="20"/>
      <c r="FV454" s="20"/>
      <c r="FW454" s="20"/>
      <c r="FX454" s="20"/>
      <c r="FY454" s="20"/>
      <c r="FZ454" s="20"/>
      <c r="GA454" s="20"/>
      <c r="GB454" s="20"/>
      <c r="GC454" s="20"/>
      <c r="GD454" s="20"/>
      <c r="GE454" s="20"/>
      <c r="GF454" s="20"/>
      <c r="GG454" s="20"/>
      <c r="GH454" s="20"/>
      <c r="GI454" s="20"/>
      <c r="GJ454" s="20"/>
      <c r="GK454" s="20"/>
      <c r="GL454" s="20"/>
      <c r="GM454" s="20"/>
      <c r="GN454" s="20"/>
      <c r="GO454" s="20"/>
      <c r="GP454" s="20"/>
      <c r="GQ454" s="20"/>
      <c r="GR454" s="20"/>
      <c r="GS454" s="20"/>
      <c r="GT454" s="20"/>
      <c r="GU454" s="20"/>
      <c r="GV454" s="20"/>
      <c r="GW454" s="20"/>
      <c r="GX454" s="20"/>
      <c r="GY454" s="20"/>
      <c r="GZ454" s="20"/>
      <c r="HA454" s="20"/>
      <c r="HB454" s="20"/>
      <c r="HC454" s="20"/>
      <c r="HD454" s="20"/>
      <c r="HE454" s="20"/>
      <c r="HF454" s="20"/>
      <c r="HG454" s="20"/>
      <c r="HH454" s="20"/>
      <c r="HI454" s="20"/>
      <c r="HJ454" s="20"/>
      <c r="HK454" s="20"/>
      <c r="HL454" s="20"/>
      <c r="HM454" s="20"/>
      <c r="HN454" s="20"/>
      <c r="HO454" s="20"/>
      <c r="HP454" s="20"/>
      <c r="HQ454" s="20"/>
      <c r="HR454" s="20"/>
      <c r="HS454" s="20"/>
      <c r="HT454" s="20"/>
      <c r="HU454" s="20"/>
      <c r="HV454" s="20"/>
      <c r="HW454" s="20"/>
      <c r="HX454" s="20"/>
      <c r="HY454" s="20"/>
      <c r="HZ454" s="20"/>
      <c r="IA454" s="20"/>
      <c r="IB454" s="20"/>
      <c r="IC454" s="20"/>
      <c r="ID454" s="20"/>
      <c r="IE454" s="20"/>
      <c r="IF454" s="20"/>
      <c r="IG454" s="20"/>
      <c r="IH454" s="20"/>
      <c r="II454" s="20"/>
      <c r="IJ454" s="20"/>
      <c r="IK454" s="20"/>
      <c r="IL454" s="20"/>
      <c r="IM454" s="20"/>
      <c r="IN454" s="20"/>
      <c r="IO454" s="20"/>
      <c r="IP454" s="20"/>
      <c r="IQ454" s="20"/>
      <c r="IR454" s="20"/>
      <c r="IS454" s="20"/>
      <c r="IT454" s="20"/>
      <c r="IU454" s="20"/>
      <c r="IV454" s="20"/>
      <c r="IW454" s="20"/>
      <c r="IX454" s="20"/>
      <c r="IY454" s="20"/>
    </row>
    <row r="455" spans="1:259" s="20" customFormat="1" x14ac:dyDescent="0.2">
      <c r="A455" s="122">
        <v>39990</v>
      </c>
      <c r="B455" s="102" t="s">
        <v>995</v>
      </c>
      <c r="C455" s="102" t="s">
        <v>285</v>
      </c>
      <c r="D455" s="102" t="s">
        <v>141</v>
      </c>
      <c r="E455" s="144" t="s">
        <v>144</v>
      </c>
      <c r="F455" s="84">
        <v>39142</v>
      </c>
      <c r="G455" s="145">
        <v>2007</v>
      </c>
      <c r="H455" s="123" t="s">
        <v>0</v>
      </c>
      <c r="I455" s="123" t="str">
        <f t="shared" si="24"/>
        <v>LA</v>
      </c>
      <c r="J455" s="123" t="str">
        <f t="shared" si="23"/>
        <v>LA</v>
      </c>
      <c r="K455" s="123" t="str">
        <f t="shared" si="25"/>
        <v>South Central</v>
      </c>
      <c r="L455" s="123" t="str">
        <f>INDEX('State '!$A$1:$C$62,MATCH($I455,'State '!$B:$B,0),3)</f>
        <v>South Central</v>
      </c>
      <c r="M455" s="123" t="str">
        <f>INDEX('State '!$A$1:$C$62,MATCH($J455,'State '!$B:$B,0),3)</f>
        <v>South Central</v>
      </c>
      <c r="N455" s="123"/>
      <c r="O455" s="146">
        <v>5</v>
      </c>
      <c r="P455" s="146"/>
      <c r="Q455" s="146">
        <v>100</v>
      </c>
      <c r="R455" s="85"/>
      <c r="S455" s="147" t="s">
        <v>139</v>
      </c>
      <c r="T455" s="148" t="s">
        <v>188</v>
      </c>
      <c r="U455" s="149" t="s">
        <v>391</v>
      </c>
      <c r="V455" s="123"/>
      <c r="W455" s="125"/>
      <c r="X455" s="126"/>
      <c r="Y455" s="113"/>
      <c r="Z455" s="113"/>
      <c r="AA455" s="113"/>
      <c r="AB455" s="113"/>
      <c r="AC455" s="113"/>
      <c r="AD455" s="113"/>
      <c r="AE455" s="113"/>
      <c r="AF455" s="113"/>
      <c r="AG455" s="113"/>
      <c r="AH455" s="113"/>
      <c r="AI455" s="113"/>
      <c r="AJ455" s="113"/>
      <c r="AK455" s="113"/>
      <c r="AL455" s="113"/>
      <c r="AM455" s="113"/>
      <c r="AN455" s="113"/>
      <c r="AO455" s="113"/>
      <c r="AP455" s="113"/>
      <c r="AQ455" s="113"/>
      <c r="AR455" s="113"/>
      <c r="AS455" s="113"/>
      <c r="AT455" s="113"/>
      <c r="AU455" s="113"/>
      <c r="AV455" s="113"/>
      <c r="AW455" s="113"/>
      <c r="AX455" s="113"/>
      <c r="AY455" s="113"/>
      <c r="AZ455" s="113"/>
      <c r="BA455" s="113"/>
      <c r="BB455" s="113"/>
      <c r="BC455" s="113"/>
      <c r="BD455" s="113"/>
      <c r="BE455" s="113"/>
      <c r="BF455" s="113"/>
      <c r="BG455" s="113"/>
      <c r="BH455" s="113"/>
      <c r="BI455" s="113"/>
      <c r="BJ455" s="113"/>
      <c r="BK455" s="113"/>
      <c r="BL455" s="113"/>
      <c r="BM455" s="113"/>
      <c r="BN455" s="113"/>
      <c r="BO455" s="113"/>
      <c r="BP455" s="113"/>
      <c r="BQ455" s="113"/>
      <c r="BR455" s="113"/>
      <c r="BS455" s="113"/>
      <c r="BT455" s="113"/>
      <c r="BU455" s="113"/>
      <c r="BV455" s="113"/>
      <c r="BW455" s="113"/>
      <c r="BX455" s="113"/>
      <c r="BY455" s="113"/>
      <c r="BZ455" s="113"/>
      <c r="CA455" s="113"/>
      <c r="CB455" s="113"/>
      <c r="CC455" s="113"/>
      <c r="CD455" s="113"/>
      <c r="CE455" s="113"/>
      <c r="CF455" s="113"/>
      <c r="CG455" s="113"/>
      <c r="CH455" s="113"/>
      <c r="CI455" s="113"/>
      <c r="CJ455" s="113"/>
      <c r="CK455" s="113"/>
      <c r="CL455" s="113"/>
      <c r="CM455" s="113"/>
      <c r="CN455" s="113"/>
      <c r="CO455" s="113"/>
      <c r="CP455" s="113"/>
      <c r="CQ455" s="113"/>
      <c r="CR455" s="113"/>
      <c r="CS455" s="113"/>
      <c r="CT455" s="113"/>
      <c r="CU455" s="113"/>
      <c r="CV455" s="113"/>
      <c r="CW455" s="113"/>
      <c r="CX455" s="113"/>
      <c r="CY455" s="113"/>
      <c r="CZ455" s="113"/>
      <c r="DA455" s="113"/>
      <c r="DB455" s="113"/>
      <c r="DC455" s="113"/>
      <c r="DD455" s="113"/>
      <c r="DE455" s="113"/>
      <c r="DF455" s="113"/>
      <c r="DG455" s="113"/>
      <c r="DH455" s="113"/>
      <c r="DI455" s="113"/>
      <c r="DJ455" s="113"/>
      <c r="DK455" s="113"/>
      <c r="DL455" s="113"/>
      <c r="DM455" s="113"/>
      <c r="DN455" s="113"/>
      <c r="DO455" s="113"/>
      <c r="DP455" s="113"/>
      <c r="DQ455" s="113"/>
      <c r="DR455" s="113"/>
      <c r="DS455" s="113"/>
      <c r="DT455" s="113"/>
      <c r="DU455" s="113"/>
      <c r="DV455" s="113"/>
      <c r="DW455" s="113"/>
      <c r="DX455" s="113"/>
      <c r="DY455" s="113"/>
      <c r="DZ455" s="113"/>
      <c r="EA455" s="113"/>
      <c r="EB455" s="113"/>
      <c r="EC455" s="113"/>
      <c r="ED455" s="113"/>
      <c r="EE455" s="113"/>
      <c r="EF455" s="113"/>
      <c r="EG455" s="113"/>
      <c r="EH455" s="113"/>
      <c r="EI455" s="113"/>
      <c r="EJ455" s="113"/>
      <c r="EK455" s="113"/>
      <c r="EL455" s="113"/>
      <c r="EM455" s="113"/>
      <c r="EN455" s="113"/>
      <c r="EO455" s="113"/>
      <c r="EP455" s="113"/>
      <c r="EQ455" s="113"/>
      <c r="ER455" s="113"/>
      <c r="ES455" s="113"/>
      <c r="ET455" s="113"/>
      <c r="EU455" s="113"/>
      <c r="EV455" s="113"/>
      <c r="EW455" s="113"/>
      <c r="EX455" s="113"/>
      <c r="EY455" s="113"/>
      <c r="EZ455" s="113"/>
      <c r="FA455" s="113"/>
      <c r="FB455" s="113"/>
      <c r="FC455" s="113"/>
      <c r="FD455" s="113"/>
      <c r="FE455" s="113"/>
      <c r="FF455" s="113"/>
      <c r="FG455" s="113"/>
      <c r="FH455" s="113"/>
      <c r="FI455" s="113"/>
      <c r="FJ455" s="113"/>
      <c r="FK455" s="113"/>
      <c r="FL455" s="113"/>
      <c r="FM455" s="113"/>
      <c r="FN455" s="113"/>
      <c r="FO455" s="113"/>
      <c r="FP455" s="113"/>
      <c r="FQ455" s="113"/>
      <c r="FR455" s="113"/>
      <c r="FS455" s="113"/>
      <c r="FT455" s="113"/>
      <c r="FU455" s="113"/>
      <c r="FV455" s="113"/>
      <c r="FW455" s="113"/>
      <c r="FX455" s="113"/>
      <c r="FY455" s="113"/>
      <c r="FZ455" s="113"/>
      <c r="GA455" s="113"/>
      <c r="GB455" s="113"/>
      <c r="GC455" s="113"/>
      <c r="GD455" s="113"/>
      <c r="GE455" s="113"/>
      <c r="GF455" s="113"/>
      <c r="GG455" s="113"/>
      <c r="GH455" s="113"/>
      <c r="GI455" s="113"/>
      <c r="GJ455" s="113"/>
      <c r="GK455" s="113"/>
      <c r="GL455" s="113"/>
      <c r="GM455" s="113"/>
      <c r="GN455" s="113"/>
      <c r="GO455" s="113"/>
      <c r="GP455" s="113"/>
      <c r="GQ455" s="113"/>
      <c r="GR455" s="113"/>
      <c r="GS455" s="113"/>
      <c r="GT455" s="113"/>
      <c r="GU455" s="113"/>
      <c r="GV455" s="113"/>
      <c r="GW455" s="113"/>
      <c r="GX455" s="113"/>
      <c r="GY455" s="113"/>
      <c r="GZ455" s="113"/>
      <c r="HA455" s="113"/>
      <c r="HB455" s="113"/>
      <c r="HC455" s="113"/>
      <c r="HD455" s="113"/>
      <c r="HE455" s="113"/>
      <c r="HF455" s="113"/>
      <c r="HG455" s="113"/>
      <c r="HH455" s="113"/>
      <c r="HI455" s="113"/>
      <c r="HJ455" s="113"/>
      <c r="HK455" s="113"/>
      <c r="HL455" s="113"/>
      <c r="HM455" s="113"/>
      <c r="HN455" s="113"/>
      <c r="HO455" s="113"/>
      <c r="HP455" s="113"/>
      <c r="HQ455" s="113"/>
      <c r="HR455" s="113"/>
      <c r="HS455" s="113"/>
      <c r="HT455" s="113"/>
      <c r="HU455" s="113"/>
      <c r="HV455" s="113"/>
      <c r="HW455" s="113"/>
      <c r="HX455" s="113"/>
      <c r="HY455" s="113"/>
      <c r="HZ455" s="113"/>
      <c r="IA455" s="113"/>
      <c r="IB455" s="113"/>
      <c r="IC455" s="113"/>
      <c r="ID455" s="113"/>
      <c r="IE455" s="113"/>
      <c r="IF455" s="113"/>
      <c r="IG455" s="113"/>
      <c r="IH455" s="113"/>
      <c r="II455" s="113"/>
      <c r="IJ455" s="113"/>
      <c r="IK455" s="113"/>
      <c r="IL455" s="113"/>
      <c r="IM455" s="113"/>
      <c r="IN455" s="113"/>
      <c r="IO455" s="113"/>
      <c r="IP455" s="113"/>
      <c r="IQ455" s="113"/>
      <c r="IR455" s="113"/>
      <c r="IS455" s="113"/>
      <c r="IT455" s="113"/>
      <c r="IU455" s="113"/>
      <c r="IV455" s="113"/>
      <c r="IW455" s="113"/>
      <c r="IX455" s="113"/>
      <c r="IY455" s="113"/>
    </row>
    <row r="456" spans="1:259" s="20" customFormat="1" ht="25.5" x14ac:dyDescent="0.2">
      <c r="A456" s="122">
        <v>39990</v>
      </c>
      <c r="B456" s="102" t="s">
        <v>911</v>
      </c>
      <c r="C456" s="102" t="s">
        <v>259</v>
      </c>
      <c r="D456" s="102" t="s">
        <v>141</v>
      </c>
      <c r="E456" s="144" t="s">
        <v>144</v>
      </c>
      <c r="F456" s="84">
        <v>39128</v>
      </c>
      <c r="G456" s="145">
        <v>2007</v>
      </c>
      <c r="H456" s="123" t="s">
        <v>0</v>
      </c>
      <c r="I456" s="123" t="str">
        <f t="shared" si="24"/>
        <v>LA</v>
      </c>
      <c r="J456" s="123" t="str">
        <f t="shared" si="23"/>
        <v>LA</v>
      </c>
      <c r="K456" s="123" t="str">
        <f t="shared" si="25"/>
        <v>South Central</v>
      </c>
      <c r="L456" s="123" t="str">
        <f>INDEX('State '!$A$1:$C$62,MATCH($I456,'State '!$B:$B,0),3)</f>
        <v>South Central</v>
      </c>
      <c r="M456" s="123" t="str">
        <f>INDEX('State '!$A$1:$C$62,MATCH($J456,'State '!$B:$B,0),3)</f>
        <v>South Central</v>
      </c>
      <c r="N456" s="123"/>
      <c r="O456" s="146">
        <v>18.079999999999998</v>
      </c>
      <c r="P456" s="146">
        <v>17.5</v>
      </c>
      <c r="Q456" s="146">
        <v>140</v>
      </c>
      <c r="R456" s="85">
        <v>12</v>
      </c>
      <c r="S456" s="147" t="s">
        <v>135</v>
      </c>
      <c r="T456" s="148" t="s">
        <v>390</v>
      </c>
      <c r="U456" s="149" t="s">
        <v>912</v>
      </c>
      <c r="V456" s="123"/>
      <c r="W456" s="125"/>
      <c r="X456" s="126"/>
      <c r="Y456" s="113"/>
      <c r="Z456" s="113"/>
      <c r="AA456" s="113"/>
      <c r="AB456" s="113"/>
      <c r="AC456" s="113"/>
      <c r="AD456" s="113"/>
      <c r="AE456" s="113"/>
      <c r="AF456" s="113"/>
      <c r="AG456" s="113"/>
      <c r="AH456" s="113"/>
      <c r="AI456" s="113"/>
      <c r="AJ456" s="113"/>
      <c r="AK456" s="113"/>
      <c r="AL456" s="113"/>
      <c r="AM456" s="113"/>
      <c r="AN456" s="113"/>
      <c r="AO456" s="113"/>
      <c r="AP456" s="113"/>
      <c r="AQ456" s="113"/>
      <c r="AR456" s="113"/>
      <c r="AS456" s="113"/>
      <c r="AT456" s="113"/>
      <c r="AU456" s="113"/>
      <c r="AV456" s="113"/>
      <c r="AW456" s="113"/>
      <c r="AX456" s="113"/>
      <c r="AY456" s="113"/>
      <c r="AZ456" s="113"/>
      <c r="BA456" s="113"/>
      <c r="BB456" s="113"/>
      <c r="BC456" s="113"/>
      <c r="BD456" s="113"/>
      <c r="BE456" s="113"/>
      <c r="BF456" s="113"/>
      <c r="BG456" s="113"/>
      <c r="BH456" s="113"/>
      <c r="BI456" s="113"/>
      <c r="BJ456" s="113"/>
      <c r="BK456" s="113"/>
      <c r="BL456" s="113"/>
      <c r="BM456" s="113"/>
      <c r="BN456" s="113"/>
      <c r="BO456" s="113"/>
      <c r="BP456" s="113"/>
      <c r="BQ456" s="113"/>
      <c r="BR456" s="113"/>
      <c r="BS456" s="113"/>
      <c r="BT456" s="113"/>
      <c r="BU456" s="113"/>
      <c r="BV456" s="113"/>
      <c r="BW456" s="113"/>
      <c r="BX456" s="113"/>
      <c r="BY456" s="113"/>
      <c r="BZ456" s="113"/>
      <c r="CA456" s="113"/>
      <c r="CB456" s="113"/>
      <c r="CC456" s="113"/>
      <c r="CD456" s="113"/>
      <c r="CE456" s="113"/>
      <c r="CF456" s="113"/>
      <c r="CG456" s="113"/>
      <c r="CH456" s="113"/>
      <c r="CI456" s="113"/>
      <c r="CJ456" s="113"/>
      <c r="CK456" s="113"/>
      <c r="CL456" s="113"/>
      <c r="CM456" s="113"/>
      <c r="CN456" s="113"/>
      <c r="CO456" s="113"/>
      <c r="CP456" s="113"/>
      <c r="CQ456" s="113"/>
      <c r="CR456" s="113"/>
      <c r="CS456" s="113"/>
      <c r="CT456" s="113"/>
      <c r="CU456" s="113"/>
      <c r="CV456" s="113"/>
      <c r="CW456" s="113"/>
      <c r="CX456" s="113"/>
      <c r="CY456" s="113"/>
      <c r="CZ456" s="113"/>
      <c r="DA456" s="113"/>
      <c r="DB456" s="113"/>
      <c r="DC456" s="113"/>
      <c r="DD456" s="113"/>
      <c r="DE456" s="113"/>
      <c r="DF456" s="113"/>
      <c r="DG456" s="113"/>
      <c r="DH456" s="113"/>
      <c r="DI456" s="113"/>
      <c r="DJ456" s="113"/>
      <c r="DK456" s="113"/>
      <c r="DL456" s="113"/>
      <c r="DM456" s="113"/>
      <c r="DN456" s="113"/>
      <c r="DO456" s="113"/>
      <c r="DP456" s="113"/>
      <c r="DQ456" s="113"/>
      <c r="DR456" s="113"/>
      <c r="DS456" s="113"/>
      <c r="DT456" s="113"/>
      <c r="DU456" s="113"/>
      <c r="DV456" s="113"/>
      <c r="DW456" s="113"/>
      <c r="DX456" s="113"/>
      <c r="DY456" s="113"/>
      <c r="DZ456" s="113"/>
      <c r="EA456" s="113"/>
      <c r="EB456" s="113"/>
      <c r="EC456" s="113"/>
      <c r="ED456" s="113"/>
      <c r="EE456" s="113"/>
      <c r="EF456" s="113"/>
      <c r="EG456" s="113"/>
      <c r="EH456" s="113"/>
      <c r="EI456" s="113"/>
      <c r="EJ456" s="113"/>
      <c r="EK456" s="113"/>
      <c r="EL456" s="113"/>
      <c r="EM456" s="113"/>
      <c r="EN456" s="113"/>
      <c r="EO456" s="113"/>
      <c r="EP456" s="113"/>
      <c r="EQ456" s="113"/>
      <c r="ER456" s="113"/>
      <c r="ES456" s="113"/>
      <c r="ET456" s="113"/>
      <c r="EU456" s="113"/>
      <c r="EV456" s="113"/>
      <c r="EW456" s="113"/>
      <c r="EX456" s="113"/>
      <c r="EY456" s="113"/>
      <c r="EZ456" s="113"/>
      <c r="FA456" s="113"/>
      <c r="FB456" s="113"/>
      <c r="FC456" s="113"/>
      <c r="FD456" s="113"/>
      <c r="FE456" s="113"/>
      <c r="FF456" s="113"/>
      <c r="FG456" s="113"/>
      <c r="FH456" s="113"/>
      <c r="FI456" s="113"/>
      <c r="FJ456" s="113"/>
      <c r="FK456" s="113"/>
      <c r="FL456" s="113"/>
      <c r="FM456" s="113"/>
      <c r="FN456" s="113"/>
      <c r="FO456" s="113"/>
      <c r="FP456" s="113"/>
      <c r="FQ456" s="113"/>
      <c r="FR456" s="113"/>
      <c r="FS456" s="113"/>
      <c r="FT456" s="113"/>
      <c r="FU456" s="113"/>
      <c r="FV456" s="113"/>
      <c r="FW456" s="113"/>
      <c r="FX456" s="113"/>
      <c r="FY456" s="113"/>
      <c r="FZ456" s="113"/>
      <c r="GA456" s="113"/>
      <c r="GB456" s="113"/>
      <c r="GC456" s="113"/>
      <c r="GD456" s="113"/>
      <c r="GE456" s="113"/>
      <c r="GF456" s="113"/>
      <c r="GG456" s="113"/>
      <c r="GH456" s="113"/>
      <c r="GI456" s="113"/>
      <c r="GJ456" s="113"/>
      <c r="GK456" s="113"/>
      <c r="GL456" s="113"/>
      <c r="GM456" s="113"/>
      <c r="GN456" s="113"/>
      <c r="GO456" s="113"/>
      <c r="GP456" s="113"/>
      <c r="GQ456" s="113"/>
      <c r="GR456" s="113"/>
      <c r="GS456" s="113"/>
      <c r="GT456" s="113"/>
      <c r="GU456" s="113"/>
      <c r="GV456" s="113"/>
      <c r="GW456" s="113"/>
      <c r="GX456" s="113"/>
      <c r="GY456" s="113"/>
      <c r="GZ456" s="113"/>
      <c r="HA456" s="113"/>
      <c r="HB456" s="113"/>
      <c r="HC456" s="113"/>
      <c r="HD456" s="113"/>
      <c r="HE456" s="113"/>
      <c r="HF456" s="113"/>
      <c r="HG456" s="113"/>
      <c r="HH456" s="113"/>
      <c r="HI456" s="113"/>
      <c r="HJ456" s="113"/>
      <c r="HK456" s="113"/>
      <c r="HL456" s="113"/>
      <c r="HM456" s="113"/>
      <c r="HN456" s="113"/>
      <c r="HO456" s="113"/>
      <c r="HP456" s="113"/>
      <c r="HQ456" s="113"/>
      <c r="HR456" s="113"/>
      <c r="HS456" s="113"/>
      <c r="HT456" s="113"/>
      <c r="HU456" s="113"/>
      <c r="HV456" s="113"/>
      <c r="HW456" s="113"/>
      <c r="HX456" s="113"/>
      <c r="HY456" s="113"/>
      <c r="HZ456" s="113"/>
      <c r="IA456" s="113"/>
      <c r="IB456" s="113"/>
      <c r="IC456" s="113"/>
      <c r="ID456" s="113"/>
      <c r="IE456" s="113"/>
      <c r="IF456" s="113"/>
      <c r="IG456" s="113"/>
      <c r="IH456" s="113"/>
      <c r="II456" s="113"/>
      <c r="IJ456" s="113"/>
      <c r="IK456" s="113"/>
      <c r="IL456" s="113"/>
      <c r="IM456" s="113"/>
      <c r="IN456" s="113"/>
      <c r="IO456" s="113"/>
      <c r="IP456" s="113"/>
      <c r="IQ456" s="113"/>
      <c r="IR456" s="113"/>
      <c r="IS456" s="113"/>
      <c r="IT456" s="113"/>
      <c r="IU456" s="113"/>
      <c r="IV456" s="113"/>
      <c r="IW456" s="113"/>
      <c r="IX456" s="113"/>
      <c r="IY456" s="113"/>
    </row>
    <row r="457" spans="1:259" s="20" customFormat="1" ht="25.5" x14ac:dyDescent="0.2">
      <c r="A457" s="122">
        <v>39990</v>
      </c>
      <c r="B457" s="102" t="s">
        <v>1909</v>
      </c>
      <c r="C457" s="102" t="s">
        <v>259</v>
      </c>
      <c r="D457" s="102" t="s">
        <v>134</v>
      </c>
      <c r="E457" s="144" t="s">
        <v>144</v>
      </c>
      <c r="F457" s="84">
        <v>39156</v>
      </c>
      <c r="G457" s="145">
        <v>2007</v>
      </c>
      <c r="H457" s="123" t="s">
        <v>6</v>
      </c>
      <c r="I457" s="123" t="str">
        <f t="shared" si="24"/>
        <v>TX</v>
      </c>
      <c r="J457" s="123" t="str">
        <f t="shared" si="23"/>
        <v>TX</v>
      </c>
      <c r="K457" s="123" t="str">
        <f t="shared" si="25"/>
        <v>South Central</v>
      </c>
      <c r="L457" s="123" t="str">
        <f>INDEX('State '!$A$1:$C$62,MATCH($I457,'State '!$B:$B,0),3)</f>
        <v>South Central</v>
      </c>
      <c r="M457" s="123" t="str">
        <f>INDEX('State '!$A$1:$C$62,MATCH($J457,'State '!$B:$B,0),3)</f>
        <v>South Central</v>
      </c>
      <c r="N457" s="123"/>
      <c r="O457" s="146">
        <v>12.7</v>
      </c>
      <c r="P457" s="146">
        <v>14.4</v>
      </c>
      <c r="Q457" s="146">
        <v>60</v>
      </c>
      <c r="R457" s="85">
        <v>16</v>
      </c>
      <c r="S457" s="147" t="s">
        <v>135</v>
      </c>
      <c r="T457" s="148" t="s">
        <v>390</v>
      </c>
      <c r="U457" s="149" t="s">
        <v>925</v>
      </c>
      <c r="V457" s="123"/>
      <c r="W457" s="125"/>
      <c r="X457" s="126"/>
      <c r="Y457" s="113"/>
      <c r="Z457" s="113"/>
      <c r="AA457" s="113"/>
      <c r="AB457" s="113"/>
      <c r="AC457" s="113"/>
      <c r="AD457" s="113"/>
      <c r="AE457" s="113"/>
      <c r="AF457" s="113"/>
      <c r="AG457" s="113"/>
      <c r="AH457" s="113"/>
      <c r="AI457" s="113"/>
      <c r="AJ457" s="113"/>
      <c r="AK457" s="113"/>
      <c r="AL457" s="113"/>
      <c r="AM457" s="113"/>
      <c r="AN457" s="113"/>
      <c r="AO457" s="113"/>
      <c r="AP457" s="113"/>
      <c r="AQ457" s="113"/>
      <c r="AR457" s="113"/>
      <c r="AS457" s="113"/>
      <c r="AT457" s="113"/>
      <c r="AU457" s="113"/>
      <c r="AV457" s="113"/>
      <c r="AW457" s="113"/>
      <c r="AX457" s="113"/>
      <c r="AY457" s="113"/>
      <c r="AZ457" s="113"/>
      <c r="BA457" s="113"/>
      <c r="BB457" s="113"/>
      <c r="BC457" s="113"/>
      <c r="BD457" s="113"/>
      <c r="BE457" s="113"/>
      <c r="BF457" s="113"/>
      <c r="BG457" s="113"/>
      <c r="BH457" s="113"/>
      <c r="BI457" s="113"/>
      <c r="BJ457" s="113"/>
      <c r="BK457" s="113"/>
      <c r="BL457" s="113"/>
      <c r="BM457" s="113"/>
      <c r="BN457" s="113"/>
      <c r="BO457" s="113"/>
      <c r="BP457" s="113"/>
      <c r="BQ457" s="113"/>
      <c r="BR457" s="113"/>
      <c r="BS457" s="113"/>
      <c r="BT457" s="113"/>
      <c r="BU457" s="113"/>
      <c r="BV457" s="113"/>
      <c r="BW457" s="113"/>
      <c r="BX457" s="113"/>
      <c r="BY457" s="113"/>
      <c r="BZ457" s="113"/>
      <c r="CA457" s="113"/>
      <c r="CB457" s="113"/>
      <c r="CC457" s="113"/>
      <c r="CD457" s="113"/>
      <c r="CE457" s="113"/>
      <c r="CF457" s="113"/>
      <c r="CG457" s="113"/>
      <c r="CH457" s="113"/>
      <c r="CI457" s="113"/>
      <c r="CJ457" s="113"/>
      <c r="CK457" s="113"/>
      <c r="CL457" s="113"/>
      <c r="CM457" s="113"/>
      <c r="CN457" s="113"/>
      <c r="CO457" s="113"/>
      <c r="CP457" s="113"/>
      <c r="CQ457" s="113"/>
      <c r="CR457" s="113"/>
      <c r="CS457" s="113"/>
      <c r="CT457" s="113"/>
      <c r="CU457" s="113"/>
      <c r="CV457" s="113"/>
      <c r="CW457" s="113"/>
      <c r="CX457" s="113"/>
      <c r="CY457" s="113"/>
      <c r="CZ457" s="113"/>
      <c r="DA457" s="113"/>
      <c r="DB457" s="113"/>
      <c r="DC457" s="113"/>
      <c r="DD457" s="113"/>
      <c r="DE457" s="113"/>
      <c r="DF457" s="113"/>
      <c r="DG457" s="113"/>
      <c r="DH457" s="113"/>
      <c r="DI457" s="113"/>
      <c r="DJ457" s="113"/>
      <c r="DK457" s="113"/>
      <c r="DL457" s="113"/>
      <c r="DM457" s="113"/>
      <c r="DN457" s="113"/>
      <c r="DO457" s="113"/>
      <c r="DP457" s="113"/>
      <c r="DQ457" s="113"/>
      <c r="DR457" s="113"/>
      <c r="DS457" s="113"/>
      <c r="DT457" s="113"/>
      <c r="DU457" s="113"/>
      <c r="DV457" s="113"/>
      <c r="DW457" s="113"/>
      <c r="DX457" s="113"/>
      <c r="DY457" s="113"/>
      <c r="DZ457" s="113"/>
      <c r="EA457" s="113"/>
      <c r="EB457" s="113"/>
      <c r="EC457" s="113"/>
      <c r="ED457" s="113"/>
      <c r="EE457" s="113"/>
      <c r="EF457" s="113"/>
      <c r="EG457" s="113"/>
      <c r="EH457" s="113"/>
      <c r="EI457" s="113"/>
      <c r="EJ457" s="113"/>
      <c r="EK457" s="113"/>
      <c r="EL457" s="113"/>
      <c r="EM457" s="113"/>
      <c r="EN457" s="113"/>
      <c r="EO457" s="113"/>
      <c r="EP457" s="113"/>
      <c r="EQ457" s="113"/>
      <c r="ER457" s="113"/>
      <c r="ES457" s="113"/>
      <c r="ET457" s="113"/>
      <c r="EU457" s="113"/>
      <c r="EV457" s="113"/>
      <c r="EW457" s="113"/>
      <c r="EX457" s="113"/>
      <c r="EY457" s="113"/>
      <c r="EZ457" s="113"/>
      <c r="FA457" s="113"/>
      <c r="FB457" s="113"/>
      <c r="FC457" s="113"/>
      <c r="FD457" s="113"/>
      <c r="FE457" s="113"/>
      <c r="FF457" s="113"/>
      <c r="FG457" s="113"/>
      <c r="FH457" s="113"/>
      <c r="FI457" s="113"/>
      <c r="FJ457" s="113"/>
      <c r="FK457" s="113"/>
      <c r="FL457" s="113"/>
      <c r="FM457" s="113"/>
      <c r="FN457" s="113"/>
      <c r="FO457" s="113"/>
      <c r="FP457" s="113"/>
      <c r="FQ457" s="113"/>
      <c r="FR457" s="113"/>
      <c r="FS457" s="113"/>
      <c r="FT457" s="113"/>
      <c r="FU457" s="113"/>
      <c r="FV457" s="113"/>
      <c r="FW457" s="113"/>
      <c r="FX457" s="113"/>
      <c r="FY457" s="113"/>
      <c r="FZ457" s="113"/>
      <c r="GA457" s="113"/>
      <c r="GB457" s="113"/>
      <c r="GC457" s="113"/>
      <c r="GD457" s="113"/>
      <c r="GE457" s="113"/>
      <c r="GF457" s="113"/>
      <c r="GG457" s="113"/>
      <c r="GH457" s="113"/>
      <c r="GI457" s="113"/>
      <c r="GJ457" s="113"/>
      <c r="GK457" s="113"/>
      <c r="GL457" s="113"/>
      <c r="GM457" s="113"/>
      <c r="GN457" s="113"/>
      <c r="GO457" s="113"/>
      <c r="GP457" s="113"/>
      <c r="GQ457" s="113"/>
      <c r="GR457" s="113"/>
      <c r="GS457" s="113"/>
      <c r="GT457" s="113"/>
      <c r="GU457" s="113"/>
      <c r="GV457" s="113"/>
      <c r="GW457" s="113"/>
      <c r="GX457" s="113"/>
      <c r="GY457" s="113"/>
      <c r="GZ457" s="113"/>
      <c r="HA457" s="113"/>
      <c r="HB457" s="113"/>
      <c r="HC457" s="113"/>
      <c r="HD457" s="113"/>
      <c r="HE457" s="113"/>
      <c r="HF457" s="113"/>
      <c r="HG457" s="113"/>
      <c r="HH457" s="113"/>
      <c r="HI457" s="113"/>
      <c r="HJ457" s="113"/>
      <c r="HK457" s="113"/>
      <c r="HL457" s="113"/>
      <c r="HM457" s="113"/>
      <c r="HN457" s="113"/>
      <c r="HO457" s="113"/>
      <c r="HP457" s="113"/>
      <c r="HQ457" s="113"/>
      <c r="HR457" s="113"/>
      <c r="HS457" s="113"/>
      <c r="HT457" s="113"/>
      <c r="HU457" s="113"/>
      <c r="HV457" s="113"/>
      <c r="HW457" s="113"/>
      <c r="HX457" s="113"/>
      <c r="HY457" s="113"/>
      <c r="HZ457" s="113"/>
      <c r="IA457" s="113"/>
      <c r="IB457" s="113"/>
      <c r="IC457" s="113"/>
      <c r="ID457" s="113"/>
      <c r="IE457" s="113"/>
      <c r="IF457" s="113"/>
      <c r="IG457" s="113"/>
      <c r="IH457" s="113"/>
      <c r="II457" s="113"/>
      <c r="IJ457" s="113"/>
      <c r="IK457" s="113"/>
      <c r="IL457" s="113"/>
      <c r="IM457" s="113"/>
      <c r="IN457" s="113"/>
      <c r="IO457" s="113"/>
      <c r="IP457" s="113"/>
      <c r="IQ457" s="113"/>
      <c r="IR457" s="113"/>
      <c r="IS457" s="113"/>
      <c r="IT457" s="113"/>
      <c r="IU457" s="113"/>
      <c r="IV457" s="113"/>
      <c r="IW457" s="113"/>
      <c r="IX457" s="113"/>
      <c r="IY457" s="113"/>
    </row>
    <row r="458" spans="1:259" s="20" customFormat="1" ht="25.5" x14ac:dyDescent="0.2">
      <c r="A458" s="122">
        <v>39990</v>
      </c>
      <c r="B458" s="102" t="s">
        <v>916</v>
      </c>
      <c r="C458" s="102" t="s">
        <v>259</v>
      </c>
      <c r="D458" s="102" t="s">
        <v>137</v>
      </c>
      <c r="E458" s="144" t="s">
        <v>144</v>
      </c>
      <c r="F458" s="84">
        <v>39483</v>
      </c>
      <c r="G458" s="145">
        <v>2007</v>
      </c>
      <c r="H458" s="123" t="s">
        <v>442</v>
      </c>
      <c r="I458" s="123" t="str">
        <f t="shared" si="24"/>
        <v>TX</v>
      </c>
      <c r="J458" s="123" t="str">
        <f t="shared" si="23"/>
        <v>LA</v>
      </c>
      <c r="K458" s="123" t="str">
        <f t="shared" si="25"/>
        <v>South Central</v>
      </c>
      <c r="L458" s="123" t="str">
        <f>INDEX('State '!$A$1:$C$62,MATCH($I458,'State '!$B:$B,0),3)</f>
        <v>South Central</v>
      </c>
      <c r="M458" s="123" t="str">
        <f>INDEX('State '!$A$1:$C$62,MATCH($J458,'State '!$B:$B,0),3)</f>
        <v>South Central</v>
      </c>
      <c r="N458" s="123"/>
      <c r="O458" s="146">
        <v>425</v>
      </c>
      <c r="P458" s="146">
        <v>172</v>
      </c>
      <c r="Q458" s="146">
        <v>1237</v>
      </c>
      <c r="R458" s="85">
        <v>42</v>
      </c>
      <c r="S458" s="147" t="s">
        <v>135</v>
      </c>
      <c r="T458" s="148" t="s">
        <v>390</v>
      </c>
      <c r="U458" s="149" t="s">
        <v>917</v>
      </c>
      <c r="V458" s="123"/>
      <c r="W458" s="125"/>
      <c r="X458" s="126"/>
      <c r="Y458" s="113"/>
      <c r="Z458" s="113"/>
      <c r="AA458" s="113"/>
      <c r="AB458" s="113"/>
      <c r="AC458" s="113"/>
      <c r="AD458" s="113"/>
      <c r="AE458" s="113"/>
      <c r="AF458" s="113"/>
      <c r="AG458" s="113"/>
      <c r="AH458" s="113"/>
      <c r="AI458" s="113"/>
      <c r="AJ458" s="113"/>
      <c r="AK458" s="113"/>
      <c r="AL458" s="113"/>
      <c r="AM458" s="113"/>
      <c r="AN458" s="113"/>
      <c r="AO458" s="113"/>
      <c r="AP458" s="113"/>
      <c r="AQ458" s="113"/>
      <c r="AR458" s="113"/>
      <c r="AS458" s="113"/>
      <c r="AT458" s="113"/>
      <c r="AU458" s="113"/>
      <c r="AV458" s="113"/>
      <c r="AW458" s="113"/>
      <c r="AX458" s="113"/>
      <c r="AY458" s="113"/>
      <c r="AZ458" s="113"/>
      <c r="BA458" s="113"/>
      <c r="BB458" s="113"/>
      <c r="BC458" s="113"/>
      <c r="BD458" s="113"/>
      <c r="BE458" s="113"/>
      <c r="BF458" s="113"/>
      <c r="BG458" s="113"/>
      <c r="BH458" s="113"/>
      <c r="BI458" s="113"/>
      <c r="BJ458" s="113"/>
      <c r="BK458" s="113"/>
      <c r="BL458" s="113"/>
      <c r="BM458" s="113"/>
      <c r="BN458" s="113"/>
      <c r="BO458" s="113"/>
      <c r="BP458" s="113"/>
      <c r="BQ458" s="113"/>
      <c r="BR458" s="113"/>
      <c r="BS458" s="113"/>
      <c r="BT458" s="113"/>
      <c r="BU458" s="113"/>
      <c r="BV458" s="113"/>
      <c r="BW458" s="113"/>
      <c r="BX458" s="113"/>
      <c r="BY458" s="113"/>
      <c r="BZ458" s="113"/>
      <c r="CA458" s="113"/>
      <c r="CB458" s="113"/>
      <c r="CC458" s="113"/>
      <c r="CD458" s="113"/>
      <c r="CE458" s="113"/>
      <c r="CF458" s="113"/>
      <c r="CG458" s="113"/>
      <c r="CH458" s="113"/>
      <c r="CI458" s="113"/>
      <c r="CJ458" s="113"/>
      <c r="CK458" s="113"/>
      <c r="CL458" s="113"/>
      <c r="CM458" s="113"/>
      <c r="CN458" s="113"/>
      <c r="CO458" s="113"/>
      <c r="CP458" s="113"/>
      <c r="CQ458" s="113"/>
      <c r="CR458" s="113"/>
      <c r="CS458" s="113"/>
      <c r="CT458" s="113"/>
      <c r="CU458" s="113"/>
      <c r="CV458" s="113"/>
      <c r="CW458" s="113"/>
      <c r="CX458" s="113"/>
      <c r="CY458" s="113"/>
      <c r="CZ458" s="113"/>
      <c r="DA458" s="113"/>
      <c r="DB458" s="113"/>
      <c r="DC458" s="113"/>
      <c r="DD458" s="113"/>
      <c r="DE458" s="113"/>
      <c r="DF458" s="113"/>
      <c r="DG458" s="113"/>
      <c r="DH458" s="113"/>
      <c r="DI458" s="113"/>
      <c r="DJ458" s="113"/>
      <c r="DK458" s="113"/>
      <c r="DL458" s="113"/>
      <c r="DM458" s="113"/>
      <c r="DN458" s="113"/>
      <c r="DO458" s="113"/>
      <c r="DP458" s="113"/>
      <c r="DQ458" s="113"/>
      <c r="DR458" s="113"/>
      <c r="DS458" s="113"/>
      <c r="DT458" s="113"/>
      <c r="DU458" s="113"/>
      <c r="DV458" s="113"/>
      <c r="DW458" s="113"/>
      <c r="DX458" s="113"/>
      <c r="DY458" s="113"/>
      <c r="DZ458" s="113"/>
      <c r="EA458" s="113"/>
      <c r="EB458" s="113"/>
      <c r="EC458" s="113"/>
      <c r="ED458" s="113"/>
      <c r="EE458" s="113"/>
      <c r="EF458" s="113"/>
      <c r="EG458" s="113"/>
      <c r="EH458" s="113"/>
      <c r="EI458" s="113"/>
      <c r="EJ458" s="113"/>
      <c r="EK458" s="113"/>
      <c r="EL458" s="113"/>
      <c r="EM458" s="113"/>
      <c r="EN458" s="113"/>
      <c r="EO458" s="113"/>
      <c r="EP458" s="113"/>
      <c r="EQ458" s="113"/>
      <c r="ER458" s="113"/>
      <c r="ES458" s="113"/>
      <c r="ET458" s="113"/>
      <c r="EU458" s="113"/>
      <c r="EV458" s="113"/>
      <c r="EW458" s="113"/>
      <c r="EX458" s="113"/>
      <c r="EY458" s="113"/>
      <c r="EZ458" s="113"/>
      <c r="FA458" s="113"/>
      <c r="FB458" s="113"/>
      <c r="FC458" s="113"/>
      <c r="FD458" s="113"/>
      <c r="FE458" s="113"/>
      <c r="FF458" s="113"/>
      <c r="FG458" s="113"/>
      <c r="FH458" s="113"/>
      <c r="FI458" s="113"/>
      <c r="FJ458" s="113"/>
      <c r="FK458" s="113"/>
      <c r="FL458" s="113"/>
      <c r="FM458" s="113"/>
      <c r="FN458" s="113"/>
      <c r="FO458" s="113"/>
      <c r="FP458" s="113"/>
      <c r="FQ458" s="113"/>
      <c r="FR458" s="113"/>
      <c r="FS458" s="113"/>
      <c r="FT458" s="113"/>
      <c r="FU458" s="113"/>
      <c r="FV458" s="113"/>
      <c r="FW458" s="113"/>
      <c r="FX458" s="113"/>
      <c r="FY458" s="113"/>
      <c r="FZ458" s="113"/>
      <c r="GA458" s="113"/>
      <c r="GB458" s="113"/>
      <c r="GC458" s="113"/>
      <c r="GD458" s="113"/>
      <c r="GE458" s="113"/>
      <c r="GF458" s="113"/>
      <c r="GG458" s="113"/>
      <c r="GH458" s="113"/>
      <c r="GI458" s="113"/>
      <c r="GJ458" s="113"/>
      <c r="GK458" s="113"/>
      <c r="GL458" s="113"/>
      <c r="GM458" s="113"/>
      <c r="GN458" s="113"/>
      <c r="GO458" s="113"/>
      <c r="GP458" s="113"/>
      <c r="GQ458" s="113"/>
      <c r="GR458" s="113"/>
      <c r="GS458" s="113"/>
      <c r="GT458" s="113"/>
      <c r="GU458" s="113"/>
      <c r="GV458" s="113"/>
      <c r="GW458" s="113"/>
      <c r="GX458" s="113"/>
      <c r="GY458" s="113"/>
      <c r="GZ458" s="113"/>
      <c r="HA458" s="113"/>
      <c r="HB458" s="113"/>
      <c r="HC458" s="113"/>
      <c r="HD458" s="113"/>
      <c r="HE458" s="113"/>
      <c r="HF458" s="113"/>
      <c r="HG458" s="113"/>
      <c r="HH458" s="113"/>
      <c r="HI458" s="113"/>
      <c r="HJ458" s="113"/>
      <c r="HK458" s="113"/>
      <c r="HL458" s="113"/>
      <c r="HM458" s="113"/>
      <c r="HN458" s="113"/>
      <c r="HO458" s="113"/>
      <c r="HP458" s="113"/>
      <c r="HQ458" s="113"/>
      <c r="HR458" s="113"/>
      <c r="HS458" s="113"/>
      <c r="HT458" s="113"/>
      <c r="HU458" s="113"/>
      <c r="HV458" s="113"/>
      <c r="HW458" s="113"/>
      <c r="HX458" s="113"/>
      <c r="HY458" s="113"/>
      <c r="HZ458" s="113"/>
      <c r="IA458" s="113"/>
      <c r="IB458" s="113"/>
      <c r="IC458" s="113"/>
      <c r="ID458" s="113"/>
      <c r="IE458" s="113"/>
      <c r="IF458" s="113"/>
      <c r="IG458" s="113"/>
      <c r="IH458" s="113"/>
      <c r="II458" s="113"/>
      <c r="IJ458" s="113"/>
      <c r="IK458" s="113"/>
      <c r="IL458" s="113"/>
      <c r="IM458" s="113"/>
      <c r="IN458" s="113"/>
      <c r="IO458" s="113"/>
      <c r="IP458" s="113"/>
      <c r="IQ458" s="113"/>
      <c r="IR458" s="113"/>
      <c r="IS458" s="113"/>
      <c r="IT458" s="113"/>
      <c r="IU458" s="113"/>
      <c r="IV458" s="113"/>
      <c r="IW458" s="113"/>
      <c r="IX458" s="113"/>
      <c r="IY458" s="113"/>
    </row>
    <row r="459" spans="1:259" s="20" customFormat="1" x14ac:dyDescent="0.2">
      <c r="A459" s="122">
        <v>39990</v>
      </c>
      <c r="B459" s="102" t="s">
        <v>997</v>
      </c>
      <c r="C459" s="102" t="s">
        <v>263</v>
      </c>
      <c r="D459" s="102" t="s">
        <v>134</v>
      </c>
      <c r="E459" s="144" t="s">
        <v>144</v>
      </c>
      <c r="F459" s="84">
        <v>39142</v>
      </c>
      <c r="G459" s="145">
        <v>2007</v>
      </c>
      <c r="H459" s="123" t="s">
        <v>33</v>
      </c>
      <c r="I459" s="123" t="str">
        <f t="shared" si="24"/>
        <v>WV</v>
      </c>
      <c r="J459" s="123" t="str">
        <f t="shared" si="23"/>
        <v>WV</v>
      </c>
      <c r="K459" s="123" t="str">
        <f t="shared" si="25"/>
        <v>Northeast</v>
      </c>
      <c r="L459" s="123" t="str">
        <f>INDEX('State '!$A$1:$C$62,MATCH($I459,'State '!$B:$B,0),3)</f>
        <v>Northeast</v>
      </c>
      <c r="M459" s="123" t="str">
        <f>INDEX('State '!$A$1:$C$62,MATCH($J459,'State '!$B:$B,0),3)</f>
        <v>Northeast</v>
      </c>
      <c r="N459" s="123"/>
      <c r="O459" s="146">
        <v>48.6</v>
      </c>
      <c r="P459" s="146">
        <v>13</v>
      </c>
      <c r="Q459" s="146">
        <v>175</v>
      </c>
      <c r="R459" s="85">
        <v>20</v>
      </c>
      <c r="S459" s="147" t="s">
        <v>135</v>
      </c>
      <c r="T459" s="148" t="s">
        <v>390</v>
      </c>
      <c r="U459" s="149" t="s">
        <v>998</v>
      </c>
      <c r="V459" s="123"/>
      <c r="W459" s="125"/>
      <c r="X459" s="126"/>
      <c r="Y459" s="113"/>
      <c r="Z459" s="113"/>
      <c r="AA459" s="113"/>
      <c r="AB459" s="113"/>
      <c r="AC459" s="113"/>
      <c r="AD459" s="113"/>
      <c r="AE459" s="113"/>
      <c r="AF459" s="113"/>
      <c r="AG459" s="113"/>
      <c r="AH459" s="113"/>
      <c r="AI459" s="113"/>
      <c r="AJ459" s="113"/>
      <c r="AK459" s="113"/>
      <c r="AL459" s="113"/>
      <c r="AM459" s="113"/>
      <c r="AN459" s="113"/>
      <c r="AO459" s="113"/>
      <c r="AP459" s="113"/>
      <c r="AQ459" s="113"/>
      <c r="AR459" s="113"/>
      <c r="AS459" s="113"/>
      <c r="AT459" s="113"/>
      <c r="AU459" s="113"/>
      <c r="AV459" s="113"/>
      <c r="AW459" s="113"/>
      <c r="AX459" s="113"/>
      <c r="AY459" s="113"/>
      <c r="AZ459" s="113"/>
      <c r="BA459" s="113"/>
      <c r="BB459" s="113"/>
      <c r="BC459" s="113"/>
      <c r="BD459" s="113"/>
      <c r="BE459" s="113"/>
      <c r="BF459" s="113"/>
      <c r="BG459" s="113"/>
      <c r="BH459" s="113"/>
      <c r="BI459" s="113"/>
      <c r="BJ459" s="113"/>
      <c r="BK459" s="113"/>
      <c r="BL459" s="113"/>
      <c r="BM459" s="113"/>
      <c r="BN459" s="113"/>
      <c r="BO459" s="113"/>
      <c r="BP459" s="113"/>
      <c r="BQ459" s="113"/>
      <c r="BR459" s="113"/>
      <c r="BS459" s="113"/>
      <c r="BT459" s="113"/>
      <c r="BU459" s="113"/>
      <c r="BV459" s="113"/>
      <c r="BW459" s="113"/>
      <c r="BX459" s="113"/>
      <c r="BY459" s="113"/>
      <c r="BZ459" s="113"/>
      <c r="CA459" s="113"/>
      <c r="CB459" s="113"/>
      <c r="CC459" s="113"/>
      <c r="CD459" s="113"/>
      <c r="CE459" s="113"/>
      <c r="CF459" s="113"/>
      <c r="CG459" s="113"/>
      <c r="CH459" s="113"/>
      <c r="CI459" s="113"/>
      <c r="CJ459" s="113"/>
      <c r="CK459" s="113"/>
      <c r="CL459" s="113"/>
      <c r="CM459" s="113"/>
      <c r="CN459" s="113"/>
      <c r="CO459" s="113"/>
      <c r="CP459" s="113"/>
      <c r="CQ459" s="113"/>
      <c r="CR459" s="113"/>
      <c r="CS459" s="113"/>
      <c r="CT459" s="113"/>
      <c r="CU459" s="113"/>
      <c r="CV459" s="113"/>
      <c r="CW459" s="113"/>
      <c r="CX459" s="113"/>
      <c r="CY459" s="113"/>
      <c r="CZ459" s="113"/>
      <c r="DA459" s="113"/>
      <c r="DB459" s="113"/>
      <c r="DC459" s="113"/>
      <c r="DD459" s="113"/>
      <c r="DE459" s="113"/>
      <c r="DF459" s="113"/>
      <c r="DG459" s="113"/>
      <c r="DH459" s="113"/>
      <c r="DI459" s="113"/>
      <c r="DJ459" s="113"/>
      <c r="DK459" s="113"/>
      <c r="DL459" s="113"/>
      <c r="DM459" s="113"/>
      <c r="DN459" s="113"/>
      <c r="DO459" s="113"/>
      <c r="DP459" s="113"/>
      <c r="DQ459" s="113"/>
      <c r="DR459" s="113"/>
      <c r="DS459" s="113"/>
      <c r="DT459" s="113"/>
      <c r="DU459" s="113"/>
      <c r="DV459" s="113"/>
      <c r="DW459" s="113"/>
      <c r="DX459" s="113"/>
      <c r="DY459" s="113"/>
      <c r="DZ459" s="113"/>
      <c r="EA459" s="113"/>
      <c r="EB459" s="113"/>
      <c r="EC459" s="113"/>
      <c r="ED459" s="113"/>
      <c r="EE459" s="113"/>
      <c r="EF459" s="113"/>
      <c r="EG459" s="113"/>
      <c r="EH459" s="113"/>
      <c r="EI459" s="113"/>
      <c r="EJ459" s="113"/>
      <c r="EK459" s="113"/>
      <c r="EL459" s="113"/>
      <c r="EM459" s="113"/>
      <c r="EN459" s="113"/>
      <c r="EO459" s="113"/>
      <c r="EP459" s="113"/>
      <c r="EQ459" s="113"/>
      <c r="ER459" s="113"/>
      <c r="ES459" s="113"/>
      <c r="ET459" s="113"/>
      <c r="EU459" s="113"/>
      <c r="EV459" s="113"/>
      <c r="EW459" s="113"/>
      <c r="EX459" s="113"/>
      <c r="EY459" s="113"/>
      <c r="EZ459" s="113"/>
      <c r="FA459" s="113"/>
      <c r="FB459" s="113"/>
      <c r="FC459" s="113"/>
      <c r="FD459" s="113"/>
      <c r="FE459" s="113"/>
      <c r="FF459" s="113"/>
      <c r="FG459" s="113"/>
      <c r="FH459" s="113"/>
      <c r="FI459" s="113"/>
      <c r="FJ459" s="113"/>
      <c r="FK459" s="113"/>
      <c r="FL459" s="113"/>
      <c r="FM459" s="113"/>
      <c r="FN459" s="113"/>
      <c r="FO459" s="113"/>
      <c r="FP459" s="113"/>
      <c r="FQ459" s="113"/>
      <c r="FR459" s="113"/>
      <c r="FS459" s="113"/>
      <c r="FT459" s="113"/>
      <c r="FU459" s="113"/>
      <c r="FV459" s="113"/>
      <c r="FW459" s="113"/>
      <c r="FX459" s="113"/>
      <c r="FY459" s="113"/>
      <c r="FZ459" s="113"/>
      <c r="GA459" s="113"/>
      <c r="GB459" s="113"/>
      <c r="GC459" s="113"/>
      <c r="GD459" s="113"/>
      <c r="GE459" s="113"/>
      <c r="GF459" s="113"/>
      <c r="GG459" s="113"/>
      <c r="GH459" s="113"/>
      <c r="GI459" s="113"/>
      <c r="GJ459" s="113"/>
      <c r="GK459" s="113"/>
      <c r="GL459" s="113"/>
      <c r="GM459" s="113"/>
      <c r="GN459" s="113"/>
      <c r="GO459" s="113"/>
      <c r="GP459" s="113"/>
      <c r="GQ459" s="113"/>
      <c r="GR459" s="113"/>
      <c r="GS459" s="113"/>
      <c r="GT459" s="113"/>
      <c r="GU459" s="113"/>
      <c r="GV459" s="113"/>
      <c r="GW459" s="113"/>
      <c r="GX459" s="113"/>
      <c r="GY459" s="113"/>
      <c r="GZ459" s="113"/>
      <c r="HA459" s="113"/>
      <c r="HB459" s="113"/>
      <c r="HC459" s="113"/>
      <c r="HD459" s="113"/>
      <c r="HE459" s="113"/>
      <c r="HF459" s="113"/>
      <c r="HG459" s="113"/>
      <c r="HH459" s="113"/>
      <c r="HI459" s="113"/>
      <c r="HJ459" s="113"/>
      <c r="HK459" s="113"/>
      <c r="HL459" s="113"/>
      <c r="HM459" s="113"/>
      <c r="HN459" s="113"/>
      <c r="HO459" s="113"/>
      <c r="HP459" s="113"/>
      <c r="HQ459" s="113"/>
      <c r="HR459" s="113"/>
      <c r="HS459" s="113"/>
      <c r="HT459" s="113"/>
      <c r="HU459" s="113"/>
      <c r="HV459" s="113"/>
      <c r="HW459" s="113"/>
      <c r="HX459" s="113"/>
      <c r="HY459" s="113"/>
      <c r="HZ459" s="113"/>
      <c r="IA459" s="113"/>
      <c r="IB459" s="113"/>
      <c r="IC459" s="113"/>
      <c r="ID459" s="113"/>
      <c r="IE459" s="113"/>
      <c r="IF459" s="113"/>
      <c r="IG459" s="113"/>
      <c r="IH459" s="113"/>
      <c r="II459" s="113"/>
      <c r="IJ459" s="113"/>
      <c r="IK459" s="113"/>
      <c r="IL459" s="113"/>
      <c r="IM459" s="113"/>
      <c r="IN459" s="113"/>
      <c r="IO459" s="113"/>
      <c r="IP459" s="113"/>
      <c r="IQ459" s="113"/>
      <c r="IR459" s="113"/>
      <c r="IS459" s="113"/>
      <c r="IT459" s="113"/>
      <c r="IU459" s="113"/>
      <c r="IV459" s="113"/>
      <c r="IW459" s="113"/>
      <c r="IX459" s="113"/>
      <c r="IY459" s="113"/>
    </row>
    <row r="460" spans="1:259" s="20" customFormat="1" x14ac:dyDescent="0.2">
      <c r="A460" s="122">
        <v>39990</v>
      </c>
      <c r="B460" s="102" t="s">
        <v>992</v>
      </c>
      <c r="C460" s="102" t="s">
        <v>263</v>
      </c>
      <c r="D460" s="102" t="s">
        <v>134</v>
      </c>
      <c r="E460" s="144" t="s">
        <v>144</v>
      </c>
      <c r="F460" s="84">
        <v>39173</v>
      </c>
      <c r="G460" s="145">
        <v>2007</v>
      </c>
      <c r="H460" s="123" t="s">
        <v>993</v>
      </c>
      <c r="I460" s="123" t="str">
        <f t="shared" si="24"/>
        <v>VA</v>
      </c>
      <c r="J460" s="123" t="str">
        <f t="shared" si="23"/>
        <v>MD</v>
      </c>
      <c r="K460" s="123" t="str">
        <f t="shared" si="25"/>
        <v>Northeast</v>
      </c>
      <c r="L460" s="123" t="str">
        <f>INDEX('State '!$A$1:$C$62,MATCH($I460,'State '!$B:$B,0),3)</f>
        <v>Northeast</v>
      </c>
      <c r="M460" s="123" t="str">
        <f>INDEX('State '!$A$1:$C$62,MATCH($J460,'State '!$B:$B,0),3)</f>
        <v>Northeast</v>
      </c>
      <c r="N460" s="123"/>
      <c r="O460" s="146">
        <v>55</v>
      </c>
      <c r="P460" s="146">
        <v>33.5</v>
      </c>
      <c r="Q460" s="146">
        <v>175</v>
      </c>
      <c r="R460" s="85">
        <v>24</v>
      </c>
      <c r="S460" s="147" t="s">
        <v>135</v>
      </c>
      <c r="T460" s="148" t="s">
        <v>390</v>
      </c>
      <c r="U460" s="149" t="s">
        <v>994</v>
      </c>
      <c r="V460" s="123"/>
      <c r="W460" s="125"/>
      <c r="X460" s="126"/>
      <c r="Y460" s="113"/>
      <c r="Z460" s="113"/>
      <c r="AA460" s="113"/>
      <c r="AB460" s="113"/>
      <c r="AC460" s="113"/>
      <c r="AD460" s="113"/>
      <c r="AE460" s="113"/>
      <c r="AF460" s="113"/>
      <c r="AG460" s="113"/>
      <c r="AH460" s="113"/>
      <c r="AI460" s="113"/>
      <c r="AJ460" s="113"/>
      <c r="AK460" s="113"/>
      <c r="AL460" s="113"/>
      <c r="AM460" s="113"/>
      <c r="AN460" s="113"/>
      <c r="AO460" s="113"/>
      <c r="AP460" s="113"/>
      <c r="AQ460" s="113"/>
      <c r="AR460" s="113"/>
      <c r="AS460" s="113"/>
      <c r="AT460" s="113"/>
      <c r="AU460" s="113"/>
      <c r="AV460" s="113"/>
      <c r="AW460" s="113"/>
      <c r="AX460" s="113"/>
      <c r="AY460" s="113"/>
      <c r="AZ460" s="113"/>
      <c r="BA460" s="113"/>
      <c r="BB460" s="113"/>
      <c r="BC460" s="113"/>
      <c r="BD460" s="113"/>
      <c r="BE460" s="113"/>
      <c r="BF460" s="113"/>
      <c r="BG460" s="113"/>
      <c r="BH460" s="113"/>
      <c r="BI460" s="113"/>
      <c r="BJ460" s="113"/>
      <c r="BK460" s="113"/>
      <c r="BL460" s="113"/>
      <c r="BM460" s="113"/>
      <c r="BN460" s="113"/>
      <c r="BO460" s="113"/>
      <c r="BP460" s="113"/>
      <c r="BQ460" s="113"/>
      <c r="BR460" s="113"/>
      <c r="BS460" s="113"/>
      <c r="BT460" s="113"/>
      <c r="BU460" s="113"/>
      <c r="BV460" s="113"/>
      <c r="BW460" s="113"/>
      <c r="BX460" s="113"/>
      <c r="BY460" s="113"/>
      <c r="BZ460" s="113"/>
      <c r="CA460" s="113"/>
      <c r="CB460" s="113"/>
      <c r="CC460" s="113"/>
      <c r="CD460" s="113"/>
      <c r="CE460" s="113"/>
      <c r="CF460" s="113"/>
      <c r="CG460" s="113"/>
      <c r="CH460" s="113"/>
      <c r="CI460" s="113"/>
      <c r="CJ460" s="113"/>
      <c r="CK460" s="113"/>
      <c r="CL460" s="113"/>
      <c r="CM460" s="113"/>
      <c r="CN460" s="113"/>
      <c r="CO460" s="113"/>
      <c r="CP460" s="113"/>
      <c r="CQ460" s="113"/>
      <c r="CR460" s="113"/>
      <c r="CS460" s="113"/>
      <c r="CT460" s="113"/>
      <c r="CU460" s="113"/>
      <c r="CV460" s="113"/>
      <c r="CW460" s="113"/>
      <c r="CX460" s="113"/>
      <c r="CY460" s="113"/>
      <c r="CZ460" s="113"/>
      <c r="DA460" s="113"/>
      <c r="DB460" s="113"/>
      <c r="DC460" s="113"/>
      <c r="DD460" s="113"/>
      <c r="DE460" s="113"/>
      <c r="DF460" s="113"/>
      <c r="DG460" s="113"/>
      <c r="DH460" s="113"/>
      <c r="DI460" s="113"/>
      <c r="DJ460" s="113"/>
      <c r="DK460" s="113"/>
      <c r="DL460" s="113"/>
      <c r="DM460" s="113"/>
      <c r="DN460" s="113"/>
      <c r="DO460" s="113"/>
      <c r="DP460" s="113"/>
      <c r="DQ460" s="113"/>
      <c r="DR460" s="113"/>
      <c r="DS460" s="113"/>
      <c r="DT460" s="113"/>
      <c r="DU460" s="113"/>
      <c r="DV460" s="113"/>
      <c r="DW460" s="113"/>
      <c r="DX460" s="113"/>
      <c r="DY460" s="113"/>
      <c r="DZ460" s="113"/>
      <c r="EA460" s="113"/>
      <c r="EB460" s="113"/>
      <c r="EC460" s="113"/>
      <c r="ED460" s="113"/>
      <c r="EE460" s="113"/>
      <c r="EF460" s="113"/>
      <c r="EG460" s="113"/>
      <c r="EH460" s="113"/>
      <c r="EI460" s="113"/>
      <c r="EJ460" s="113"/>
      <c r="EK460" s="113"/>
      <c r="EL460" s="113"/>
      <c r="EM460" s="113"/>
      <c r="EN460" s="113"/>
      <c r="EO460" s="113"/>
      <c r="EP460" s="113"/>
      <c r="EQ460" s="113"/>
      <c r="ER460" s="113"/>
      <c r="ES460" s="113"/>
      <c r="ET460" s="113"/>
      <c r="EU460" s="113"/>
      <c r="EV460" s="113"/>
      <c r="EW460" s="113"/>
      <c r="EX460" s="113"/>
      <c r="EY460" s="113"/>
      <c r="EZ460" s="113"/>
      <c r="FA460" s="113"/>
      <c r="FB460" s="113"/>
      <c r="FC460" s="113"/>
      <c r="FD460" s="113"/>
      <c r="FE460" s="113"/>
      <c r="FF460" s="113"/>
      <c r="FG460" s="113"/>
      <c r="FH460" s="113"/>
      <c r="FI460" s="113"/>
      <c r="FJ460" s="113"/>
      <c r="FK460" s="113"/>
      <c r="FL460" s="113"/>
      <c r="FM460" s="113"/>
      <c r="FN460" s="113"/>
      <c r="FO460" s="113"/>
      <c r="FP460" s="113"/>
      <c r="FQ460" s="113"/>
      <c r="FR460" s="113"/>
      <c r="FS460" s="113"/>
      <c r="FT460" s="113"/>
      <c r="FU460" s="113"/>
      <c r="FV460" s="113"/>
      <c r="FW460" s="113"/>
      <c r="FX460" s="113"/>
      <c r="FY460" s="113"/>
      <c r="FZ460" s="113"/>
      <c r="GA460" s="113"/>
      <c r="GB460" s="113"/>
      <c r="GC460" s="113"/>
      <c r="GD460" s="113"/>
      <c r="GE460" s="113"/>
      <c r="GF460" s="113"/>
      <c r="GG460" s="113"/>
      <c r="GH460" s="113"/>
      <c r="GI460" s="113"/>
      <c r="GJ460" s="113"/>
      <c r="GK460" s="113"/>
      <c r="GL460" s="113"/>
      <c r="GM460" s="113"/>
      <c r="GN460" s="113"/>
      <c r="GO460" s="113"/>
      <c r="GP460" s="113"/>
      <c r="GQ460" s="113"/>
      <c r="GR460" s="113"/>
      <c r="GS460" s="113"/>
      <c r="GT460" s="113"/>
      <c r="GU460" s="113"/>
      <c r="GV460" s="113"/>
      <c r="GW460" s="113"/>
      <c r="GX460" s="113"/>
      <c r="GY460" s="113"/>
      <c r="GZ460" s="113"/>
      <c r="HA460" s="113"/>
      <c r="HB460" s="113"/>
      <c r="HC460" s="113"/>
      <c r="HD460" s="113"/>
      <c r="HE460" s="113"/>
      <c r="HF460" s="113"/>
      <c r="HG460" s="113"/>
      <c r="HH460" s="113"/>
      <c r="HI460" s="113"/>
      <c r="HJ460" s="113"/>
      <c r="HK460" s="113"/>
      <c r="HL460" s="113"/>
      <c r="HM460" s="113"/>
      <c r="HN460" s="113"/>
      <c r="HO460" s="113"/>
      <c r="HP460" s="113"/>
      <c r="HQ460" s="113"/>
      <c r="HR460" s="113"/>
      <c r="HS460" s="113"/>
      <c r="HT460" s="113"/>
      <c r="HU460" s="113"/>
      <c r="HV460" s="113"/>
      <c r="HW460" s="113"/>
      <c r="HX460" s="113"/>
      <c r="HY460" s="113"/>
      <c r="HZ460" s="113"/>
      <c r="IA460" s="113"/>
      <c r="IB460" s="113"/>
      <c r="IC460" s="113"/>
      <c r="ID460" s="113"/>
      <c r="IE460" s="113"/>
      <c r="IF460" s="113"/>
      <c r="IG460" s="113"/>
      <c r="IH460" s="113"/>
      <c r="II460" s="113"/>
      <c r="IJ460" s="113"/>
      <c r="IK460" s="113"/>
      <c r="IL460" s="113"/>
      <c r="IM460" s="113"/>
      <c r="IN460" s="113"/>
      <c r="IO460" s="113"/>
      <c r="IP460" s="113"/>
      <c r="IQ460" s="113"/>
      <c r="IR460" s="113"/>
      <c r="IS460" s="113"/>
      <c r="IT460" s="113"/>
      <c r="IU460" s="113"/>
      <c r="IV460" s="113"/>
      <c r="IW460" s="113"/>
      <c r="IX460" s="113"/>
      <c r="IY460" s="113"/>
    </row>
    <row r="461" spans="1:259" x14ac:dyDescent="0.2">
      <c r="A461" s="122">
        <v>39990</v>
      </c>
      <c r="B461" s="102" t="s">
        <v>1001</v>
      </c>
      <c r="C461" s="102" t="s">
        <v>260</v>
      </c>
      <c r="D461" s="102" t="s">
        <v>141</v>
      </c>
      <c r="E461" s="144" t="s">
        <v>144</v>
      </c>
      <c r="F461" s="84">
        <v>39346</v>
      </c>
      <c r="G461" s="145">
        <v>2007</v>
      </c>
      <c r="H461" s="123" t="s">
        <v>1002</v>
      </c>
      <c r="I461" s="123" t="str">
        <f t="shared" si="24"/>
        <v>CO</v>
      </c>
      <c r="J461" s="123" t="str">
        <f t="shared" si="23"/>
        <v>OK</v>
      </c>
      <c r="K461" s="123" t="str">
        <f t="shared" si="25"/>
        <v>Mountain, South Central</v>
      </c>
      <c r="L461" s="123" t="str">
        <f>INDEX('State '!$A$1:$C$62,MATCH($I461,'State '!$B:$B,0),3)</f>
        <v>Mountain</v>
      </c>
      <c r="M461" s="123" t="str">
        <f>INDEX('State '!$A$1:$C$62,MATCH($J461,'State '!$B:$B,0),3)</f>
        <v>South Central</v>
      </c>
      <c r="N461" s="123"/>
      <c r="O461" s="146">
        <v>11.89</v>
      </c>
      <c r="P461" s="146">
        <v>11</v>
      </c>
      <c r="Q461" s="146">
        <v>29</v>
      </c>
      <c r="R461" s="85"/>
      <c r="S461" s="147" t="s">
        <v>135</v>
      </c>
      <c r="T461" s="148" t="s">
        <v>390</v>
      </c>
      <c r="U461" s="149" t="s">
        <v>1003</v>
      </c>
      <c r="V461" s="123"/>
      <c r="W461" s="125"/>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c r="BB461" s="20"/>
      <c r="BC461" s="20"/>
      <c r="BD461" s="20"/>
      <c r="BE461" s="20"/>
      <c r="BF461" s="20"/>
      <c r="BG461" s="20"/>
      <c r="BH461" s="20"/>
      <c r="BI461" s="20"/>
      <c r="BJ461" s="20"/>
      <c r="BK461" s="20"/>
      <c r="BL461" s="20"/>
      <c r="BM461" s="20"/>
      <c r="BN461" s="20"/>
      <c r="BO461" s="20"/>
      <c r="BP461" s="20"/>
      <c r="BQ461" s="20"/>
      <c r="BR461" s="20"/>
      <c r="BS461" s="20"/>
      <c r="BT461" s="20"/>
      <c r="BU461" s="20"/>
      <c r="BV461" s="20"/>
      <c r="BW461" s="20"/>
      <c r="BX461" s="20"/>
      <c r="BY461" s="20"/>
      <c r="BZ461" s="20"/>
      <c r="CA461" s="20"/>
      <c r="CB461" s="20"/>
      <c r="CC461" s="20"/>
      <c r="CD461" s="20"/>
      <c r="CE461" s="20"/>
      <c r="CF461" s="20"/>
      <c r="CG461" s="20"/>
      <c r="CH461" s="20"/>
      <c r="CI461" s="20"/>
      <c r="CJ461" s="20"/>
      <c r="CK461" s="20"/>
      <c r="CL461" s="20"/>
      <c r="CM461" s="20"/>
      <c r="CN461" s="20"/>
      <c r="CO461" s="20"/>
      <c r="CP461" s="20"/>
      <c r="CQ461" s="20"/>
      <c r="CR461" s="20"/>
      <c r="CS461" s="20"/>
      <c r="CT461" s="20"/>
      <c r="CU461" s="20"/>
      <c r="CV461" s="20"/>
      <c r="CW461" s="20"/>
      <c r="CX461" s="20"/>
      <c r="CY461" s="20"/>
      <c r="CZ461" s="20"/>
      <c r="DA461" s="20"/>
      <c r="DB461" s="20"/>
      <c r="DC461" s="20"/>
      <c r="DD461" s="20"/>
      <c r="DE461" s="20"/>
      <c r="DF461" s="20"/>
      <c r="DG461" s="20"/>
      <c r="DH461" s="20"/>
      <c r="DI461" s="20"/>
      <c r="DJ461" s="20"/>
      <c r="DK461" s="20"/>
      <c r="DL461" s="20"/>
      <c r="DM461" s="20"/>
      <c r="DN461" s="20"/>
      <c r="DO461" s="20"/>
      <c r="DP461" s="20"/>
      <c r="DQ461" s="20"/>
      <c r="DR461" s="20"/>
      <c r="DS461" s="20"/>
      <c r="DT461" s="20"/>
      <c r="DU461" s="20"/>
      <c r="DV461" s="20"/>
      <c r="DW461" s="20"/>
      <c r="DX461" s="20"/>
      <c r="DY461" s="20"/>
      <c r="DZ461" s="20"/>
      <c r="EA461" s="20"/>
      <c r="EB461" s="20"/>
      <c r="EC461" s="20"/>
      <c r="ED461" s="20"/>
      <c r="EE461" s="20"/>
      <c r="EF461" s="20"/>
      <c r="EG461" s="20"/>
      <c r="EH461" s="20"/>
      <c r="EI461" s="20"/>
      <c r="EJ461" s="20"/>
      <c r="EK461" s="20"/>
      <c r="EL461" s="20"/>
      <c r="EM461" s="20"/>
      <c r="EN461" s="20"/>
      <c r="EO461" s="20"/>
      <c r="EP461" s="20"/>
      <c r="EQ461" s="20"/>
      <c r="ER461" s="20"/>
      <c r="ES461" s="20"/>
      <c r="ET461" s="20"/>
      <c r="EU461" s="20"/>
      <c r="EV461" s="20"/>
      <c r="EW461" s="20"/>
      <c r="EX461" s="20"/>
      <c r="EY461" s="20"/>
      <c r="EZ461" s="20"/>
      <c r="FA461" s="20"/>
      <c r="FB461" s="20"/>
      <c r="FC461" s="20"/>
      <c r="FD461" s="20"/>
      <c r="FE461" s="20"/>
      <c r="FF461" s="20"/>
      <c r="FG461" s="20"/>
      <c r="FH461" s="20"/>
      <c r="FI461" s="20"/>
      <c r="FJ461" s="20"/>
      <c r="FK461" s="20"/>
      <c r="FL461" s="20"/>
      <c r="FM461" s="20"/>
      <c r="FN461" s="20"/>
      <c r="FO461" s="20"/>
      <c r="FP461" s="20"/>
      <c r="FQ461" s="20"/>
      <c r="FR461" s="20"/>
      <c r="FS461" s="20"/>
      <c r="FT461" s="20"/>
      <c r="FU461" s="20"/>
      <c r="FV461" s="20"/>
      <c r="FW461" s="20"/>
      <c r="FX461" s="20"/>
      <c r="FY461" s="20"/>
      <c r="FZ461" s="20"/>
      <c r="GA461" s="20"/>
      <c r="GB461" s="20"/>
      <c r="GC461" s="20"/>
      <c r="GD461" s="20"/>
      <c r="GE461" s="20"/>
      <c r="GF461" s="20"/>
      <c r="GG461" s="20"/>
      <c r="GH461" s="20"/>
      <c r="GI461" s="20"/>
      <c r="GJ461" s="20"/>
      <c r="GK461" s="20"/>
      <c r="GL461" s="20"/>
      <c r="GM461" s="20"/>
      <c r="GN461" s="20"/>
      <c r="GO461" s="20"/>
      <c r="GP461" s="20"/>
      <c r="GQ461" s="20"/>
      <c r="GR461" s="20"/>
      <c r="GS461" s="20"/>
      <c r="GT461" s="20"/>
      <c r="GU461" s="20"/>
      <c r="GV461" s="20"/>
      <c r="GW461" s="20"/>
      <c r="GX461" s="20"/>
      <c r="GY461" s="20"/>
      <c r="GZ461" s="20"/>
      <c r="HA461" s="20"/>
      <c r="HB461" s="20"/>
      <c r="HC461" s="20"/>
      <c r="HD461" s="20"/>
      <c r="HE461" s="20"/>
      <c r="HF461" s="20"/>
      <c r="HG461" s="20"/>
      <c r="HH461" s="20"/>
      <c r="HI461" s="20"/>
      <c r="HJ461" s="20"/>
      <c r="HK461" s="20"/>
      <c r="HL461" s="20"/>
      <c r="HM461" s="20"/>
      <c r="HN461" s="20"/>
      <c r="HO461" s="20"/>
      <c r="HP461" s="20"/>
      <c r="HQ461" s="20"/>
      <c r="HR461" s="20"/>
      <c r="HS461" s="20"/>
      <c r="HT461" s="20"/>
      <c r="HU461" s="20"/>
      <c r="HV461" s="20"/>
      <c r="HW461" s="20"/>
      <c r="HX461" s="20"/>
      <c r="HY461" s="20"/>
      <c r="HZ461" s="20"/>
      <c r="IA461" s="20"/>
      <c r="IB461" s="20"/>
      <c r="IC461" s="20"/>
      <c r="ID461" s="20"/>
      <c r="IE461" s="20"/>
      <c r="IF461" s="20"/>
      <c r="IG461" s="20"/>
      <c r="IH461" s="20"/>
      <c r="II461" s="20"/>
      <c r="IJ461" s="20"/>
      <c r="IK461" s="20"/>
      <c r="IL461" s="20"/>
      <c r="IM461" s="20"/>
      <c r="IN461" s="20"/>
      <c r="IO461" s="20"/>
      <c r="IP461" s="20"/>
      <c r="IQ461" s="20"/>
      <c r="IR461" s="20"/>
      <c r="IS461" s="20"/>
      <c r="IT461" s="20"/>
      <c r="IU461" s="20"/>
      <c r="IV461" s="20"/>
      <c r="IW461" s="20"/>
      <c r="IX461" s="20"/>
      <c r="IY461" s="20"/>
    </row>
    <row r="462" spans="1:259" x14ac:dyDescent="0.2">
      <c r="A462" s="122">
        <v>39990</v>
      </c>
      <c r="B462" s="101" t="s">
        <v>1000</v>
      </c>
      <c r="C462" s="101" t="s">
        <v>304</v>
      </c>
      <c r="D462" s="101" t="s">
        <v>141</v>
      </c>
      <c r="E462" s="101" t="s">
        <v>144</v>
      </c>
      <c r="F462" s="82">
        <v>39173</v>
      </c>
      <c r="G462" s="83">
        <v>2007</v>
      </c>
      <c r="H462" s="123" t="s">
        <v>0</v>
      </c>
      <c r="I462" s="123" t="str">
        <f t="shared" si="24"/>
        <v>LA</v>
      </c>
      <c r="J462" s="123" t="str">
        <f t="shared" si="23"/>
        <v>LA</v>
      </c>
      <c r="K462" s="123" t="str">
        <f t="shared" si="25"/>
        <v>South Central</v>
      </c>
      <c r="L462" s="123" t="str">
        <f>INDEX('State '!$A$1:$C$62,MATCH($I462,'State '!$B:$B,0),3)</f>
        <v>South Central</v>
      </c>
      <c r="M462" s="123" t="str">
        <f>INDEX('State '!$A$1:$C$62,MATCH($J462,'State '!$B:$B,0),3)</f>
        <v>South Central</v>
      </c>
      <c r="N462" s="123"/>
      <c r="O462" s="85">
        <v>90</v>
      </c>
      <c r="P462" s="85">
        <v>74</v>
      </c>
      <c r="Q462" s="85">
        <v>200</v>
      </c>
      <c r="R462" s="124" t="s">
        <v>445</v>
      </c>
      <c r="S462" s="123" t="s">
        <v>139</v>
      </c>
      <c r="T462" s="123" t="s">
        <v>188</v>
      </c>
      <c r="U462" s="123" t="s">
        <v>391</v>
      </c>
      <c r="V462" s="123"/>
      <c r="W462" s="125"/>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c r="BM462" s="20"/>
      <c r="BN462" s="20"/>
      <c r="BO462" s="20"/>
      <c r="BP462" s="20"/>
      <c r="BQ462" s="20"/>
      <c r="BR462" s="20"/>
      <c r="BS462" s="20"/>
      <c r="BT462" s="20"/>
      <c r="BU462" s="20"/>
      <c r="BV462" s="20"/>
      <c r="BW462" s="20"/>
      <c r="BX462" s="20"/>
      <c r="BY462" s="20"/>
      <c r="BZ462" s="20"/>
      <c r="CA462" s="20"/>
      <c r="CB462" s="20"/>
      <c r="CC462" s="20"/>
      <c r="CD462" s="20"/>
      <c r="CE462" s="20"/>
      <c r="CF462" s="20"/>
      <c r="CG462" s="20"/>
      <c r="CH462" s="20"/>
      <c r="CI462" s="20"/>
      <c r="CJ462" s="20"/>
      <c r="CK462" s="20"/>
      <c r="CL462" s="20"/>
      <c r="CM462" s="20"/>
      <c r="CN462" s="20"/>
      <c r="CO462" s="20"/>
      <c r="CP462" s="20"/>
      <c r="CQ462" s="20"/>
      <c r="CR462" s="20"/>
      <c r="CS462" s="20"/>
      <c r="CT462" s="20"/>
      <c r="CU462" s="20"/>
      <c r="CV462" s="20"/>
      <c r="CW462" s="20"/>
      <c r="CX462" s="20"/>
      <c r="CY462" s="20"/>
      <c r="CZ462" s="20"/>
      <c r="DA462" s="20"/>
      <c r="DB462" s="20"/>
      <c r="DC462" s="20"/>
      <c r="DD462" s="20"/>
      <c r="DE462" s="20"/>
      <c r="DF462" s="20"/>
      <c r="DG462" s="20"/>
      <c r="DH462" s="20"/>
      <c r="DI462" s="20"/>
      <c r="DJ462" s="20"/>
      <c r="DK462" s="20"/>
      <c r="DL462" s="20"/>
      <c r="DM462" s="20"/>
      <c r="DN462" s="20"/>
      <c r="DO462" s="20"/>
      <c r="DP462" s="20"/>
      <c r="DQ462" s="20"/>
      <c r="DR462" s="20"/>
      <c r="DS462" s="20"/>
      <c r="DT462" s="20"/>
      <c r="DU462" s="20"/>
      <c r="DV462" s="20"/>
      <c r="DW462" s="20"/>
      <c r="DX462" s="20"/>
      <c r="DY462" s="20"/>
      <c r="DZ462" s="20"/>
      <c r="EA462" s="20"/>
      <c r="EB462" s="20"/>
      <c r="EC462" s="20"/>
      <c r="ED462" s="20"/>
      <c r="EE462" s="20"/>
      <c r="EF462" s="20"/>
      <c r="EG462" s="20"/>
      <c r="EH462" s="20"/>
      <c r="EI462" s="20"/>
      <c r="EJ462" s="20"/>
      <c r="EK462" s="20"/>
      <c r="EL462" s="20"/>
      <c r="EM462" s="20"/>
      <c r="EN462" s="20"/>
      <c r="EO462" s="20"/>
      <c r="EP462" s="20"/>
      <c r="EQ462" s="20"/>
      <c r="ER462" s="20"/>
      <c r="ES462" s="20"/>
      <c r="ET462" s="20"/>
      <c r="EU462" s="20"/>
      <c r="EV462" s="20"/>
      <c r="EW462" s="20"/>
      <c r="EX462" s="20"/>
      <c r="EY462" s="20"/>
      <c r="EZ462" s="20"/>
      <c r="FA462" s="20"/>
      <c r="FB462" s="20"/>
      <c r="FC462" s="20"/>
      <c r="FD462" s="20"/>
      <c r="FE462" s="20"/>
      <c r="FF462" s="20"/>
      <c r="FG462" s="20"/>
      <c r="FH462" s="20"/>
      <c r="FI462" s="20"/>
      <c r="FJ462" s="20"/>
      <c r="FK462" s="20"/>
      <c r="FL462" s="20"/>
      <c r="FM462" s="20"/>
      <c r="FN462" s="20"/>
      <c r="FO462" s="20"/>
      <c r="FP462" s="20"/>
      <c r="FQ462" s="20"/>
      <c r="FR462" s="20"/>
      <c r="FS462" s="20"/>
      <c r="FT462" s="20"/>
      <c r="FU462" s="20"/>
      <c r="FV462" s="20"/>
      <c r="FW462" s="20"/>
      <c r="FX462" s="20"/>
      <c r="FY462" s="20"/>
      <c r="FZ462" s="20"/>
      <c r="GA462" s="20"/>
      <c r="GB462" s="20"/>
      <c r="GC462" s="20"/>
      <c r="GD462" s="20"/>
      <c r="GE462" s="20"/>
      <c r="GF462" s="20"/>
      <c r="GG462" s="20"/>
      <c r="GH462" s="20"/>
      <c r="GI462" s="20"/>
      <c r="GJ462" s="20"/>
      <c r="GK462" s="20"/>
      <c r="GL462" s="20"/>
      <c r="GM462" s="20"/>
      <c r="GN462" s="20"/>
      <c r="GO462" s="20"/>
      <c r="GP462" s="20"/>
      <c r="GQ462" s="20"/>
      <c r="GR462" s="20"/>
      <c r="GS462" s="20"/>
      <c r="GT462" s="20"/>
      <c r="GU462" s="20"/>
      <c r="GV462" s="20"/>
      <c r="GW462" s="20"/>
      <c r="GX462" s="20"/>
      <c r="GY462" s="20"/>
      <c r="GZ462" s="20"/>
      <c r="HA462" s="20"/>
      <c r="HB462" s="20"/>
      <c r="HC462" s="20"/>
      <c r="HD462" s="20"/>
      <c r="HE462" s="20"/>
      <c r="HF462" s="20"/>
      <c r="HG462" s="20"/>
      <c r="HH462" s="20"/>
      <c r="HI462" s="20"/>
      <c r="HJ462" s="20"/>
      <c r="HK462" s="20"/>
      <c r="HL462" s="20"/>
      <c r="HM462" s="20"/>
      <c r="HN462" s="20"/>
      <c r="HO462" s="20"/>
      <c r="HP462" s="20"/>
      <c r="HQ462" s="20"/>
      <c r="HR462" s="20"/>
      <c r="HS462" s="20"/>
      <c r="HT462" s="20"/>
      <c r="HU462" s="20"/>
      <c r="HV462" s="20"/>
      <c r="HW462" s="20"/>
      <c r="HX462" s="20"/>
      <c r="HY462" s="20"/>
      <c r="HZ462" s="20"/>
      <c r="IA462" s="20"/>
      <c r="IB462" s="20"/>
      <c r="IC462" s="20"/>
      <c r="ID462" s="20"/>
      <c r="IE462" s="20"/>
      <c r="IF462" s="20"/>
      <c r="IG462" s="20"/>
      <c r="IH462" s="20"/>
      <c r="II462" s="20"/>
      <c r="IJ462" s="20"/>
      <c r="IK462" s="20"/>
      <c r="IL462" s="20"/>
      <c r="IM462" s="20"/>
      <c r="IN462" s="20"/>
      <c r="IO462" s="20"/>
      <c r="IP462" s="20"/>
      <c r="IQ462" s="20"/>
      <c r="IR462" s="20"/>
      <c r="IS462" s="20"/>
      <c r="IT462" s="20"/>
      <c r="IU462" s="20"/>
      <c r="IV462" s="20"/>
      <c r="IW462" s="20"/>
      <c r="IX462" s="20"/>
      <c r="IY462" s="20"/>
    </row>
    <row r="463" spans="1:259" x14ac:dyDescent="0.2">
      <c r="A463" s="122">
        <v>39990</v>
      </c>
      <c r="B463" s="101" t="s">
        <v>922</v>
      </c>
      <c r="C463" s="101" t="s">
        <v>304</v>
      </c>
      <c r="D463" s="101" t="s">
        <v>141</v>
      </c>
      <c r="E463" s="101" t="s">
        <v>144</v>
      </c>
      <c r="F463" s="82">
        <v>39173</v>
      </c>
      <c r="G463" s="83">
        <v>2007</v>
      </c>
      <c r="H463" s="123" t="s">
        <v>6</v>
      </c>
      <c r="I463" s="123" t="str">
        <f t="shared" si="24"/>
        <v>TX</v>
      </c>
      <c r="J463" s="123" t="str">
        <f t="shared" si="23"/>
        <v>TX</v>
      </c>
      <c r="K463" s="123" t="str">
        <f t="shared" si="25"/>
        <v>South Central</v>
      </c>
      <c r="L463" s="123" t="str">
        <f>INDEX('State '!$A$1:$C$62,MATCH($I463,'State '!$B:$B,0),3)</f>
        <v>South Central</v>
      </c>
      <c r="M463" s="123" t="str">
        <f>INDEX('State '!$A$1:$C$62,MATCH($J463,'State '!$B:$B,0),3)</f>
        <v>South Central</v>
      </c>
      <c r="N463" s="123"/>
      <c r="O463" s="85">
        <v>20</v>
      </c>
      <c r="P463" s="85"/>
      <c r="Q463" s="85">
        <v>125</v>
      </c>
      <c r="R463" s="124">
        <v>24</v>
      </c>
      <c r="S463" s="123" t="s">
        <v>139</v>
      </c>
      <c r="T463" s="123" t="s">
        <v>188</v>
      </c>
      <c r="U463" s="123" t="s">
        <v>391</v>
      </c>
      <c r="V463" s="123"/>
      <c r="W463" s="125"/>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c r="BB463" s="20"/>
      <c r="BC463" s="20"/>
      <c r="BD463" s="20"/>
      <c r="BE463" s="20"/>
      <c r="BF463" s="20"/>
      <c r="BG463" s="20"/>
      <c r="BH463" s="20"/>
      <c r="BI463" s="20"/>
      <c r="BJ463" s="20"/>
      <c r="BK463" s="20"/>
      <c r="BL463" s="20"/>
      <c r="BM463" s="20"/>
      <c r="BN463" s="20"/>
      <c r="BO463" s="20"/>
      <c r="BP463" s="20"/>
      <c r="BQ463" s="20"/>
      <c r="BR463" s="20"/>
      <c r="BS463" s="20"/>
      <c r="BT463" s="20"/>
      <c r="BU463" s="20"/>
      <c r="BV463" s="20"/>
      <c r="BW463" s="20"/>
      <c r="BX463" s="20"/>
      <c r="BY463" s="20"/>
      <c r="BZ463" s="20"/>
      <c r="CA463" s="20"/>
      <c r="CB463" s="20"/>
      <c r="CC463" s="20"/>
      <c r="CD463" s="20"/>
      <c r="CE463" s="20"/>
      <c r="CF463" s="20"/>
      <c r="CG463" s="20"/>
      <c r="CH463" s="20"/>
      <c r="CI463" s="20"/>
      <c r="CJ463" s="20"/>
      <c r="CK463" s="20"/>
      <c r="CL463" s="20"/>
      <c r="CM463" s="20"/>
      <c r="CN463" s="20"/>
      <c r="CO463" s="20"/>
      <c r="CP463" s="20"/>
      <c r="CQ463" s="20"/>
      <c r="CR463" s="20"/>
      <c r="CS463" s="20"/>
      <c r="CT463" s="20"/>
      <c r="CU463" s="20"/>
      <c r="CV463" s="20"/>
      <c r="CW463" s="20"/>
      <c r="CX463" s="20"/>
      <c r="CY463" s="20"/>
      <c r="CZ463" s="20"/>
      <c r="DA463" s="20"/>
      <c r="DB463" s="20"/>
      <c r="DC463" s="20"/>
      <c r="DD463" s="20"/>
      <c r="DE463" s="20"/>
      <c r="DF463" s="20"/>
      <c r="DG463" s="20"/>
      <c r="DH463" s="20"/>
      <c r="DI463" s="20"/>
      <c r="DJ463" s="20"/>
      <c r="DK463" s="20"/>
      <c r="DL463" s="20"/>
      <c r="DM463" s="20"/>
      <c r="DN463" s="20"/>
      <c r="DO463" s="20"/>
      <c r="DP463" s="20"/>
      <c r="DQ463" s="20"/>
      <c r="DR463" s="20"/>
      <c r="DS463" s="20"/>
      <c r="DT463" s="20"/>
      <c r="DU463" s="20"/>
      <c r="DV463" s="20"/>
      <c r="DW463" s="20"/>
      <c r="DX463" s="20"/>
      <c r="DY463" s="20"/>
      <c r="DZ463" s="20"/>
      <c r="EA463" s="20"/>
      <c r="EB463" s="20"/>
      <c r="EC463" s="20"/>
      <c r="ED463" s="20"/>
      <c r="EE463" s="20"/>
      <c r="EF463" s="20"/>
      <c r="EG463" s="20"/>
      <c r="EH463" s="20"/>
      <c r="EI463" s="20"/>
      <c r="EJ463" s="20"/>
      <c r="EK463" s="20"/>
      <c r="EL463" s="20"/>
      <c r="EM463" s="20"/>
      <c r="EN463" s="20"/>
      <c r="EO463" s="20"/>
      <c r="EP463" s="20"/>
      <c r="EQ463" s="20"/>
      <c r="ER463" s="20"/>
      <c r="ES463" s="20"/>
      <c r="ET463" s="20"/>
      <c r="EU463" s="20"/>
      <c r="EV463" s="20"/>
      <c r="EW463" s="20"/>
      <c r="EX463" s="20"/>
      <c r="EY463" s="20"/>
      <c r="EZ463" s="20"/>
      <c r="FA463" s="20"/>
      <c r="FB463" s="20"/>
      <c r="FC463" s="20"/>
      <c r="FD463" s="20"/>
      <c r="FE463" s="20"/>
      <c r="FF463" s="20"/>
      <c r="FG463" s="20"/>
      <c r="FH463" s="20"/>
      <c r="FI463" s="20"/>
      <c r="FJ463" s="20"/>
      <c r="FK463" s="20"/>
      <c r="FL463" s="20"/>
      <c r="FM463" s="20"/>
      <c r="FN463" s="20"/>
      <c r="FO463" s="20"/>
      <c r="FP463" s="20"/>
      <c r="FQ463" s="20"/>
      <c r="FR463" s="20"/>
      <c r="FS463" s="20"/>
      <c r="FT463" s="20"/>
      <c r="FU463" s="20"/>
      <c r="FV463" s="20"/>
      <c r="FW463" s="20"/>
      <c r="FX463" s="20"/>
      <c r="FY463" s="20"/>
      <c r="FZ463" s="20"/>
      <c r="GA463" s="20"/>
      <c r="GB463" s="20"/>
      <c r="GC463" s="20"/>
      <c r="GD463" s="20"/>
      <c r="GE463" s="20"/>
      <c r="GF463" s="20"/>
      <c r="GG463" s="20"/>
      <c r="GH463" s="20"/>
      <c r="GI463" s="20"/>
      <c r="GJ463" s="20"/>
      <c r="GK463" s="20"/>
      <c r="GL463" s="20"/>
      <c r="GM463" s="20"/>
      <c r="GN463" s="20"/>
      <c r="GO463" s="20"/>
      <c r="GP463" s="20"/>
      <c r="GQ463" s="20"/>
      <c r="GR463" s="20"/>
      <c r="GS463" s="20"/>
      <c r="GT463" s="20"/>
      <c r="GU463" s="20"/>
      <c r="GV463" s="20"/>
      <c r="GW463" s="20"/>
      <c r="GX463" s="20"/>
      <c r="GY463" s="20"/>
      <c r="GZ463" s="20"/>
      <c r="HA463" s="20"/>
      <c r="HB463" s="20"/>
      <c r="HC463" s="20"/>
      <c r="HD463" s="20"/>
      <c r="HE463" s="20"/>
      <c r="HF463" s="20"/>
      <c r="HG463" s="20"/>
      <c r="HH463" s="20"/>
      <c r="HI463" s="20"/>
      <c r="HJ463" s="20"/>
      <c r="HK463" s="20"/>
      <c r="HL463" s="20"/>
      <c r="HM463" s="20"/>
      <c r="HN463" s="20"/>
      <c r="HO463" s="20"/>
      <c r="HP463" s="20"/>
      <c r="HQ463" s="20"/>
      <c r="HR463" s="20"/>
      <c r="HS463" s="20"/>
      <c r="HT463" s="20"/>
      <c r="HU463" s="20"/>
      <c r="HV463" s="20"/>
      <c r="HW463" s="20"/>
      <c r="HX463" s="20"/>
      <c r="HY463" s="20"/>
      <c r="HZ463" s="20"/>
      <c r="IA463" s="20"/>
      <c r="IB463" s="20"/>
      <c r="IC463" s="20"/>
      <c r="ID463" s="20"/>
      <c r="IE463" s="20"/>
      <c r="IF463" s="20"/>
      <c r="IG463" s="20"/>
      <c r="IH463" s="20"/>
      <c r="II463" s="20"/>
      <c r="IJ463" s="20"/>
      <c r="IK463" s="20"/>
      <c r="IL463" s="20"/>
      <c r="IM463" s="20"/>
      <c r="IN463" s="20"/>
      <c r="IO463" s="20"/>
      <c r="IP463" s="20"/>
      <c r="IQ463" s="20"/>
      <c r="IR463" s="20"/>
      <c r="IS463" s="20"/>
      <c r="IT463" s="20"/>
      <c r="IU463" s="20"/>
      <c r="IV463" s="20"/>
      <c r="IW463" s="20"/>
      <c r="IX463" s="20"/>
      <c r="IY463" s="20"/>
    </row>
    <row r="464" spans="1:259" x14ac:dyDescent="0.2">
      <c r="A464" s="122">
        <v>40246</v>
      </c>
      <c r="B464" s="102" t="s">
        <v>970</v>
      </c>
      <c r="C464" s="102" t="s">
        <v>310</v>
      </c>
      <c r="D464" s="102" t="s">
        <v>137</v>
      </c>
      <c r="E464" s="144" t="s">
        <v>144</v>
      </c>
      <c r="F464" s="84">
        <v>39419</v>
      </c>
      <c r="G464" s="145">
        <v>2007</v>
      </c>
      <c r="H464" s="123" t="s">
        <v>41</v>
      </c>
      <c r="I464" s="123" t="str">
        <f t="shared" si="24"/>
        <v>MI</v>
      </c>
      <c r="J464" s="123" t="str">
        <f t="shared" si="23"/>
        <v>MI</v>
      </c>
      <c r="K464" s="123" t="str">
        <f t="shared" si="25"/>
        <v>Midwest</v>
      </c>
      <c r="L464" s="123" t="str">
        <f>INDEX('State '!$A$1:$C$62,MATCH($I464,'State '!$B:$B,0),3)</f>
        <v>Midwest</v>
      </c>
      <c r="M464" s="123" t="str">
        <f>INDEX('State '!$A$1:$C$62,MATCH($J464,'State '!$B:$B,0),3)</f>
        <v>Midwest</v>
      </c>
      <c r="N464" s="123"/>
      <c r="O464" s="146">
        <v>5.0999999999999996</v>
      </c>
      <c r="P464" s="146">
        <v>4.5</v>
      </c>
      <c r="Q464" s="146">
        <v>100</v>
      </c>
      <c r="R464" s="85">
        <v>20</v>
      </c>
      <c r="S464" s="147" t="s">
        <v>139</v>
      </c>
      <c r="T464" s="148" t="s">
        <v>188</v>
      </c>
      <c r="U464" s="149" t="s">
        <v>971</v>
      </c>
      <c r="V464" s="123"/>
      <c r="W464" s="125"/>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c r="BB464" s="20"/>
      <c r="BC464" s="20"/>
      <c r="BD464" s="20"/>
      <c r="BE464" s="20"/>
      <c r="BF464" s="20"/>
      <c r="BG464" s="20"/>
      <c r="BH464" s="20"/>
      <c r="BI464" s="20"/>
      <c r="BJ464" s="20"/>
      <c r="BK464" s="20"/>
      <c r="BL464" s="20"/>
      <c r="BM464" s="20"/>
      <c r="BN464" s="20"/>
      <c r="BO464" s="20"/>
      <c r="BP464" s="20"/>
      <c r="BQ464" s="20"/>
      <c r="BR464" s="20"/>
      <c r="BS464" s="20"/>
      <c r="BT464" s="20"/>
      <c r="BU464" s="20"/>
      <c r="BV464" s="20"/>
      <c r="BW464" s="20"/>
      <c r="BX464" s="20"/>
      <c r="BY464" s="20"/>
      <c r="BZ464" s="20"/>
      <c r="CA464" s="20"/>
      <c r="CB464" s="20"/>
      <c r="CC464" s="20"/>
      <c r="CD464" s="20"/>
      <c r="CE464" s="20"/>
      <c r="CF464" s="20"/>
      <c r="CG464" s="20"/>
      <c r="CH464" s="20"/>
      <c r="CI464" s="20"/>
      <c r="CJ464" s="20"/>
      <c r="CK464" s="20"/>
      <c r="CL464" s="20"/>
      <c r="CM464" s="20"/>
      <c r="CN464" s="20"/>
      <c r="CO464" s="20"/>
      <c r="CP464" s="20"/>
      <c r="CQ464" s="20"/>
      <c r="CR464" s="20"/>
      <c r="CS464" s="20"/>
      <c r="CT464" s="20"/>
      <c r="CU464" s="20"/>
      <c r="CV464" s="20"/>
      <c r="CW464" s="20"/>
      <c r="CX464" s="20"/>
      <c r="CY464" s="20"/>
      <c r="CZ464" s="20"/>
      <c r="DA464" s="20"/>
      <c r="DB464" s="20"/>
      <c r="DC464" s="20"/>
      <c r="DD464" s="20"/>
      <c r="DE464" s="20"/>
      <c r="DF464" s="20"/>
      <c r="DG464" s="20"/>
      <c r="DH464" s="20"/>
      <c r="DI464" s="20"/>
      <c r="DJ464" s="20"/>
      <c r="DK464" s="20"/>
      <c r="DL464" s="20"/>
      <c r="DM464" s="20"/>
      <c r="DN464" s="20"/>
      <c r="DO464" s="20"/>
      <c r="DP464" s="20"/>
      <c r="DQ464" s="20"/>
      <c r="DR464" s="20"/>
      <c r="DS464" s="20"/>
      <c r="DT464" s="20"/>
      <c r="DU464" s="20"/>
      <c r="DV464" s="20"/>
      <c r="DW464" s="20"/>
      <c r="DX464" s="20"/>
      <c r="DY464" s="20"/>
      <c r="DZ464" s="20"/>
      <c r="EA464" s="20"/>
      <c r="EB464" s="20"/>
      <c r="EC464" s="20"/>
      <c r="ED464" s="20"/>
      <c r="EE464" s="20"/>
      <c r="EF464" s="20"/>
      <c r="EG464" s="20"/>
      <c r="EH464" s="20"/>
      <c r="EI464" s="20"/>
      <c r="EJ464" s="20"/>
      <c r="EK464" s="20"/>
      <c r="EL464" s="20"/>
      <c r="EM464" s="20"/>
      <c r="EN464" s="20"/>
      <c r="EO464" s="20"/>
      <c r="EP464" s="20"/>
      <c r="EQ464" s="20"/>
      <c r="ER464" s="20"/>
      <c r="ES464" s="20"/>
      <c r="ET464" s="20"/>
      <c r="EU464" s="20"/>
      <c r="EV464" s="20"/>
      <c r="EW464" s="20"/>
      <c r="EX464" s="20"/>
      <c r="EY464" s="20"/>
      <c r="EZ464" s="20"/>
      <c r="FA464" s="20"/>
      <c r="FB464" s="20"/>
      <c r="FC464" s="20"/>
      <c r="FD464" s="20"/>
      <c r="FE464" s="20"/>
      <c r="FF464" s="20"/>
      <c r="FG464" s="20"/>
      <c r="FH464" s="20"/>
      <c r="FI464" s="20"/>
      <c r="FJ464" s="20"/>
      <c r="FK464" s="20"/>
      <c r="FL464" s="20"/>
      <c r="FM464" s="20"/>
      <c r="FN464" s="20"/>
      <c r="FO464" s="20"/>
      <c r="FP464" s="20"/>
      <c r="FQ464" s="20"/>
      <c r="FR464" s="20"/>
      <c r="FS464" s="20"/>
      <c r="FT464" s="20"/>
      <c r="FU464" s="20"/>
      <c r="FV464" s="20"/>
      <c r="FW464" s="20"/>
      <c r="FX464" s="20"/>
      <c r="FY464" s="20"/>
      <c r="FZ464" s="20"/>
      <c r="GA464" s="20"/>
      <c r="GB464" s="20"/>
      <c r="GC464" s="20"/>
      <c r="GD464" s="20"/>
      <c r="GE464" s="20"/>
      <c r="GF464" s="20"/>
      <c r="GG464" s="20"/>
      <c r="GH464" s="20"/>
      <c r="GI464" s="20"/>
      <c r="GJ464" s="20"/>
      <c r="GK464" s="20"/>
      <c r="GL464" s="20"/>
      <c r="GM464" s="20"/>
      <c r="GN464" s="20"/>
      <c r="GO464" s="20"/>
      <c r="GP464" s="20"/>
      <c r="GQ464" s="20"/>
      <c r="GR464" s="20"/>
      <c r="GS464" s="20"/>
      <c r="GT464" s="20"/>
      <c r="GU464" s="20"/>
      <c r="GV464" s="20"/>
      <c r="GW464" s="20"/>
      <c r="GX464" s="20"/>
      <c r="GY464" s="20"/>
      <c r="GZ464" s="20"/>
      <c r="HA464" s="20"/>
      <c r="HB464" s="20"/>
      <c r="HC464" s="20"/>
      <c r="HD464" s="20"/>
      <c r="HE464" s="20"/>
      <c r="HF464" s="20"/>
      <c r="HG464" s="20"/>
      <c r="HH464" s="20"/>
      <c r="HI464" s="20"/>
      <c r="HJ464" s="20"/>
      <c r="HK464" s="20"/>
      <c r="HL464" s="20"/>
      <c r="HM464" s="20"/>
      <c r="HN464" s="20"/>
      <c r="HO464" s="20"/>
      <c r="HP464" s="20"/>
      <c r="HQ464" s="20"/>
      <c r="HR464" s="20"/>
      <c r="HS464" s="20"/>
      <c r="HT464" s="20"/>
      <c r="HU464" s="20"/>
      <c r="HV464" s="20"/>
      <c r="HW464" s="20"/>
      <c r="HX464" s="20"/>
      <c r="HY464" s="20"/>
      <c r="HZ464" s="20"/>
      <c r="IA464" s="20"/>
      <c r="IB464" s="20"/>
      <c r="IC464" s="20"/>
      <c r="ID464" s="20"/>
      <c r="IE464" s="20"/>
      <c r="IF464" s="20"/>
      <c r="IG464" s="20"/>
      <c r="IH464" s="20"/>
      <c r="II464" s="20"/>
      <c r="IJ464" s="20"/>
      <c r="IK464" s="20"/>
      <c r="IL464" s="20"/>
      <c r="IM464" s="20"/>
      <c r="IN464" s="20"/>
      <c r="IO464" s="20"/>
      <c r="IP464" s="20"/>
      <c r="IQ464" s="20"/>
      <c r="IR464" s="20"/>
      <c r="IS464" s="20"/>
      <c r="IT464" s="20"/>
      <c r="IU464" s="20"/>
      <c r="IV464" s="20"/>
      <c r="IW464" s="20"/>
      <c r="IX464" s="20"/>
      <c r="IY464" s="20"/>
    </row>
    <row r="465" spans="1:259" x14ac:dyDescent="0.2">
      <c r="A465" s="122">
        <v>39990</v>
      </c>
      <c r="B465" s="102" t="s">
        <v>947</v>
      </c>
      <c r="C465" s="102" t="s">
        <v>219</v>
      </c>
      <c r="D465" s="102" t="s">
        <v>141</v>
      </c>
      <c r="E465" s="144" t="s">
        <v>144</v>
      </c>
      <c r="F465" s="84">
        <v>39431</v>
      </c>
      <c r="G465" s="145">
        <v>2007</v>
      </c>
      <c r="H465" s="123" t="s">
        <v>832</v>
      </c>
      <c r="I465" s="123" t="str">
        <f t="shared" si="24"/>
        <v>PA</v>
      </c>
      <c r="J465" s="123" t="str">
        <f t="shared" si="23"/>
        <v>DE</v>
      </c>
      <c r="K465" s="123" t="str">
        <f t="shared" si="25"/>
        <v>Northeast</v>
      </c>
      <c r="L465" s="123" t="str">
        <f>INDEX('State '!$A$1:$C$62,MATCH($I465,'State '!$B:$B,0),3)</f>
        <v>Northeast</v>
      </c>
      <c r="M465" s="123" t="str">
        <f>INDEX('State '!$A$1:$C$62,MATCH($J465,'State '!$B:$B,0),3)</f>
        <v>Northeast</v>
      </c>
      <c r="N465" s="123"/>
      <c r="O465" s="151">
        <v>7.95</v>
      </c>
      <c r="P465" s="146">
        <v>11</v>
      </c>
      <c r="Q465" s="146">
        <v>10.3</v>
      </c>
      <c r="R465" s="85" t="s">
        <v>948</v>
      </c>
      <c r="S465" s="147" t="s">
        <v>135</v>
      </c>
      <c r="T465" s="148" t="s">
        <v>390</v>
      </c>
      <c r="U465" s="149" t="s">
        <v>833</v>
      </c>
      <c r="V465" s="123"/>
      <c r="W465" s="125"/>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c r="BB465" s="20"/>
      <c r="BC465" s="20"/>
      <c r="BD465" s="20"/>
      <c r="BE465" s="20"/>
      <c r="BF465" s="20"/>
      <c r="BG465" s="20"/>
      <c r="BH465" s="20"/>
      <c r="BI465" s="20"/>
      <c r="BJ465" s="20"/>
      <c r="BK465" s="20"/>
      <c r="BL465" s="20"/>
      <c r="BM465" s="20"/>
      <c r="BN465" s="20"/>
      <c r="BO465" s="20"/>
      <c r="BP465" s="20"/>
      <c r="BQ465" s="20"/>
      <c r="BR465" s="20"/>
      <c r="BS465" s="20"/>
      <c r="BT465" s="20"/>
      <c r="BU465" s="20"/>
      <c r="BV465" s="20"/>
      <c r="BW465" s="20"/>
      <c r="BX465" s="20"/>
      <c r="BY465" s="20"/>
      <c r="BZ465" s="20"/>
      <c r="CA465" s="20"/>
      <c r="CB465" s="20"/>
      <c r="CC465" s="20"/>
      <c r="CD465" s="20"/>
      <c r="CE465" s="20"/>
      <c r="CF465" s="20"/>
      <c r="CG465" s="20"/>
      <c r="CH465" s="20"/>
      <c r="CI465" s="20"/>
      <c r="CJ465" s="20"/>
      <c r="CK465" s="20"/>
      <c r="CL465" s="20"/>
      <c r="CM465" s="20"/>
      <c r="CN465" s="20"/>
      <c r="CO465" s="20"/>
      <c r="CP465" s="20"/>
      <c r="CQ465" s="20"/>
      <c r="CR465" s="20"/>
      <c r="CS465" s="20"/>
      <c r="CT465" s="20"/>
      <c r="CU465" s="20"/>
      <c r="CV465" s="20"/>
      <c r="CW465" s="20"/>
      <c r="CX465" s="20"/>
      <c r="CY465" s="20"/>
      <c r="CZ465" s="20"/>
      <c r="DA465" s="20"/>
      <c r="DB465" s="20"/>
      <c r="DC465" s="20"/>
      <c r="DD465" s="20"/>
      <c r="DE465" s="20"/>
      <c r="DF465" s="20"/>
      <c r="DG465" s="20"/>
      <c r="DH465" s="20"/>
      <c r="DI465" s="20"/>
      <c r="DJ465" s="20"/>
      <c r="DK465" s="20"/>
      <c r="DL465" s="20"/>
      <c r="DM465" s="20"/>
      <c r="DN465" s="20"/>
      <c r="DO465" s="20"/>
      <c r="DP465" s="20"/>
      <c r="DQ465" s="20"/>
      <c r="DR465" s="20"/>
      <c r="DS465" s="20"/>
      <c r="DT465" s="20"/>
      <c r="DU465" s="20"/>
      <c r="DV465" s="20"/>
      <c r="DW465" s="20"/>
      <c r="DX465" s="20"/>
      <c r="DY465" s="20"/>
      <c r="DZ465" s="20"/>
      <c r="EA465" s="20"/>
      <c r="EB465" s="20"/>
      <c r="EC465" s="20"/>
      <c r="ED465" s="20"/>
      <c r="EE465" s="20"/>
      <c r="EF465" s="20"/>
      <c r="EG465" s="20"/>
      <c r="EH465" s="20"/>
      <c r="EI465" s="20"/>
      <c r="EJ465" s="20"/>
      <c r="EK465" s="20"/>
      <c r="EL465" s="20"/>
      <c r="EM465" s="20"/>
      <c r="EN465" s="20"/>
      <c r="EO465" s="20"/>
      <c r="EP465" s="20"/>
      <c r="EQ465" s="20"/>
      <c r="ER465" s="20"/>
      <c r="ES465" s="20"/>
      <c r="ET465" s="20"/>
      <c r="EU465" s="20"/>
      <c r="EV465" s="20"/>
      <c r="EW465" s="20"/>
      <c r="EX465" s="20"/>
      <c r="EY465" s="20"/>
      <c r="EZ465" s="20"/>
      <c r="FA465" s="20"/>
      <c r="FB465" s="20"/>
      <c r="FC465" s="20"/>
      <c r="FD465" s="20"/>
      <c r="FE465" s="20"/>
      <c r="FF465" s="20"/>
      <c r="FG465" s="20"/>
      <c r="FH465" s="20"/>
      <c r="FI465" s="20"/>
      <c r="FJ465" s="20"/>
      <c r="FK465" s="20"/>
      <c r="FL465" s="20"/>
      <c r="FM465" s="20"/>
      <c r="FN465" s="20"/>
      <c r="FO465" s="20"/>
      <c r="FP465" s="20"/>
      <c r="FQ465" s="20"/>
      <c r="FR465" s="20"/>
      <c r="FS465" s="20"/>
      <c r="FT465" s="20"/>
      <c r="FU465" s="20"/>
      <c r="FV465" s="20"/>
      <c r="FW465" s="20"/>
      <c r="FX465" s="20"/>
      <c r="FY465" s="20"/>
      <c r="FZ465" s="20"/>
      <c r="GA465" s="20"/>
      <c r="GB465" s="20"/>
      <c r="GC465" s="20"/>
      <c r="GD465" s="20"/>
      <c r="GE465" s="20"/>
      <c r="GF465" s="20"/>
      <c r="GG465" s="20"/>
      <c r="GH465" s="20"/>
      <c r="GI465" s="20"/>
      <c r="GJ465" s="20"/>
      <c r="GK465" s="20"/>
      <c r="GL465" s="20"/>
      <c r="GM465" s="20"/>
      <c r="GN465" s="20"/>
      <c r="GO465" s="20"/>
      <c r="GP465" s="20"/>
      <c r="GQ465" s="20"/>
      <c r="GR465" s="20"/>
      <c r="GS465" s="20"/>
      <c r="GT465" s="20"/>
      <c r="GU465" s="20"/>
      <c r="GV465" s="20"/>
      <c r="GW465" s="20"/>
      <c r="GX465" s="20"/>
      <c r="GY465" s="20"/>
      <c r="GZ465" s="20"/>
      <c r="HA465" s="20"/>
      <c r="HB465" s="20"/>
      <c r="HC465" s="20"/>
      <c r="HD465" s="20"/>
      <c r="HE465" s="20"/>
      <c r="HF465" s="20"/>
      <c r="HG465" s="20"/>
      <c r="HH465" s="20"/>
      <c r="HI465" s="20"/>
      <c r="HJ465" s="20"/>
      <c r="HK465" s="20"/>
      <c r="HL465" s="20"/>
      <c r="HM465" s="20"/>
      <c r="HN465" s="20"/>
      <c r="HO465" s="20"/>
      <c r="HP465" s="20"/>
      <c r="HQ465" s="20"/>
      <c r="HR465" s="20"/>
      <c r="HS465" s="20"/>
      <c r="HT465" s="20"/>
      <c r="HU465" s="20"/>
      <c r="HV465" s="20"/>
      <c r="HW465" s="20"/>
      <c r="HX465" s="20"/>
      <c r="HY465" s="20"/>
      <c r="HZ465" s="20"/>
      <c r="IA465" s="20"/>
      <c r="IB465" s="20"/>
      <c r="IC465" s="20"/>
      <c r="ID465" s="20"/>
      <c r="IE465" s="20"/>
      <c r="IF465" s="20"/>
      <c r="IG465" s="20"/>
      <c r="IH465" s="20"/>
      <c r="II465" s="20"/>
      <c r="IJ465" s="20"/>
      <c r="IK465" s="20"/>
      <c r="IL465" s="20"/>
      <c r="IM465" s="20"/>
      <c r="IN465" s="20"/>
      <c r="IO465" s="20"/>
      <c r="IP465" s="20"/>
      <c r="IQ465" s="20"/>
      <c r="IR465" s="20"/>
      <c r="IS465" s="20"/>
      <c r="IT465" s="20"/>
      <c r="IU465" s="20"/>
      <c r="IV465" s="20"/>
      <c r="IW465" s="20"/>
      <c r="IX465" s="20"/>
      <c r="IY465" s="20"/>
    </row>
    <row r="466" spans="1:259" x14ac:dyDescent="0.2">
      <c r="A466" s="122">
        <v>39990</v>
      </c>
      <c r="B466" s="102" t="s">
        <v>597</v>
      </c>
      <c r="C466" s="102" t="s">
        <v>220</v>
      </c>
      <c r="D466" s="102" t="s">
        <v>134</v>
      </c>
      <c r="E466" s="144" t="s">
        <v>144</v>
      </c>
      <c r="F466" s="84">
        <v>39172</v>
      </c>
      <c r="G466" s="145">
        <v>2007</v>
      </c>
      <c r="H466" s="123" t="s">
        <v>6</v>
      </c>
      <c r="I466" s="123" t="str">
        <f t="shared" si="24"/>
        <v>TX</v>
      </c>
      <c r="J466" s="123" t="str">
        <f t="shared" si="23"/>
        <v>TX</v>
      </c>
      <c r="K466" s="123" t="str">
        <f t="shared" si="25"/>
        <v>South Central</v>
      </c>
      <c r="L466" s="123" t="str">
        <f>INDEX('State '!$A$1:$C$62,MATCH($I466,'State '!$B:$B,0),3)</f>
        <v>South Central</v>
      </c>
      <c r="M466" s="123" t="str">
        <f>INDEX('State '!$A$1:$C$62,MATCH($J466,'State '!$B:$B,0),3)</f>
        <v>South Central</v>
      </c>
      <c r="N466" s="123"/>
      <c r="O466" s="146">
        <v>65</v>
      </c>
      <c r="P466" s="146">
        <v>56</v>
      </c>
      <c r="Q466" s="146">
        <v>250</v>
      </c>
      <c r="R466" s="85">
        <v>24</v>
      </c>
      <c r="S466" s="147" t="s">
        <v>139</v>
      </c>
      <c r="T466" s="148" t="s">
        <v>188</v>
      </c>
      <c r="U466" s="149" t="s">
        <v>391</v>
      </c>
      <c r="V466" s="123"/>
      <c r="W466" s="125"/>
    </row>
    <row r="467" spans="1:259" s="20" customFormat="1" x14ac:dyDescent="0.2">
      <c r="A467" s="122">
        <v>39990</v>
      </c>
      <c r="B467" s="101" t="s">
        <v>936</v>
      </c>
      <c r="C467" s="101" t="s">
        <v>242</v>
      </c>
      <c r="D467" s="101" t="s">
        <v>141</v>
      </c>
      <c r="E467" s="101" t="s">
        <v>144</v>
      </c>
      <c r="F467" s="82">
        <v>39173</v>
      </c>
      <c r="G467" s="83">
        <v>2007</v>
      </c>
      <c r="H467" s="123" t="s">
        <v>6</v>
      </c>
      <c r="I467" s="123" t="str">
        <f t="shared" si="24"/>
        <v>TX</v>
      </c>
      <c r="J467" s="123" t="str">
        <f t="shared" si="23"/>
        <v>TX</v>
      </c>
      <c r="K467" s="123" t="str">
        <f t="shared" si="25"/>
        <v>South Central</v>
      </c>
      <c r="L467" s="123" t="str">
        <f>INDEX('State '!$A$1:$C$62,MATCH($I467,'State '!$B:$B,0),3)</f>
        <v>South Central</v>
      </c>
      <c r="M467" s="123" t="str">
        <f>INDEX('State '!$A$1:$C$62,MATCH($J467,'State '!$B:$B,0),3)</f>
        <v>South Central</v>
      </c>
      <c r="N467" s="123"/>
      <c r="O467" s="85">
        <v>360</v>
      </c>
      <c r="P467" s="85">
        <v>135</v>
      </c>
      <c r="Q467" s="85">
        <v>700</v>
      </c>
      <c r="R467" s="124">
        <v>42</v>
      </c>
      <c r="S467" s="123" t="s">
        <v>139</v>
      </c>
      <c r="T467" s="123" t="s">
        <v>188</v>
      </c>
      <c r="U467" s="123" t="s">
        <v>391</v>
      </c>
      <c r="V467" s="123"/>
      <c r="W467" s="125"/>
      <c r="X467" s="126"/>
      <c r="Y467" s="113"/>
      <c r="Z467" s="113"/>
      <c r="AA467" s="113"/>
      <c r="AB467" s="113"/>
      <c r="AC467" s="113"/>
      <c r="AD467" s="113"/>
      <c r="AE467" s="113"/>
      <c r="AF467" s="113"/>
      <c r="AG467" s="113"/>
      <c r="AH467" s="113"/>
      <c r="AI467" s="113"/>
      <c r="AJ467" s="113"/>
      <c r="AK467" s="113"/>
      <c r="AL467" s="113"/>
      <c r="AM467" s="113"/>
      <c r="AN467" s="113"/>
      <c r="AO467" s="113"/>
      <c r="AP467" s="113"/>
      <c r="AQ467" s="113"/>
      <c r="AR467" s="113"/>
      <c r="AS467" s="113"/>
      <c r="AT467" s="113"/>
      <c r="AU467" s="113"/>
      <c r="AV467" s="113"/>
      <c r="AW467" s="113"/>
      <c r="AX467" s="113"/>
      <c r="AY467" s="113"/>
      <c r="AZ467" s="113"/>
      <c r="BA467" s="113"/>
      <c r="BB467" s="113"/>
      <c r="BC467" s="113"/>
      <c r="BD467" s="113"/>
      <c r="BE467" s="113"/>
      <c r="BF467" s="113"/>
      <c r="BG467" s="113"/>
      <c r="BH467" s="113"/>
      <c r="BI467" s="113"/>
      <c r="BJ467" s="113"/>
      <c r="BK467" s="113"/>
      <c r="BL467" s="113"/>
      <c r="BM467" s="113"/>
      <c r="BN467" s="113"/>
      <c r="BO467" s="113"/>
      <c r="BP467" s="113"/>
      <c r="BQ467" s="113"/>
      <c r="BR467" s="113"/>
      <c r="BS467" s="113"/>
      <c r="BT467" s="113"/>
      <c r="BU467" s="113"/>
      <c r="BV467" s="113"/>
      <c r="BW467" s="113"/>
      <c r="BX467" s="113"/>
      <c r="BY467" s="113"/>
      <c r="BZ467" s="113"/>
      <c r="CA467" s="113"/>
      <c r="CB467" s="113"/>
      <c r="CC467" s="113"/>
      <c r="CD467" s="113"/>
      <c r="CE467" s="113"/>
      <c r="CF467" s="113"/>
      <c r="CG467" s="113"/>
      <c r="CH467" s="113"/>
      <c r="CI467" s="113"/>
      <c r="CJ467" s="113"/>
      <c r="CK467" s="113"/>
      <c r="CL467" s="113"/>
      <c r="CM467" s="113"/>
      <c r="CN467" s="113"/>
      <c r="CO467" s="113"/>
      <c r="CP467" s="113"/>
      <c r="CQ467" s="113"/>
      <c r="CR467" s="113"/>
      <c r="CS467" s="113"/>
      <c r="CT467" s="113"/>
      <c r="CU467" s="113"/>
      <c r="CV467" s="113"/>
      <c r="CW467" s="113"/>
      <c r="CX467" s="113"/>
      <c r="CY467" s="113"/>
      <c r="CZ467" s="113"/>
      <c r="DA467" s="113"/>
      <c r="DB467" s="113"/>
      <c r="DC467" s="113"/>
      <c r="DD467" s="113"/>
      <c r="DE467" s="113"/>
      <c r="DF467" s="113"/>
      <c r="DG467" s="113"/>
      <c r="DH467" s="113"/>
      <c r="DI467" s="113"/>
      <c r="DJ467" s="113"/>
      <c r="DK467" s="113"/>
      <c r="DL467" s="113"/>
      <c r="DM467" s="113"/>
      <c r="DN467" s="113"/>
      <c r="DO467" s="113"/>
      <c r="DP467" s="113"/>
      <c r="DQ467" s="113"/>
      <c r="DR467" s="113"/>
      <c r="DS467" s="113"/>
      <c r="DT467" s="113"/>
      <c r="DU467" s="113"/>
      <c r="DV467" s="113"/>
      <c r="DW467" s="113"/>
      <c r="DX467" s="113"/>
      <c r="DY467" s="113"/>
      <c r="DZ467" s="113"/>
      <c r="EA467" s="113"/>
      <c r="EB467" s="113"/>
      <c r="EC467" s="113"/>
      <c r="ED467" s="113"/>
      <c r="EE467" s="113"/>
      <c r="EF467" s="113"/>
      <c r="EG467" s="113"/>
      <c r="EH467" s="113"/>
      <c r="EI467" s="113"/>
      <c r="EJ467" s="113"/>
      <c r="EK467" s="113"/>
      <c r="EL467" s="113"/>
      <c r="EM467" s="113"/>
      <c r="EN467" s="113"/>
      <c r="EO467" s="113"/>
      <c r="EP467" s="113"/>
      <c r="EQ467" s="113"/>
      <c r="ER467" s="113"/>
      <c r="ES467" s="113"/>
      <c r="ET467" s="113"/>
      <c r="EU467" s="113"/>
      <c r="EV467" s="113"/>
      <c r="EW467" s="113"/>
      <c r="EX467" s="113"/>
      <c r="EY467" s="113"/>
      <c r="EZ467" s="113"/>
      <c r="FA467" s="113"/>
      <c r="FB467" s="113"/>
      <c r="FC467" s="113"/>
      <c r="FD467" s="113"/>
      <c r="FE467" s="113"/>
      <c r="FF467" s="113"/>
      <c r="FG467" s="113"/>
      <c r="FH467" s="113"/>
      <c r="FI467" s="113"/>
      <c r="FJ467" s="113"/>
      <c r="FK467" s="113"/>
      <c r="FL467" s="113"/>
      <c r="FM467" s="113"/>
      <c r="FN467" s="113"/>
      <c r="FO467" s="113"/>
      <c r="FP467" s="113"/>
      <c r="FQ467" s="113"/>
      <c r="FR467" s="113"/>
      <c r="FS467" s="113"/>
      <c r="FT467" s="113"/>
      <c r="FU467" s="113"/>
      <c r="FV467" s="113"/>
      <c r="FW467" s="113"/>
      <c r="FX467" s="113"/>
      <c r="FY467" s="113"/>
      <c r="FZ467" s="113"/>
      <c r="GA467" s="113"/>
      <c r="GB467" s="113"/>
      <c r="GC467" s="113"/>
      <c r="GD467" s="113"/>
      <c r="GE467" s="113"/>
      <c r="GF467" s="113"/>
      <c r="GG467" s="113"/>
      <c r="GH467" s="113"/>
      <c r="GI467" s="113"/>
      <c r="GJ467" s="113"/>
      <c r="GK467" s="113"/>
      <c r="GL467" s="113"/>
      <c r="GM467" s="113"/>
      <c r="GN467" s="113"/>
      <c r="GO467" s="113"/>
      <c r="GP467" s="113"/>
      <c r="GQ467" s="113"/>
      <c r="GR467" s="113"/>
      <c r="GS467" s="113"/>
      <c r="GT467" s="113"/>
      <c r="GU467" s="113"/>
      <c r="GV467" s="113"/>
      <c r="GW467" s="113"/>
      <c r="GX467" s="113"/>
      <c r="GY467" s="113"/>
      <c r="GZ467" s="113"/>
      <c r="HA467" s="113"/>
      <c r="HB467" s="113"/>
      <c r="HC467" s="113"/>
      <c r="HD467" s="113"/>
      <c r="HE467" s="113"/>
      <c r="HF467" s="113"/>
      <c r="HG467" s="113"/>
      <c r="HH467" s="113"/>
      <c r="HI467" s="113"/>
      <c r="HJ467" s="113"/>
      <c r="HK467" s="113"/>
      <c r="HL467" s="113"/>
      <c r="HM467" s="113"/>
      <c r="HN467" s="113"/>
      <c r="HO467" s="113"/>
      <c r="HP467" s="113"/>
      <c r="HQ467" s="113"/>
      <c r="HR467" s="113"/>
      <c r="HS467" s="113"/>
      <c r="HT467" s="113"/>
      <c r="HU467" s="113"/>
      <c r="HV467" s="113"/>
      <c r="HW467" s="113"/>
      <c r="HX467" s="113"/>
      <c r="HY467" s="113"/>
      <c r="HZ467" s="113"/>
      <c r="IA467" s="113"/>
      <c r="IB467" s="113"/>
      <c r="IC467" s="113"/>
      <c r="ID467" s="113"/>
      <c r="IE467" s="113"/>
      <c r="IF467" s="113"/>
      <c r="IG467" s="113"/>
      <c r="IH467" s="113"/>
      <c r="II467" s="113"/>
      <c r="IJ467" s="113"/>
      <c r="IK467" s="113"/>
      <c r="IL467" s="113"/>
      <c r="IM467" s="113"/>
      <c r="IN467" s="113"/>
      <c r="IO467" s="113"/>
      <c r="IP467" s="113"/>
      <c r="IQ467" s="113"/>
      <c r="IR467" s="113"/>
      <c r="IS467" s="113"/>
      <c r="IT467" s="113"/>
      <c r="IU467" s="113"/>
      <c r="IV467" s="113"/>
      <c r="IW467" s="113"/>
      <c r="IX467" s="113"/>
      <c r="IY467" s="113"/>
    </row>
    <row r="468" spans="1:259" s="20" customFormat="1" x14ac:dyDescent="0.2">
      <c r="A468" s="122">
        <v>39990</v>
      </c>
      <c r="B468" s="102" t="s">
        <v>915</v>
      </c>
      <c r="C468" s="102" t="s">
        <v>303</v>
      </c>
      <c r="D468" s="102" t="s">
        <v>137</v>
      </c>
      <c r="E468" s="144" t="s">
        <v>144</v>
      </c>
      <c r="F468" s="84">
        <v>39356</v>
      </c>
      <c r="G468" s="145">
        <v>2007</v>
      </c>
      <c r="H468" s="123" t="s">
        <v>6</v>
      </c>
      <c r="I468" s="123" t="str">
        <f t="shared" si="24"/>
        <v>TX</v>
      </c>
      <c r="J468" s="123" t="str">
        <f t="shared" si="23"/>
        <v>TX</v>
      </c>
      <c r="K468" s="123" t="str">
        <f t="shared" si="25"/>
        <v>South Central</v>
      </c>
      <c r="L468" s="123" t="str">
        <f>INDEX('State '!$A$1:$C$62,MATCH($I468,'State '!$B:$B,0),3)</f>
        <v>South Central</v>
      </c>
      <c r="M468" s="123" t="str">
        <f>INDEX('State '!$A$1:$C$62,MATCH($J468,'State '!$B:$B,0),3)</f>
        <v>South Central</v>
      </c>
      <c r="N468" s="123"/>
      <c r="O468" s="146">
        <v>60</v>
      </c>
      <c r="P468" s="146">
        <v>63</v>
      </c>
      <c r="Q468" s="146">
        <v>450</v>
      </c>
      <c r="R468" s="85">
        <v>24</v>
      </c>
      <c r="S468" s="147" t="s">
        <v>139</v>
      </c>
      <c r="T468" s="148" t="s">
        <v>188</v>
      </c>
      <c r="U468" s="149" t="s">
        <v>391</v>
      </c>
      <c r="V468" s="123"/>
      <c r="W468" s="125"/>
      <c r="X468" s="126"/>
      <c r="Y468" s="113"/>
      <c r="Z468" s="113"/>
      <c r="AA468" s="113"/>
      <c r="AB468" s="113"/>
      <c r="AC468" s="113"/>
      <c r="AD468" s="113"/>
      <c r="AE468" s="113"/>
      <c r="AF468" s="113"/>
      <c r="AG468" s="113"/>
      <c r="AH468" s="113"/>
      <c r="AI468" s="113"/>
      <c r="AJ468" s="113"/>
      <c r="AK468" s="113"/>
      <c r="AL468" s="113"/>
      <c r="AM468" s="113"/>
      <c r="AN468" s="113"/>
      <c r="AO468" s="113"/>
      <c r="AP468" s="113"/>
      <c r="AQ468" s="113"/>
      <c r="AR468" s="113"/>
      <c r="AS468" s="113"/>
      <c r="AT468" s="113"/>
      <c r="AU468" s="113"/>
      <c r="AV468" s="113"/>
      <c r="AW468" s="113"/>
      <c r="AX468" s="113"/>
      <c r="AY468" s="113"/>
      <c r="AZ468" s="113"/>
      <c r="BA468" s="113"/>
      <c r="BB468" s="113"/>
      <c r="BC468" s="113"/>
      <c r="BD468" s="113"/>
      <c r="BE468" s="113"/>
      <c r="BF468" s="113"/>
      <c r="BG468" s="113"/>
      <c r="BH468" s="113"/>
      <c r="BI468" s="113"/>
      <c r="BJ468" s="113"/>
      <c r="BK468" s="113"/>
      <c r="BL468" s="113"/>
      <c r="BM468" s="113"/>
      <c r="BN468" s="113"/>
      <c r="BO468" s="113"/>
      <c r="BP468" s="113"/>
      <c r="BQ468" s="113"/>
      <c r="BR468" s="113"/>
      <c r="BS468" s="113"/>
      <c r="BT468" s="113"/>
      <c r="BU468" s="113"/>
      <c r="BV468" s="113"/>
      <c r="BW468" s="113"/>
      <c r="BX468" s="113"/>
      <c r="BY468" s="113"/>
      <c r="BZ468" s="113"/>
      <c r="CA468" s="113"/>
      <c r="CB468" s="113"/>
      <c r="CC468" s="113"/>
      <c r="CD468" s="113"/>
      <c r="CE468" s="113"/>
      <c r="CF468" s="113"/>
      <c r="CG468" s="113"/>
      <c r="CH468" s="113"/>
      <c r="CI468" s="113"/>
      <c r="CJ468" s="113"/>
      <c r="CK468" s="113"/>
      <c r="CL468" s="113"/>
      <c r="CM468" s="113"/>
      <c r="CN468" s="113"/>
      <c r="CO468" s="113"/>
      <c r="CP468" s="113"/>
      <c r="CQ468" s="113"/>
      <c r="CR468" s="113"/>
      <c r="CS468" s="113"/>
      <c r="CT468" s="113"/>
      <c r="CU468" s="113"/>
      <c r="CV468" s="113"/>
      <c r="CW468" s="113"/>
      <c r="CX468" s="113"/>
      <c r="CY468" s="113"/>
      <c r="CZ468" s="113"/>
      <c r="DA468" s="113"/>
      <c r="DB468" s="113"/>
      <c r="DC468" s="113"/>
      <c r="DD468" s="113"/>
      <c r="DE468" s="113"/>
      <c r="DF468" s="113"/>
      <c r="DG468" s="113"/>
      <c r="DH468" s="113"/>
      <c r="DI468" s="113"/>
      <c r="DJ468" s="113"/>
      <c r="DK468" s="113"/>
      <c r="DL468" s="113"/>
      <c r="DM468" s="113"/>
      <c r="DN468" s="113"/>
      <c r="DO468" s="113"/>
      <c r="DP468" s="113"/>
      <c r="DQ468" s="113"/>
      <c r="DR468" s="113"/>
      <c r="DS468" s="113"/>
      <c r="DT468" s="113"/>
      <c r="DU468" s="113"/>
      <c r="DV468" s="113"/>
      <c r="DW468" s="113"/>
      <c r="DX468" s="113"/>
      <c r="DY468" s="113"/>
      <c r="DZ468" s="113"/>
      <c r="EA468" s="113"/>
      <c r="EB468" s="113"/>
      <c r="EC468" s="113"/>
      <c r="ED468" s="113"/>
      <c r="EE468" s="113"/>
      <c r="EF468" s="113"/>
      <c r="EG468" s="113"/>
      <c r="EH468" s="113"/>
      <c r="EI468" s="113"/>
      <c r="EJ468" s="113"/>
      <c r="EK468" s="113"/>
      <c r="EL468" s="113"/>
      <c r="EM468" s="113"/>
      <c r="EN468" s="113"/>
      <c r="EO468" s="113"/>
      <c r="EP468" s="113"/>
      <c r="EQ468" s="113"/>
      <c r="ER468" s="113"/>
      <c r="ES468" s="113"/>
      <c r="ET468" s="113"/>
      <c r="EU468" s="113"/>
      <c r="EV468" s="113"/>
      <c r="EW468" s="113"/>
      <c r="EX468" s="113"/>
      <c r="EY468" s="113"/>
      <c r="EZ468" s="113"/>
      <c r="FA468" s="113"/>
      <c r="FB468" s="113"/>
      <c r="FC468" s="113"/>
      <c r="FD468" s="113"/>
      <c r="FE468" s="113"/>
      <c r="FF468" s="113"/>
      <c r="FG468" s="113"/>
      <c r="FH468" s="113"/>
      <c r="FI468" s="113"/>
      <c r="FJ468" s="113"/>
      <c r="FK468" s="113"/>
      <c r="FL468" s="113"/>
      <c r="FM468" s="113"/>
      <c r="FN468" s="113"/>
      <c r="FO468" s="113"/>
      <c r="FP468" s="113"/>
      <c r="FQ468" s="113"/>
      <c r="FR468" s="113"/>
      <c r="FS468" s="113"/>
      <c r="FT468" s="113"/>
      <c r="FU468" s="113"/>
      <c r="FV468" s="113"/>
      <c r="FW468" s="113"/>
      <c r="FX468" s="113"/>
      <c r="FY468" s="113"/>
      <c r="FZ468" s="113"/>
      <c r="GA468" s="113"/>
      <c r="GB468" s="113"/>
      <c r="GC468" s="113"/>
      <c r="GD468" s="113"/>
      <c r="GE468" s="113"/>
      <c r="GF468" s="113"/>
      <c r="GG468" s="113"/>
      <c r="GH468" s="113"/>
      <c r="GI468" s="113"/>
      <c r="GJ468" s="113"/>
      <c r="GK468" s="113"/>
      <c r="GL468" s="113"/>
      <c r="GM468" s="113"/>
      <c r="GN468" s="113"/>
      <c r="GO468" s="113"/>
      <c r="GP468" s="113"/>
      <c r="GQ468" s="113"/>
      <c r="GR468" s="113"/>
      <c r="GS468" s="113"/>
      <c r="GT468" s="113"/>
      <c r="GU468" s="113"/>
      <c r="GV468" s="113"/>
      <c r="GW468" s="113"/>
      <c r="GX468" s="113"/>
      <c r="GY468" s="113"/>
      <c r="GZ468" s="113"/>
      <c r="HA468" s="113"/>
      <c r="HB468" s="113"/>
      <c r="HC468" s="113"/>
      <c r="HD468" s="113"/>
      <c r="HE468" s="113"/>
      <c r="HF468" s="113"/>
      <c r="HG468" s="113"/>
      <c r="HH468" s="113"/>
      <c r="HI468" s="113"/>
      <c r="HJ468" s="113"/>
      <c r="HK468" s="113"/>
      <c r="HL468" s="113"/>
      <c r="HM468" s="113"/>
      <c r="HN468" s="113"/>
      <c r="HO468" s="113"/>
      <c r="HP468" s="113"/>
      <c r="HQ468" s="113"/>
      <c r="HR468" s="113"/>
      <c r="HS468" s="113"/>
      <c r="HT468" s="113"/>
      <c r="HU468" s="113"/>
      <c r="HV468" s="113"/>
      <c r="HW468" s="113"/>
      <c r="HX468" s="113"/>
      <c r="HY468" s="113"/>
      <c r="HZ468" s="113"/>
      <c r="IA468" s="113"/>
      <c r="IB468" s="113"/>
      <c r="IC468" s="113"/>
      <c r="ID468" s="113"/>
      <c r="IE468" s="113"/>
      <c r="IF468" s="113"/>
      <c r="IG468" s="113"/>
      <c r="IH468" s="113"/>
      <c r="II468" s="113"/>
      <c r="IJ468" s="113"/>
      <c r="IK468" s="113"/>
      <c r="IL468" s="113"/>
      <c r="IM468" s="113"/>
      <c r="IN468" s="113"/>
      <c r="IO468" s="113"/>
      <c r="IP468" s="113"/>
      <c r="IQ468" s="113"/>
      <c r="IR468" s="113"/>
      <c r="IS468" s="113"/>
      <c r="IT468" s="113"/>
      <c r="IU468" s="113"/>
      <c r="IV468" s="113"/>
      <c r="IW468" s="113"/>
      <c r="IX468" s="113"/>
      <c r="IY468" s="113"/>
    </row>
    <row r="469" spans="1:259" x14ac:dyDescent="0.2">
      <c r="A469" s="122">
        <v>39990</v>
      </c>
      <c r="B469" s="102" t="s">
        <v>945</v>
      </c>
      <c r="C469" s="102" t="s">
        <v>237</v>
      </c>
      <c r="D469" s="102" t="s">
        <v>134</v>
      </c>
      <c r="E469" s="144" t="s">
        <v>144</v>
      </c>
      <c r="F469" s="84">
        <v>39438</v>
      </c>
      <c r="G469" s="145">
        <v>2007</v>
      </c>
      <c r="H469" s="123" t="s">
        <v>18</v>
      </c>
      <c r="I469" s="123" t="str">
        <f t="shared" si="24"/>
        <v>FL</v>
      </c>
      <c r="J469" s="123" t="str">
        <f t="shared" si="23"/>
        <v>FL</v>
      </c>
      <c r="K469" s="123" t="str">
        <f t="shared" si="25"/>
        <v>Southeast</v>
      </c>
      <c r="L469" s="123" t="str">
        <f>INDEX('State '!$A$1:$C$62,MATCH($I469,'State '!$B:$B,0),3)</f>
        <v>Southeast</v>
      </c>
      <c r="M469" s="123" t="str">
        <f>INDEX('State '!$A$1:$C$62,MATCH($J469,'State '!$B:$B,0),3)</f>
        <v>Southeast</v>
      </c>
      <c r="N469" s="123"/>
      <c r="O469" s="146">
        <v>63.5</v>
      </c>
      <c r="P469" s="146">
        <v>17.3</v>
      </c>
      <c r="Q469" s="146">
        <v>95</v>
      </c>
      <c r="R469" s="85">
        <v>36</v>
      </c>
      <c r="S469" s="147" t="s">
        <v>135</v>
      </c>
      <c r="T469" s="148" t="s">
        <v>390</v>
      </c>
      <c r="U469" s="149" t="s">
        <v>946</v>
      </c>
      <c r="V469" s="123"/>
      <c r="W469" s="125"/>
    </row>
    <row r="470" spans="1:259" x14ac:dyDescent="0.2">
      <c r="A470" s="122">
        <v>39990</v>
      </c>
      <c r="B470" s="101" t="s">
        <v>956</v>
      </c>
      <c r="C470" s="101" t="s">
        <v>306</v>
      </c>
      <c r="D470" s="101" t="s">
        <v>134</v>
      </c>
      <c r="E470" s="101" t="s">
        <v>144</v>
      </c>
      <c r="F470" s="82">
        <v>39203</v>
      </c>
      <c r="G470" s="83">
        <v>2007</v>
      </c>
      <c r="H470" s="123" t="s">
        <v>2</v>
      </c>
      <c r="I470" s="123" t="str">
        <f t="shared" si="24"/>
        <v>OR</v>
      </c>
      <c r="J470" s="123" t="str">
        <f t="shared" si="23"/>
        <v>OR</v>
      </c>
      <c r="K470" s="123" t="str">
        <f t="shared" si="25"/>
        <v>Pacific</v>
      </c>
      <c r="L470" s="123" t="str">
        <f>INDEX('State '!$A$1:$C$62,MATCH($I470,'State '!$B:$B,0),3)</f>
        <v>Pacific</v>
      </c>
      <c r="M470" s="123" t="str">
        <f>INDEX('State '!$A$1:$C$62,MATCH($J470,'State '!$B:$B,0),3)</f>
        <v>Pacific</v>
      </c>
      <c r="N470" s="123"/>
      <c r="O470" s="85">
        <v>0.5</v>
      </c>
      <c r="P470" s="85">
        <v>0.1</v>
      </c>
      <c r="Q470" s="85"/>
      <c r="R470" s="124">
        <v>20</v>
      </c>
      <c r="S470" s="123" t="s">
        <v>135</v>
      </c>
      <c r="T470" s="123" t="s">
        <v>390</v>
      </c>
      <c r="U470" s="123" t="s">
        <v>957</v>
      </c>
      <c r="V470" s="123"/>
      <c r="W470" s="125"/>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20"/>
      <c r="BQ470" s="20"/>
      <c r="BR470" s="20"/>
      <c r="BS470" s="20"/>
      <c r="BT470" s="20"/>
      <c r="BU470" s="20"/>
      <c r="BV470" s="20"/>
      <c r="BW470" s="20"/>
      <c r="BX470" s="20"/>
      <c r="BY470" s="20"/>
      <c r="BZ470" s="20"/>
      <c r="CA470" s="20"/>
      <c r="CB470" s="20"/>
      <c r="CC470" s="20"/>
      <c r="CD470" s="20"/>
      <c r="CE470" s="20"/>
      <c r="CF470" s="20"/>
      <c r="CG470" s="20"/>
      <c r="CH470" s="20"/>
      <c r="CI470" s="20"/>
      <c r="CJ470" s="20"/>
      <c r="CK470" s="20"/>
      <c r="CL470" s="20"/>
      <c r="CM470" s="20"/>
      <c r="CN470" s="20"/>
      <c r="CO470" s="20"/>
      <c r="CP470" s="20"/>
      <c r="CQ470" s="20"/>
      <c r="CR470" s="20"/>
      <c r="CS470" s="20"/>
      <c r="CT470" s="20"/>
      <c r="CU470" s="20"/>
      <c r="CV470" s="20"/>
      <c r="CW470" s="20"/>
      <c r="CX470" s="20"/>
      <c r="CY470" s="20"/>
      <c r="CZ470" s="20"/>
      <c r="DA470" s="20"/>
      <c r="DB470" s="20"/>
      <c r="DC470" s="20"/>
      <c r="DD470" s="20"/>
      <c r="DE470" s="20"/>
      <c r="DF470" s="20"/>
      <c r="DG470" s="20"/>
      <c r="DH470" s="20"/>
      <c r="DI470" s="20"/>
      <c r="DJ470" s="20"/>
      <c r="DK470" s="20"/>
      <c r="DL470" s="20"/>
      <c r="DM470" s="20"/>
      <c r="DN470" s="20"/>
      <c r="DO470" s="20"/>
      <c r="DP470" s="20"/>
      <c r="DQ470" s="20"/>
      <c r="DR470" s="20"/>
      <c r="DS470" s="20"/>
      <c r="DT470" s="20"/>
      <c r="DU470" s="20"/>
      <c r="DV470" s="20"/>
      <c r="DW470" s="20"/>
      <c r="DX470" s="20"/>
      <c r="DY470" s="20"/>
      <c r="DZ470" s="20"/>
      <c r="EA470" s="20"/>
      <c r="EB470" s="20"/>
      <c r="EC470" s="20"/>
      <c r="ED470" s="20"/>
      <c r="EE470" s="20"/>
      <c r="EF470" s="20"/>
      <c r="EG470" s="20"/>
      <c r="EH470" s="20"/>
      <c r="EI470" s="20"/>
      <c r="EJ470" s="20"/>
      <c r="EK470" s="20"/>
      <c r="EL470" s="20"/>
      <c r="EM470" s="20"/>
      <c r="EN470" s="20"/>
      <c r="EO470" s="20"/>
      <c r="EP470" s="20"/>
      <c r="EQ470" s="20"/>
      <c r="ER470" s="20"/>
      <c r="ES470" s="20"/>
      <c r="ET470" s="20"/>
      <c r="EU470" s="20"/>
      <c r="EV470" s="20"/>
      <c r="EW470" s="20"/>
      <c r="EX470" s="20"/>
      <c r="EY470" s="20"/>
      <c r="EZ470" s="20"/>
      <c r="FA470" s="20"/>
      <c r="FB470" s="20"/>
      <c r="FC470" s="20"/>
      <c r="FD470" s="20"/>
      <c r="FE470" s="20"/>
      <c r="FF470" s="20"/>
      <c r="FG470" s="20"/>
      <c r="FH470" s="20"/>
      <c r="FI470" s="20"/>
      <c r="FJ470" s="20"/>
      <c r="FK470" s="20"/>
      <c r="FL470" s="20"/>
      <c r="FM470" s="20"/>
      <c r="FN470" s="20"/>
      <c r="FO470" s="20"/>
      <c r="FP470" s="20"/>
      <c r="FQ470" s="20"/>
      <c r="FR470" s="20"/>
      <c r="FS470" s="20"/>
      <c r="FT470" s="20"/>
      <c r="FU470" s="20"/>
      <c r="FV470" s="20"/>
      <c r="FW470" s="20"/>
      <c r="FX470" s="20"/>
      <c r="FY470" s="20"/>
      <c r="FZ470" s="20"/>
      <c r="GA470" s="20"/>
      <c r="GB470" s="20"/>
      <c r="GC470" s="20"/>
      <c r="GD470" s="20"/>
      <c r="GE470" s="20"/>
      <c r="GF470" s="20"/>
      <c r="GG470" s="20"/>
      <c r="GH470" s="20"/>
      <c r="GI470" s="20"/>
      <c r="GJ470" s="20"/>
      <c r="GK470" s="20"/>
      <c r="GL470" s="20"/>
      <c r="GM470" s="20"/>
      <c r="GN470" s="20"/>
      <c r="GO470" s="20"/>
      <c r="GP470" s="20"/>
      <c r="GQ470" s="20"/>
      <c r="GR470" s="20"/>
      <c r="GS470" s="20"/>
      <c r="GT470" s="20"/>
      <c r="GU470" s="20"/>
      <c r="GV470" s="20"/>
      <c r="GW470" s="20"/>
      <c r="GX470" s="20"/>
      <c r="GY470" s="20"/>
      <c r="GZ470" s="20"/>
      <c r="HA470" s="20"/>
      <c r="HB470" s="20"/>
      <c r="HC470" s="20"/>
      <c r="HD470" s="20"/>
      <c r="HE470" s="20"/>
      <c r="HF470" s="20"/>
      <c r="HG470" s="20"/>
      <c r="HH470" s="20"/>
      <c r="HI470" s="20"/>
      <c r="HJ470" s="20"/>
      <c r="HK470" s="20"/>
      <c r="HL470" s="20"/>
      <c r="HM470" s="20"/>
      <c r="HN470" s="20"/>
      <c r="HO470" s="20"/>
      <c r="HP470" s="20"/>
      <c r="HQ470" s="20"/>
      <c r="HR470" s="20"/>
      <c r="HS470" s="20"/>
      <c r="HT470" s="20"/>
      <c r="HU470" s="20"/>
      <c r="HV470" s="20"/>
      <c r="HW470" s="20"/>
      <c r="HX470" s="20"/>
      <c r="HY470" s="20"/>
      <c r="HZ470" s="20"/>
      <c r="IA470" s="20"/>
      <c r="IB470" s="20"/>
      <c r="IC470" s="20"/>
      <c r="ID470" s="20"/>
      <c r="IE470" s="20"/>
      <c r="IF470" s="20"/>
      <c r="IG470" s="20"/>
      <c r="IH470" s="20"/>
      <c r="II470" s="20"/>
      <c r="IJ470" s="20"/>
      <c r="IK470" s="20"/>
      <c r="IL470" s="20"/>
      <c r="IM470" s="20"/>
      <c r="IN470" s="20"/>
      <c r="IO470" s="20"/>
      <c r="IP470" s="20"/>
      <c r="IQ470" s="20"/>
      <c r="IR470" s="20"/>
      <c r="IS470" s="20"/>
      <c r="IT470" s="20"/>
      <c r="IU470" s="20"/>
      <c r="IV470" s="20"/>
      <c r="IW470" s="20"/>
      <c r="IX470" s="20"/>
      <c r="IY470" s="20"/>
    </row>
    <row r="471" spans="1:259" s="20" customFormat="1" x14ac:dyDescent="0.2">
      <c r="A471" s="122">
        <v>39990</v>
      </c>
      <c r="B471" s="102" t="s">
        <v>968</v>
      </c>
      <c r="C471" s="102" t="s">
        <v>309</v>
      </c>
      <c r="D471" s="102" t="s">
        <v>137</v>
      </c>
      <c r="E471" s="144" t="s">
        <v>144</v>
      </c>
      <c r="F471" s="84">
        <v>39436</v>
      </c>
      <c r="G471" s="145">
        <v>2007</v>
      </c>
      <c r="H471" s="123" t="s">
        <v>28</v>
      </c>
      <c r="I471" s="123" t="str">
        <f t="shared" si="24"/>
        <v>IL</v>
      </c>
      <c r="J471" s="123" t="str">
        <f t="shared" si="23"/>
        <v>IL</v>
      </c>
      <c r="K471" s="123" t="str">
        <f t="shared" si="25"/>
        <v>Midwest</v>
      </c>
      <c r="L471" s="123" t="str">
        <f>INDEX('State '!$A$1:$C$62,MATCH($I471,'State '!$B:$B,0),3)</f>
        <v>Midwest</v>
      </c>
      <c r="M471" s="123" t="str">
        <f>INDEX('State '!$A$1:$C$62,MATCH($J471,'State '!$B:$B,0),3)</f>
        <v>Midwest</v>
      </c>
      <c r="N471" s="123"/>
      <c r="O471" s="146">
        <v>13.3</v>
      </c>
      <c r="P471" s="146">
        <v>3.1</v>
      </c>
      <c r="Q471" s="146">
        <v>360</v>
      </c>
      <c r="R471" s="85">
        <v>24</v>
      </c>
      <c r="S471" s="147" t="s">
        <v>135</v>
      </c>
      <c r="T471" s="148" t="s">
        <v>390</v>
      </c>
      <c r="U471" s="149" t="s">
        <v>969</v>
      </c>
      <c r="V471" s="123"/>
      <c r="W471" s="125"/>
    </row>
    <row r="472" spans="1:259" s="20" customFormat="1" x14ac:dyDescent="0.2">
      <c r="A472" s="122">
        <v>39990</v>
      </c>
      <c r="B472" s="102" t="s">
        <v>960</v>
      </c>
      <c r="C472" s="102" t="s">
        <v>307</v>
      </c>
      <c r="D472" s="102" t="s">
        <v>134</v>
      </c>
      <c r="E472" s="144" t="s">
        <v>144</v>
      </c>
      <c r="F472" s="84">
        <v>39401</v>
      </c>
      <c r="G472" s="145">
        <v>2007</v>
      </c>
      <c r="H472" s="123" t="s">
        <v>29</v>
      </c>
      <c r="I472" s="123" t="str">
        <f t="shared" si="24"/>
        <v>WY</v>
      </c>
      <c r="J472" s="123" t="str">
        <f t="shared" si="23"/>
        <v>WY</v>
      </c>
      <c r="K472" s="123" t="str">
        <f t="shared" si="25"/>
        <v>Mountain</v>
      </c>
      <c r="L472" s="123" t="str">
        <f>INDEX('State '!$A$1:$C$62,MATCH($I472,'State '!$B:$B,0),3)</f>
        <v>Mountain</v>
      </c>
      <c r="M472" s="123" t="str">
        <f>INDEX('State '!$A$1:$C$62,MATCH($J472,'State '!$B:$B,0),3)</f>
        <v>Mountain</v>
      </c>
      <c r="N472" s="123"/>
      <c r="O472" s="146">
        <v>15.2</v>
      </c>
      <c r="P472" s="146">
        <v>2.6</v>
      </c>
      <c r="Q472" s="146">
        <v>150</v>
      </c>
      <c r="R472" s="85">
        <v>16</v>
      </c>
      <c r="S472" s="147" t="s">
        <v>135</v>
      </c>
      <c r="T472" s="148" t="s">
        <v>390</v>
      </c>
      <c r="U472" s="149" t="s">
        <v>961</v>
      </c>
      <c r="V472" s="123"/>
      <c r="W472" s="125"/>
      <c r="X472" s="126"/>
      <c r="Y472" s="113"/>
      <c r="Z472" s="113"/>
      <c r="AA472" s="113"/>
      <c r="AB472" s="113"/>
      <c r="AC472" s="113"/>
      <c r="AD472" s="113"/>
      <c r="AE472" s="113"/>
      <c r="AF472" s="113"/>
      <c r="AG472" s="113"/>
      <c r="AH472" s="113"/>
      <c r="AI472" s="113"/>
      <c r="AJ472" s="113"/>
      <c r="AK472" s="113"/>
      <c r="AL472" s="113"/>
      <c r="AM472" s="113"/>
      <c r="AN472" s="113"/>
      <c r="AO472" s="113"/>
      <c r="AP472" s="113"/>
      <c r="AQ472" s="113"/>
      <c r="AR472" s="113"/>
      <c r="AS472" s="113"/>
      <c r="AT472" s="113"/>
      <c r="AU472" s="113"/>
      <c r="AV472" s="113"/>
      <c r="AW472" s="113"/>
      <c r="AX472" s="113"/>
      <c r="AY472" s="113"/>
      <c r="AZ472" s="113"/>
      <c r="BA472" s="113"/>
      <c r="BB472" s="113"/>
      <c r="BC472" s="113"/>
      <c r="BD472" s="113"/>
      <c r="BE472" s="113"/>
      <c r="BF472" s="113"/>
      <c r="BG472" s="113"/>
      <c r="BH472" s="113"/>
      <c r="BI472" s="113"/>
      <c r="BJ472" s="113"/>
      <c r="BK472" s="113"/>
      <c r="BL472" s="113"/>
      <c r="BM472" s="113"/>
      <c r="BN472" s="113"/>
      <c r="BO472" s="113"/>
      <c r="BP472" s="113"/>
      <c r="BQ472" s="113"/>
      <c r="BR472" s="113"/>
      <c r="BS472" s="113"/>
      <c r="BT472" s="113"/>
      <c r="BU472" s="113"/>
      <c r="BV472" s="113"/>
      <c r="BW472" s="113"/>
      <c r="BX472" s="113"/>
      <c r="BY472" s="113"/>
      <c r="BZ472" s="113"/>
      <c r="CA472" s="113"/>
      <c r="CB472" s="113"/>
      <c r="CC472" s="113"/>
      <c r="CD472" s="113"/>
      <c r="CE472" s="113"/>
      <c r="CF472" s="113"/>
      <c r="CG472" s="113"/>
      <c r="CH472" s="113"/>
      <c r="CI472" s="113"/>
      <c r="CJ472" s="113"/>
      <c r="CK472" s="113"/>
      <c r="CL472" s="113"/>
      <c r="CM472" s="113"/>
      <c r="CN472" s="113"/>
      <c r="CO472" s="113"/>
      <c r="CP472" s="113"/>
      <c r="CQ472" s="113"/>
      <c r="CR472" s="113"/>
      <c r="CS472" s="113"/>
      <c r="CT472" s="113"/>
      <c r="CU472" s="113"/>
      <c r="CV472" s="113"/>
      <c r="CW472" s="113"/>
      <c r="CX472" s="113"/>
      <c r="CY472" s="113"/>
      <c r="CZ472" s="113"/>
      <c r="DA472" s="113"/>
      <c r="DB472" s="113"/>
      <c r="DC472" s="113"/>
      <c r="DD472" s="113"/>
      <c r="DE472" s="113"/>
      <c r="DF472" s="113"/>
      <c r="DG472" s="113"/>
      <c r="DH472" s="113"/>
      <c r="DI472" s="113"/>
      <c r="DJ472" s="113"/>
      <c r="DK472" s="113"/>
      <c r="DL472" s="113"/>
      <c r="DM472" s="113"/>
      <c r="DN472" s="113"/>
      <c r="DO472" s="113"/>
      <c r="DP472" s="113"/>
      <c r="DQ472" s="113"/>
      <c r="DR472" s="113"/>
      <c r="DS472" s="113"/>
      <c r="DT472" s="113"/>
      <c r="DU472" s="113"/>
      <c r="DV472" s="113"/>
      <c r="DW472" s="113"/>
      <c r="DX472" s="113"/>
      <c r="DY472" s="113"/>
      <c r="DZ472" s="113"/>
      <c r="EA472" s="113"/>
      <c r="EB472" s="113"/>
      <c r="EC472" s="113"/>
      <c r="ED472" s="113"/>
      <c r="EE472" s="113"/>
      <c r="EF472" s="113"/>
      <c r="EG472" s="113"/>
      <c r="EH472" s="113"/>
      <c r="EI472" s="113"/>
      <c r="EJ472" s="113"/>
      <c r="EK472" s="113"/>
      <c r="EL472" s="113"/>
      <c r="EM472" s="113"/>
      <c r="EN472" s="113"/>
      <c r="EO472" s="113"/>
      <c r="EP472" s="113"/>
      <c r="EQ472" s="113"/>
      <c r="ER472" s="113"/>
      <c r="ES472" s="113"/>
      <c r="ET472" s="113"/>
      <c r="EU472" s="113"/>
      <c r="EV472" s="113"/>
      <c r="EW472" s="113"/>
      <c r="EX472" s="113"/>
      <c r="EY472" s="113"/>
      <c r="EZ472" s="113"/>
      <c r="FA472" s="113"/>
      <c r="FB472" s="113"/>
      <c r="FC472" s="113"/>
      <c r="FD472" s="113"/>
      <c r="FE472" s="113"/>
      <c r="FF472" s="113"/>
      <c r="FG472" s="113"/>
      <c r="FH472" s="113"/>
      <c r="FI472" s="113"/>
      <c r="FJ472" s="113"/>
      <c r="FK472" s="113"/>
      <c r="FL472" s="113"/>
      <c r="FM472" s="113"/>
      <c r="FN472" s="113"/>
      <c r="FO472" s="113"/>
      <c r="FP472" s="113"/>
      <c r="FQ472" s="113"/>
      <c r="FR472" s="113"/>
      <c r="FS472" s="113"/>
      <c r="FT472" s="113"/>
      <c r="FU472" s="113"/>
      <c r="FV472" s="113"/>
      <c r="FW472" s="113"/>
      <c r="FX472" s="113"/>
      <c r="FY472" s="113"/>
      <c r="FZ472" s="113"/>
      <c r="GA472" s="113"/>
      <c r="GB472" s="113"/>
      <c r="GC472" s="113"/>
      <c r="GD472" s="113"/>
      <c r="GE472" s="113"/>
      <c r="GF472" s="113"/>
      <c r="GG472" s="113"/>
      <c r="GH472" s="113"/>
      <c r="GI472" s="113"/>
      <c r="GJ472" s="113"/>
      <c r="GK472" s="113"/>
      <c r="GL472" s="113"/>
      <c r="GM472" s="113"/>
      <c r="GN472" s="113"/>
      <c r="GO472" s="113"/>
      <c r="GP472" s="113"/>
      <c r="GQ472" s="113"/>
      <c r="GR472" s="113"/>
      <c r="GS472" s="113"/>
      <c r="GT472" s="113"/>
      <c r="GU472" s="113"/>
      <c r="GV472" s="113"/>
      <c r="GW472" s="113"/>
      <c r="GX472" s="113"/>
      <c r="GY472" s="113"/>
      <c r="GZ472" s="113"/>
      <c r="HA472" s="113"/>
      <c r="HB472" s="113"/>
      <c r="HC472" s="113"/>
      <c r="HD472" s="113"/>
      <c r="HE472" s="113"/>
      <c r="HF472" s="113"/>
      <c r="HG472" s="113"/>
      <c r="HH472" s="113"/>
      <c r="HI472" s="113"/>
      <c r="HJ472" s="113"/>
      <c r="HK472" s="113"/>
      <c r="HL472" s="113"/>
      <c r="HM472" s="113"/>
      <c r="HN472" s="113"/>
      <c r="HO472" s="113"/>
      <c r="HP472" s="113"/>
      <c r="HQ472" s="113"/>
      <c r="HR472" s="113"/>
      <c r="HS472" s="113"/>
      <c r="HT472" s="113"/>
      <c r="HU472" s="113"/>
      <c r="HV472" s="113"/>
      <c r="HW472" s="113"/>
      <c r="HX472" s="113"/>
      <c r="HY472" s="113"/>
      <c r="HZ472" s="113"/>
      <c r="IA472" s="113"/>
      <c r="IB472" s="113"/>
      <c r="IC472" s="113"/>
      <c r="ID472" s="113"/>
      <c r="IE472" s="113"/>
      <c r="IF472" s="113"/>
      <c r="IG472" s="113"/>
      <c r="IH472" s="113"/>
      <c r="II472" s="113"/>
      <c r="IJ472" s="113"/>
      <c r="IK472" s="113"/>
      <c r="IL472" s="113"/>
      <c r="IM472" s="113"/>
      <c r="IN472" s="113"/>
      <c r="IO472" s="113"/>
      <c r="IP472" s="113"/>
      <c r="IQ472" s="113"/>
      <c r="IR472" s="113"/>
      <c r="IS472" s="113"/>
      <c r="IT472" s="113"/>
      <c r="IU472" s="113"/>
      <c r="IV472" s="113"/>
      <c r="IW472" s="113"/>
      <c r="IX472" s="113"/>
      <c r="IY472" s="113"/>
    </row>
    <row r="473" spans="1:259" ht="25.5" x14ac:dyDescent="0.2">
      <c r="A473" s="122">
        <v>39990</v>
      </c>
      <c r="B473" s="102" t="s">
        <v>962</v>
      </c>
      <c r="C473" s="102" t="s">
        <v>248</v>
      </c>
      <c r="D473" s="102" t="s">
        <v>137</v>
      </c>
      <c r="E473" s="144" t="s">
        <v>144</v>
      </c>
      <c r="F473" s="84">
        <v>39128</v>
      </c>
      <c r="G473" s="145">
        <v>2007</v>
      </c>
      <c r="H473" s="123" t="s">
        <v>713</v>
      </c>
      <c r="I473" s="123" t="str">
        <f t="shared" si="24"/>
        <v>WY</v>
      </c>
      <c r="J473" s="123" t="str">
        <f t="shared" si="23"/>
        <v>CO</v>
      </c>
      <c r="K473" s="123" t="str">
        <f t="shared" si="25"/>
        <v>Mountain</v>
      </c>
      <c r="L473" s="123" t="str">
        <f>INDEX('State '!$A$1:$C$62,MATCH($I473,'State '!$B:$B,0),3)</f>
        <v>Mountain</v>
      </c>
      <c r="M473" s="123" t="str">
        <f>INDEX('State '!$A$1:$C$62,MATCH($J473,'State '!$B:$B,0),3)</f>
        <v>Mountain</v>
      </c>
      <c r="N473" s="123"/>
      <c r="O473" s="146">
        <v>400</v>
      </c>
      <c r="P473" s="146">
        <v>192</v>
      </c>
      <c r="Q473" s="146">
        <v>750</v>
      </c>
      <c r="R473" s="85">
        <v>42</v>
      </c>
      <c r="S473" s="147" t="s">
        <v>135</v>
      </c>
      <c r="T473" s="148" t="s">
        <v>390</v>
      </c>
      <c r="U473" s="149" t="s">
        <v>963</v>
      </c>
      <c r="V473" s="123"/>
      <c r="W473" s="125"/>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c r="BB473" s="20"/>
      <c r="BC473" s="20"/>
      <c r="BD473" s="20"/>
      <c r="BE473" s="20"/>
      <c r="BF473" s="20"/>
      <c r="BG473" s="20"/>
      <c r="BH473" s="20"/>
      <c r="BI473" s="20"/>
      <c r="BJ473" s="20"/>
      <c r="BK473" s="20"/>
      <c r="BL473" s="20"/>
      <c r="BM473" s="20"/>
      <c r="BN473" s="20"/>
      <c r="BO473" s="20"/>
      <c r="BP473" s="20"/>
      <c r="BQ473" s="20"/>
      <c r="BR473" s="20"/>
      <c r="BS473" s="20"/>
      <c r="BT473" s="20"/>
      <c r="BU473" s="20"/>
      <c r="BV473" s="20"/>
      <c r="BW473" s="20"/>
      <c r="BX473" s="20"/>
      <c r="BY473" s="20"/>
      <c r="BZ473" s="20"/>
      <c r="CA473" s="20"/>
      <c r="CB473" s="20"/>
      <c r="CC473" s="20"/>
      <c r="CD473" s="20"/>
      <c r="CE473" s="20"/>
      <c r="CF473" s="20"/>
      <c r="CG473" s="20"/>
      <c r="CH473" s="20"/>
      <c r="CI473" s="20"/>
      <c r="CJ473" s="20"/>
      <c r="CK473" s="20"/>
      <c r="CL473" s="20"/>
      <c r="CM473" s="20"/>
      <c r="CN473" s="20"/>
      <c r="CO473" s="20"/>
      <c r="CP473" s="20"/>
      <c r="CQ473" s="20"/>
      <c r="CR473" s="20"/>
      <c r="CS473" s="20"/>
      <c r="CT473" s="20"/>
      <c r="CU473" s="20"/>
      <c r="CV473" s="20"/>
      <c r="CW473" s="20"/>
      <c r="CX473" s="20"/>
      <c r="CY473" s="20"/>
      <c r="CZ473" s="20"/>
      <c r="DA473" s="20"/>
      <c r="DB473" s="20"/>
      <c r="DC473" s="20"/>
      <c r="DD473" s="20"/>
      <c r="DE473" s="20"/>
      <c r="DF473" s="20"/>
      <c r="DG473" s="20"/>
      <c r="DH473" s="20"/>
      <c r="DI473" s="20"/>
      <c r="DJ473" s="20"/>
      <c r="DK473" s="20"/>
      <c r="DL473" s="20"/>
      <c r="DM473" s="20"/>
      <c r="DN473" s="20"/>
      <c r="DO473" s="20"/>
      <c r="DP473" s="20"/>
      <c r="DQ473" s="20"/>
      <c r="DR473" s="20"/>
      <c r="DS473" s="20"/>
      <c r="DT473" s="20"/>
      <c r="DU473" s="20"/>
      <c r="DV473" s="20"/>
      <c r="DW473" s="20"/>
      <c r="DX473" s="20"/>
      <c r="DY473" s="20"/>
      <c r="DZ473" s="20"/>
      <c r="EA473" s="20"/>
      <c r="EB473" s="20"/>
      <c r="EC473" s="20"/>
      <c r="ED473" s="20"/>
      <c r="EE473" s="20"/>
      <c r="EF473" s="20"/>
      <c r="EG473" s="20"/>
      <c r="EH473" s="20"/>
      <c r="EI473" s="20"/>
      <c r="EJ473" s="20"/>
      <c r="EK473" s="20"/>
      <c r="EL473" s="20"/>
      <c r="EM473" s="20"/>
      <c r="EN473" s="20"/>
      <c r="EO473" s="20"/>
      <c r="EP473" s="20"/>
      <c r="EQ473" s="20"/>
      <c r="ER473" s="20"/>
      <c r="ES473" s="20"/>
      <c r="ET473" s="20"/>
      <c r="EU473" s="20"/>
      <c r="EV473" s="20"/>
      <c r="EW473" s="20"/>
      <c r="EX473" s="20"/>
      <c r="EY473" s="20"/>
      <c r="EZ473" s="20"/>
      <c r="FA473" s="20"/>
      <c r="FB473" s="20"/>
      <c r="FC473" s="20"/>
      <c r="FD473" s="20"/>
      <c r="FE473" s="20"/>
      <c r="FF473" s="20"/>
      <c r="FG473" s="20"/>
      <c r="FH473" s="20"/>
      <c r="FI473" s="20"/>
      <c r="FJ473" s="20"/>
      <c r="FK473" s="20"/>
      <c r="FL473" s="20"/>
      <c r="FM473" s="20"/>
      <c r="FN473" s="20"/>
      <c r="FO473" s="20"/>
      <c r="FP473" s="20"/>
      <c r="FQ473" s="20"/>
      <c r="FR473" s="20"/>
      <c r="FS473" s="20"/>
      <c r="FT473" s="20"/>
      <c r="FU473" s="20"/>
      <c r="FV473" s="20"/>
      <c r="FW473" s="20"/>
      <c r="FX473" s="20"/>
      <c r="FY473" s="20"/>
      <c r="FZ473" s="20"/>
      <c r="GA473" s="20"/>
      <c r="GB473" s="20"/>
      <c r="GC473" s="20"/>
      <c r="GD473" s="20"/>
      <c r="GE473" s="20"/>
      <c r="GF473" s="20"/>
      <c r="GG473" s="20"/>
      <c r="GH473" s="20"/>
      <c r="GI473" s="20"/>
      <c r="GJ473" s="20"/>
      <c r="GK473" s="20"/>
      <c r="GL473" s="20"/>
      <c r="GM473" s="20"/>
      <c r="GN473" s="20"/>
      <c r="GO473" s="20"/>
      <c r="GP473" s="20"/>
      <c r="GQ473" s="20"/>
      <c r="GR473" s="20"/>
      <c r="GS473" s="20"/>
      <c r="GT473" s="20"/>
      <c r="GU473" s="20"/>
      <c r="GV473" s="20"/>
      <c r="GW473" s="20"/>
      <c r="GX473" s="20"/>
      <c r="GY473" s="20"/>
      <c r="GZ473" s="20"/>
      <c r="HA473" s="20"/>
      <c r="HB473" s="20"/>
      <c r="HC473" s="20"/>
      <c r="HD473" s="20"/>
      <c r="HE473" s="20"/>
      <c r="HF473" s="20"/>
      <c r="HG473" s="20"/>
      <c r="HH473" s="20"/>
      <c r="HI473" s="20"/>
      <c r="HJ473" s="20"/>
      <c r="HK473" s="20"/>
      <c r="HL473" s="20"/>
      <c r="HM473" s="20"/>
      <c r="HN473" s="20"/>
      <c r="HO473" s="20"/>
      <c r="HP473" s="20"/>
      <c r="HQ473" s="20"/>
      <c r="HR473" s="20"/>
      <c r="HS473" s="20"/>
      <c r="HT473" s="20"/>
      <c r="HU473" s="20"/>
      <c r="HV473" s="20"/>
      <c r="HW473" s="20"/>
      <c r="HX473" s="20"/>
      <c r="HY473" s="20"/>
      <c r="HZ473" s="20"/>
      <c r="IA473" s="20"/>
      <c r="IB473" s="20"/>
      <c r="IC473" s="20"/>
      <c r="ID473" s="20"/>
      <c r="IE473" s="20"/>
      <c r="IF473" s="20"/>
      <c r="IG473" s="20"/>
      <c r="IH473" s="20"/>
      <c r="II473" s="20"/>
      <c r="IJ473" s="20"/>
      <c r="IK473" s="20"/>
      <c r="IL473" s="20"/>
      <c r="IM473" s="20"/>
      <c r="IN473" s="20"/>
      <c r="IO473" s="20"/>
      <c r="IP473" s="20"/>
      <c r="IQ473" s="20"/>
      <c r="IR473" s="20"/>
      <c r="IS473" s="20"/>
      <c r="IT473" s="20"/>
      <c r="IU473" s="20"/>
      <c r="IV473" s="20"/>
      <c r="IW473" s="20"/>
      <c r="IX473" s="20"/>
      <c r="IY473" s="20"/>
    </row>
    <row r="474" spans="1:259" x14ac:dyDescent="0.2">
      <c r="A474" s="122">
        <v>39990</v>
      </c>
      <c r="B474" s="102" t="s">
        <v>964</v>
      </c>
      <c r="C474" s="102" t="s">
        <v>248</v>
      </c>
      <c r="D474" s="102" t="s">
        <v>141</v>
      </c>
      <c r="E474" s="144" t="s">
        <v>144</v>
      </c>
      <c r="F474" s="84">
        <v>39447</v>
      </c>
      <c r="G474" s="145">
        <v>2007</v>
      </c>
      <c r="H474" s="123" t="s">
        <v>586</v>
      </c>
      <c r="I474" s="123" t="str">
        <f t="shared" si="24"/>
        <v>CO</v>
      </c>
      <c r="J474" s="123" t="str">
        <f t="shared" si="23"/>
        <v>WY</v>
      </c>
      <c r="K474" s="123" t="str">
        <f t="shared" si="25"/>
        <v>Mountain</v>
      </c>
      <c r="L474" s="123" t="str">
        <f>INDEX('State '!$A$1:$C$62,MATCH($I474,'State '!$B:$B,0),3)</f>
        <v>Mountain</v>
      </c>
      <c r="M474" s="123" t="str">
        <f>INDEX('State '!$A$1:$C$62,MATCH($J474,'State '!$B:$B,0),3)</f>
        <v>Mountain</v>
      </c>
      <c r="N474" s="123"/>
      <c r="O474" s="146">
        <v>160</v>
      </c>
      <c r="P474" s="146"/>
      <c r="Q474" s="146">
        <v>750</v>
      </c>
      <c r="R474" s="85"/>
      <c r="S474" s="147" t="s">
        <v>135</v>
      </c>
      <c r="T474" s="148" t="s">
        <v>390</v>
      </c>
      <c r="U474" s="149" t="s">
        <v>963</v>
      </c>
      <c r="V474" s="123"/>
      <c r="W474" s="125"/>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c r="BB474" s="20"/>
      <c r="BC474" s="20"/>
      <c r="BD474" s="20"/>
      <c r="BE474" s="20"/>
      <c r="BF474" s="20"/>
      <c r="BG474" s="20"/>
      <c r="BH474" s="20"/>
      <c r="BI474" s="20"/>
      <c r="BJ474" s="20"/>
      <c r="BK474" s="20"/>
      <c r="BL474" s="20"/>
      <c r="BM474" s="20"/>
      <c r="BN474" s="20"/>
      <c r="BO474" s="20"/>
      <c r="BP474" s="20"/>
      <c r="BQ474" s="20"/>
      <c r="BR474" s="20"/>
      <c r="BS474" s="20"/>
      <c r="BT474" s="20"/>
      <c r="BU474" s="20"/>
      <c r="BV474" s="20"/>
      <c r="BW474" s="20"/>
      <c r="BX474" s="20"/>
      <c r="BY474" s="20"/>
      <c r="BZ474" s="20"/>
      <c r="CA474" s="20"/>
      <c r="CB474" s="20"/>
      <c r="CC474" s="20"/>
      <c r="CD474" s="20"/>
      <c r="CE474" s="20"/>
      <c r="CF474" s="20"/>
      <c r="CG474" s="20"/>
      <c r="CH474" s="20"/>
      <c r="CI474" s="20"/>
      <c r="CJ474" s="20"/>
      <c r="CK474" s="20"/>
      <c r="CL474" s="20"/>
      <c r="CM474" s="20"/>
      <c r="CN474" s="20"/>
      <c r="CO474" s="20"/>
      <c r="CP474" s="20"/>
      <c r="CQ474" s="20"/>
      <c r="CR474" s="20"/>
      <c r="CS474" s="20"/>
      <c r="CT474" s="20"/>
      <c r="CU474" s="20"/>
      <c r="CV474" s="20"/>
      <c r="CW474" s="20"/>
      <c r="CX474" s="20"/>
      <c r="CY474" s="20"/>
      <c r="CZ474" s="20"/>
      <c r="DA474" s="20"/>
      <c r="DB474" s="20"/>
      <c r="DC474" s="20"/>
      <c r="DD474" s="20"/>
      <c r="DE474" s="20"/>
      <c r="DF474" s="20"/>
      <c r="DG474" s="20"/>
      <c r="DH474" s="20"/>
      <c r="DI474" s="20"/>
      <c r="DJ474" s="20"/>
      <c r="DK474" s="20"/>
      <c r="DL474" s="20"/>
      <c r="DM474" s="20"/>
      <c r="DN474" s="20"/>
      <c r="DO474" s="20"/>
      <c r="DP474" s="20"/>
      <c r="DQ474" s="20"/>
      <c r="DR474" s="20"/>
      <c r="DS474" s="20"/>
      <c r="DT474" s="20"/>
      <c r="DU474" s="20"/>
      <c r="DV474" s="20"/>
      <c r="DW474" s="20"/>
      <c r="DX474" s="20"/>
      <c r="DY474" s="20"/>
      <c r="DZ474" s="20"/>
      <c r="EA474" s="20"/>
      <c r="EB474" s="20"/>
      <c r="EC474" s="20"/>
      <c r="ED474" s="20"/>
      <c r="EE474" s="20"/>
      <c r="EF474" s="20"/>
      <c r="EG474" s="20"/>
      <c r="EH474" s="20"/>
      <c r="EI474" s="20"/>
      <c r="EJ474" s="20"/>
      <c r="EK474" s="20"/>
      <c r="EL474" s="20"/>
      <c r="EM474" s="20"/>
      <c r="EN474" s="20"/>
      <c r="EO474" s="20"/>
      <c r="EP474" s="20"/>
      <c r="EQ474" s="20"/>
      <c r="ER474" s="20"/>
      <c r="ES474" s="20"/>
      <c r="ET474" s="20"/>
      <c r="EU474" s="20"/>
      <c r="EV474" s="20"/>
      <c r="EW474" s="20"/>
      <c r="EX474" s="20"/>
      <c r="EY474" s="20"/>
      <c r="EZ474" s="20"/>
      <c r="FA474" s="20"/>
      <c r="FB474" s="20"/>
      <c r="FC474" s="20"/>
      <c r="FD474" s="20"/>
      <c r="FE474" s="20"/>
      <c r="FF474" s="20"/>
      <c r="FG474" s="20"/>
      <c r="FH474" s="20"/>
      <c r="FI474" s="20"/>
      <c r="FJ474" s="20"/>
      <c r="FK474" s="20"/>
      <c r="FL474" s="20"/>
      <c r="FM474" s="20"/>
      <c r="FN474" s="20"/>
      <c r="FO474" s="20"/>
      <c r="FP474" s="20"/>
      <c r="FQ474" s="20"/>
      <c r="FR474" s="20"/>
      <c r="FS474" s="20"/>
      <c r="FT474" s="20"/>
      <c r="FU474" s="20"/>
      <c r="FV474" s="20"/>
      <c r="FW474" s="20"/>
      <c r="FX474" s="20"/>
      <c r="FY474" s="20"/>
      <c r="FZ474" s="20"/>
      <c r="GA474" s="20"/>
      <c r="GB474" s="20"/>
      <c r="GC474" s="20"/>
      <c r="GD474" s="20"/>
      <c r="GE474" s="20"/>
      <c r="GF474" s="20"/>
      <c r="GG474" s="20"/>
      <c r="GH474" s="20"/>
      <c r="GI474" s="20"/>
      <c r="GJ474" s="20"/>
      <c r="GK474" s="20"/>
      <c r="GL474" s="20"/>
      <c r="GM474" s="20"/>
      <c r="GN474" s="20"/>
      <c r="GO474" s="20"/>
      <c r="GP474" s="20"/>
      <c r="GQ474" s="20"/>
      <c r="GR474" s="20"/>
      <c r="GS474" s="20"/>
      <c r="GT474" s="20"/>
      <c r="GU474" s="20"/>
      <c r="GV474" s="20"/>
      <c r="GW474" s="20"/>
      <c r="GX474" s="20"/>
      <c r="GY474" s="20"/>
      <c r="GZ474" s="20"/>
      <c r="HA474" s="20"/>
      <c r="HB474" s="20"/>
      <c r="HC474" s="20"/>
      <c r="HD474" s="20"/>
      <c r="HE474" s="20"/>
      <c r="HF474" s="20"/>
      <c r="HG474" s="20"/>
      <c r="HH474" s="20"/>
      <c r="HI474" s="20"/>
      <c r="HJ474" s="20"/>
      <c r="HK474" s="20"/>
      <c r="HL474" s="20"/>
      <c r="HM474" s="20"/>
      <c r="HN474" s="20"/>
      <c r="HO474" s="20"/>
      <c r="HP474" s="20"/>
      <c r="HQ474" s="20"/>
      <c r="HR474" s="20"/>
      <c r="HS474" s="20"/>
      <c r="HT474" s="20"/>
      <c r="HU474" s="20"/>
      <c r="HV474" s="20"/>
      <c r="HW474" s="20"/>
      <c r="HX474" s="20"/>
      <c r="HY474" s="20"/>
      <c r="HZ474" s="20"/>
      <c r="IA474" s="20"/>
      <c r="IB474" s="20"/>
      <c r="IC474" s="20"/>
      <c r="ID474" s="20"/>
      <c r="IE474" s="20"/>
      <c r="IF474" s="20"/>
      <c r="IG474" s="20"/>
      <c r="IH474" s="20"/>
      <c r="II474" s="20"/>
      <c r="IJ474" s="20"/>
      <c r="IK474" s="20"/>
      <c r="IL474" s="20"/>
      <c r="IM474" s="20"/>
      <c r="IN474" s="20"/>
      <c r="IO474" s="20"/>
      <c r="IP474" s="20"/>
      <c r="IQ474" s="20"/>
      <c r="IR474" s="20"/>
      <c r="IS474" s="20"/>
      <c r="IT474" s="20"/>
      <c r="IU474" s="20"/>
      <c r="IV474" s="20"/>
      <c r="IW474" s="20"/>
      <c r="IX474" s="20"/>
      <c r="IY474" s="20"/>
    </row>
    <row r="475" spans="1:259" s="20" customFormat="1" x14ac:dyDescent="0.2">
      <c r="A475" s="122">
        <v>39990</v>
      </c>
      <c r="B475" s="102" t="s">
        <v>996</v>
      </c>
      <c r="C475" s="102" t="s">
        <v>314</v>
      </c>
      <c r="D475" s="102" t="s">
        <v>134</v>
      </c>
      <c r="E475" s="144" t="s">
        <v>144</v>
      </c>
      <c r="F475" s="84">
        <v>39387</v>
      </c>
      <c r="G475" s="145">
        <v>2007</v>
      </c>
      <c r="H475" s="123" t="s">
        <v>13</v>
      </c>
      <c r="I475" s="123" t="str">
        <f t="shared" si="24"/>
        <v>CA</v>
      </c>
      <c r="J475" s="123" t="str">
        <f t="shared" si="23"/>
        <v>CA</v>
      </c>
      <c r="K475" s="123" t="str">
        <f t="shared" si="25"/>
        <v>Pacific</v>
      </c>
      <c r="L475" s="123" t="str">
        <f>INDEX('State '!$A$1:$C$62,MATCH($I475,'State '!$B:$B,0),3)</f>
        <v>Pacific</v>
      </c>
      <c r="M475" s="123" t="str">
        <f>INDEX('State '!$A$1:$C$62,MATCH($J475,'State '!$B:$B,0),3)</f>
        <v>Pacific</v>
      </c>
      <c r="N475" s="123"/>
      <c r="O475" s="146">
        <v>30</v>
      </c>
      <c r="P475" s="146">
        <v>6.4</v>
      </c>
      <c r="Q475" s="146">
        <v>100</v>
      </c>
      <c r="R475" s="85">
        <v>24</v>
      </c>
      <c r="S475" s="147" t="s">
        <v>139</v>
      </c>
      <c r="T475" s="148" t="s">
        <v>188</v>
      </c>
      <c r="U475" s="149" t="s">
        <v>391</v>
      </c>
      <c r="V475" s="123"/>
      <c r="W475" s="125"/>
      <c r="X475" s="126"/>
      <c r="Y475" s="113"/>
      <c r="Z475" s="113"/>
      <c r="AA475" s="113"/>
      <c r="AB475" s="113"/>
      <c r="AC475" s="113"/>
      <c r="AD475" s="113"/>
      <c r="AE475" s="113"/>
      <c r="AF475" s="113"/>
      <c r="AG475" s="113"/>
      <c r="AH475" s="113"/>
      <c r="AI475" s="113"/>
      <c r="AJ475" s="113"/>
      <c r="AK475" s="113"/>
      <c r="AL475" s="113"/>
      <c r="AM475" s="113"/>
      <c r="AN475" s="113"/>
      <c r="AO475" s="113"/>
      <c r="AP475" s="113"/>
      <c r="AQ475" s="113"/>
      <c r="AR475" s="113"/>
      <c r="AS475" s="113"/>
      <c r="AT475" s="113"/>
      <c r="AU475" s="113"/>
      <c r="AV475" s="113"/>
      <c r="AW475" s="113"/>
      <c r="AX475" s="113"/>
      <c r="AY475" s="113"/>
      <c r="AZ475" s="113"/>
      <c r="BA475" s="113"/>
      <c r="BB475" s="113"/>
      <c r="BC475" s="113"/>
      <c r="BD475" s="113"/>
      <c r="BE475" s="113"/>
      <c r="BF475" s="113"/>
      <c r="BG475" s="113"/>
      <c r="BH475" s="113"/>
      <c r="BI475" s="113"/>
      <c r="BJ475" s="113"/>
      <c r="BK475" s="113"/>
      <c r="BL475" s="113"/>
      <c r="BM475" s="113"/>
      <c r="BN475" s="113"/>
      <c r="BO475" s="113"/>
      <c r="BP475" s="113"/>
      <c r="BQ475" s="113"/>
      <c r="BR475" s="113"/>
      <c r="BS475" s="113"/>
      <c r="BT475" s="113"/>
      <c r="BU475" s="113"/>
      <c r="BV475" s="113"/>
      <c r="BW475" s="113"/>
      <c r="BX475" s="113"/>
      <c r="BY475" s="113"/>
      <c r="BZ475" s="113"/>
      <c r="CA475" s="113"/>
      <c r="CB475" s="113"/>
      <c r="CC475" s="113"/>
      <c r="CD475" s="113"/>
      <c r="CE475" s="113"/>
      <c r="CF475" s="113"/>
      <c r="CG475" s="113"/>
      <c r="CH475" s="113"/>
      <c r="CI475" s="113"/>
      <c r="CJ475" s="113"/>
      <c r="CK475" s="113"/>
      <c r="CL475" s="113"/>
      <c r="CM475" s="113"/>
      <c r="CN475" s="113"/>
      <c r="CO475" s="113"/>
      <c r="CP475" s="113"/>
      <c r="CQ475" s="113"/>
      <c r="CR475" s="113"/>
      <c r="CS475" s="113"/>
      <c r="CT475" s="113"/>
      <c r="CU475" s="113"/>
      <c r="CV475" s="113"/>
      <c r="CW475" s="113"/>
      <c r="CX475" s="113"/>
      <c r="CY475" s="113"/>
      <c r="CZ475" s="113"/>
      <c r="DA475" s="113"/>
      <c r="DB475" s="113"/>
      <c r="DC475" s="113"/>
      <c r="DD475" s="113"/>
      <c r="DE475" s="113"/>
      <c r="DF475" s="113"/>
      <c r="DG475" s="113"/>
      <c r="DH475" s="113"/>
      <c r="DI475" s="113"/>
      <c r="DJ475" s="113"/>
      <c r="DK475" s="113"/>
      <c r="DL475" s="113"/>
      <c r="DM475" s="113"/>
      <c r="DN475" s="113"/>
      <c r="DO475" s="113"/>
      <c r="DP475" s="113"/>
      <c r="DQ475" s="113"/>
      <c r="DR475" s="113"/>
      <c r="DS475" s="113"/>
      <c r="DT475" s="113"/>
      <c r="DU475" s="113"/>
      <c r="DV475" s="113"/>
      <c r="DW475" s="113"/>
      <c r="DX475" s="113"/>
      <c r="DY475" s="113"/>
      <c r="DZ475" s="113"/>
      <c r="EA475" s="113"/>
      <c r="EB475" s="113"/>
      <c r="EC475" s="113"/>
      <c r="ED475" s="113"/>
      <c r="EE475" s="113"/>
      <c r="EF475" s="113"/>
      <c r="EG475" s="113"/>
      <c r="EH475" s="113"/>
      <c r="EI475" s="113"/>
      <c r="EJ475" s="113"/>
      <c r="EK475" s="113"/>
      <c r="EL475" s="113"/>
      <c r="EM475" s="113"/>
      <c r="EN475" s="113"/>
      <c r="EO475" s="113"/>
      <c r="EP475" s="113"/>
      <c r="EQ475" s="113"/>
      <c r="ER475" s="113"/>
      <c r="ES475" s="113"/>
      <c r="ET475" s="113"/>
      <c r="EU475" s="113"/>
      <c r="EV475" s="113"/>
      <c r="EW475" s="113"/>
      <c r="EX475" s="113"/>
      <c r="EY475" s="113"/>
      <c r="EZ475" s="113"/>
      <c r="FA475" s="113"/>
      <c r="FB475" s="113"/>
      <c r="FC475" s="113"/>
      <c r="FD475" s="113"/>
      <c r="FE475" s="113"/>
      <c r="FF475" s="113"/>
      <c r="FG475" s="113"/>
      <c r="FH475" s="113"/>
      <c r="FI475" s="113"/>
      <c r="FJ475" s="113"/>
      <c r="FK475" s="113"/>
      <c r="FL475" s="113"/>
      <c r="FM475" s="113"/>
      <c r="FN475" s="113"/>
      <c r="FO475" s="113"/>
      <c r="FP475" s="113"/>
      <c r="FQ475" s="113"/>
      <c r="FR475" s="113"/>
      <c r="FS475" s="113"/>
      <c r="FT475" s="113"/>
      <c r="FU475" s="113"/>
      <c r="FV475" s="113"/>
      <c r="FW475" s="113"/>
      <c r="FX475" s="113"/>
      <c r="FY475" s="113"/>
      <c r="FZ475" s="113"/>
      <c r="GA475" s="113"/>
      <c r="GB475" s="113"/>
      <c r="GC475" s="113"/>
      <c r="GD475" s="113"/>
      <c r="GE475" s="113"/>
      <c r="GF475" s="113"/>
      <c r="GG475" s="113"/>
      <c r="GH475" s="113"/>
      <c r="GI475" s="113"/>
      <c r="GJ475" s="113"/>
      <c r="GK475" s="113"/>
      <c r="GL475" s="113"/>
      <c r="GM475" s="113"/>
      <c r="GN475" s="113"/>
      <c r="GO475" s="113"/>
      <c r="GP475" s="113"/>
      <c r="GQ475" s="113"/>
      <c r="GR475" s="113"/>
      <c r="GS475" s="113"/>
      <c r="GT475" s="113"/>
      <c r="GU475" s="113"/>
      <c r="GV475" s="113"/>
      <c r="GW475" s="113"/>
      <c r="GX475" s="113"/>
      <c r="GY475" s="113"/>
      <c r="GZ475" s="113"/>
      <c r="HA475" s="113"/>
      <c r="HB475" s="113"/>
      <c r="HC475" s="113"/>
      <c r="HD475" s="113"/>
      <c r="HE475" s="113"/>
      <c r="HF475" s="113"/>
      <c r="HG475" s="113"/>
      <c r="HH475" s="113"/>
      <c r="HI475" s="113"/>
      <c r="HJ475" s="113"/>
      <c r="HK475" s="113"/>
      <c r="HL475" s="113"/>
      <c r="HM475" s="113"/>
      <c r="HN475" s="113"/>
      <c r="HO475" s="113"/>
      <c r="HP475" s="113"/>
      <c r="HQ475" s="113"/>
      <c r="HR475" s="113"/>
      <c r="HS475" s="113"/>
      <c r="HT475" s="113"/>
      <c r="HU475" s="113"/>
      <c r="HV475" s="113"/>
      <c r="HW475" s="113"/>
      <c r="HX475" s="113"/>
      <c r="HY475" s="113"/>
      <c r="HZ475" s="113"/>
      <c r="IA475" s="113"/>
      <c r="IB475" s="113"/>
      <c r="IC475" s="113"/>
      <c r="ID475" s="113"/>
      <c r="IE475" s="113"/>
      <c r="IF475" s="113"/>
      <c r="IG475" s="113"/>
      <c r="IH475" s="113"/>
      <c r="II475" s="113"/>
      <c r="IJ475" s="113"/>
      <c r="IK475" s="113"/>
      <c r="IL475" s="113"/>
      <c r="IM475" s="113"/>
      <c r="IN475" s="113"/>
      <c r="IO475" s="113"/>
      <c r="IP475" s="113"/>
      <c r="IQ475" s="113"/>
      <c r="IR475" s="113"/>
      <c r="IS475" s="113"/>
      <c r="IT475" s="113"/>
      <c r="IU475" s="113"/>
      <c r="IV475" s="113"/>
      <c r="IW475" s="113"/>
      <c r="IX475" s="113"/>
      <c r="IY475" s="113"/>
    </row>
    <row r="476" spans="1:259" s="20" customFormat="1" x14ac:dyDescent="0.2">
      <c r="A476" s="122">
        <v>39990</v>
      </c>
      <c r="B476" s="102" t="s">
        <v>953</v>
      </c>
      <c r="C476" s="102" t="s">
        <v>2138</v>
      </c>
      <c r="D476" s="102" t="s">
        <v>134</v>
      </c>
      <c r="E476" s="144" t="s">
        <v>144</v>
      </c>
      <c r="F476" s="84">
        <v>39309</v>
      </c>
      <c r="G476" s="145">
        <v>2007</v>
      </c>
      <c r="H476" s="123" t="s">
        <v>6</v>
      </c>
      <c r="I476" s="123" t="str">
        <f t="shared" si="24"/>
        <v>TX</v>
      </c>
      <c r="J476" s="123" t="str">
        <f t="shared" si="23"/>
        <v>TX</v>
      </c>
      <c r="K476" s="123" t="str">
        <f t="shared" si="25"/>
        <v>South Central</v>
      </c>
      <c r="L476" s="123" t="str">
        <f>INDEX('State '!$A$1:$C$62,MATCH($I476,'State '!$B:$B,0),3)</f>
        <v>South Central</v>
      </c>
      <c r="M476" s="123" t="str">
        <f>INDEX('State '!$A$1:$C$62,MATCH($J476,'State '!$B:$B,0),3)</f>
        <v>South Central</v>
      </c>
      <c r="N476" s="123"/>
      <c r="O476" s="146">
        <v>9.84</v>
      </c>
      <c r="P476" s="146">
        <v>8.6999999999999993</v>
      </c>
      <c r="Q476" s="146">
        <v>140</v>
      </c>
      <c r="R476" s="85">
        <v>30</v>
      </c>
      <c r="S476" s="147" t="s">
        <v>135</v>
      </c>
      <c r="T476" s="148" t="s">
        <v>390</v>
      </c>
      <c r="U476" s="149" t="s">
        <v>954</v>
      </c>
      <c r="V476" s="123"/>
      <c r="W476" s="125"/>
      <c r="X476" s="126"/>
      <c r="Y476" s="113"/>
      <c r="Z476" s="113"/>
      <c r="AA476" s="113"/>
      <c r="AB476" s="113"/>
      <c r="AC476" s="113"/>
      <c r="AD476" s="113"/>
      <c r="AE476" s="113"/>
      <c r="AF476" s="113"/>
      <c r="AG476" s="113"/>
      <c r="AH476" s="113"/>
      <c r="AI476" s="113"/>
      <c r="AJ476" s="113"/>
      <c r="AK476" s="113"/>
      <c r="AL476" s="113"/>
      <c r="AM476" s="113"/>
      <c r="AN476" s="113"/>
      <c r="AO476" s="113"/>
      <c r="AP476" s="113"/>
      <c r="AQ476" s="113"/>
      <c r="AR476" s="113"/>
      <c r="AS476" s="113"/>
      <c r="AT476" s="113"/>
      <c r="AU476" s="113"/>
      <c r="AV476" s="113"/>
      <c r="AW476" s="113"/>
      <c r="AX476" s="113"/>
      <c r="AY476" s="113"/>
      <c r="AZ476" s="113"/>
      <c r="BA476" s="113"/>
      <c r="BB476" s="113"/>
      <c r="BC476" s="113"/>
      <c r="BD476" s="113"/>
      <c r="BE476" s="113"/>
      <c r="BF476" s="113"/>
      <c r="BG476" s="113"/>
      <c r="BH476" s="113"/>
      <c r="BI476" s="113"/>
      <c r="BJ476" s="113"/>
      <c r="BK476" s="113"/>
      <c r="BL476" s="113"/>
      <c r="BM476" s="113"/>
      <c r="BN476" s="113"/>
      <c r="BO476" s="113"/>
      <c r="BP476" s="113"/>
      <c r="BQ476" s="113"/>
      <c r="BR476" s="113"/>
      <c r="BS476" s="113"/>
      <c r="BT476" s="113"/>
      <c r="BU476" s="113"/>
      <c r="BV476" s="113"/>
      <c r="BW476" s="113"/>
      <c r="BX476" s="113"/>
      <c r="BY476" s="113"/>
      <c r="BZ476" s="113"/>
      <c r="CA476" s="113"/>
      <c r="CB476" s="113"/>
      <c r="CC476" s="113"/>
      <c r="CD476" s="113"/>
      <c r="CE476" s="113"/>
      <c r="CF476" s="113"/>
      <c r="CG476" s="113"/>
      <c r="CH476" s="113"/>
      <c r="CI476" s="113"/>
      <c r="CJ476" s="113"/>
      <c r="CK476" s="113"/>
      <c r="CL476" s="113"/>
      <c r="CM476" s="113"/>
      <c r="CN476" s="113"/>
      <c r="CO476" s="113"/>
      <c r="CP476" s="113"/>
      <c r="CQ476" s="113"/>
      <c r="CR476" s="113"/>
      <c r="CS476" s="113"/>
      <c r="CT476" s="113"/>
      <c r="CU476" s="113"/>
      <c r="CV476" s="113"/>
      <c r="CW476" s="113"/>
      <c r="CX476" s="113"/>
      <c r="CY476" s="113"/>
      <c r="CZ476" s="113"/>
      <c r="DA476" s="113"/>
      <c r="DB476" s="113"/>
      <c r="DC476" s="113"/>
      <c r="DD476" s="113"/>
      <c r="DE476" s="113"/>
      <c r="DF476" s="113"/>
      <c r="DG476" s="113"/>
      <c r="DH476" s="113"/>
      <c r="DI476" s="113"/>
      <c r="DJ476" s="113"/>
      <c r="DK476" s="113"/>
      <c r="DL476" s="113"/>
      <c r="DM476" s="113"/>
      <c r="DN476" s="113"/>
      <c r="DO476" s="113"/>
      <c r="DP476" s="113"/>
      <c r="DQ476" s="113"/>
      <c r="DR476" s="113"/>
      <c r="DS476" s="113"/>
      <c r="DT476" s="113"/>
      <c r="DU476" s="113"/>
      <c r="DV476" s="113"/>
      <c r="DW476" s="113"/>
      <c r="DX476" s="113"/>
      <c r="DY476" s="113"/>
      <c r="DZ476" s="113"/>
      <c r="EA476" s="113"/>
      <c r="EB476" s="113"/>
      <c r="EC476" s="113"/>
      <c r="ED476" s="113"/>
      <c r="EE476" s="113"/>
      <c r="EF476" s="113"/>
      <c r="EG476" s="113"/>
      <c r="EH476" s="113"/>
      <c r="EI476" s="113"/>
      <c r="EJ476" s="113"/>
      <c r="EK476" s="113"/>
      <c r="EL476" s="113"/>
      <c r="EM476" s="113"/>
      <c r="EN476" s="113"/>
      <c r="EO476" s="113"/>
      <c r="EP476" s="113"/>
      <c r="EQ476" s="113"/>
      <c r="ER476" s="113"/>
      <c r="ES476" s="113"/>
      <c r="ET476" s="113"/>
      <c r="EU476" s="113"/>
      <c r="EV476" s="113"/>
      <c r="EW476" s="113"/>
      <c r="EX476" s="113"/>
      <c r="EY476" s="113"/>
      <c r="EZ476" s="113"/>
      <c r="FA476" s="113"/>
      <c r="FB476" s="113"/>
      <c r="FC476" s="113"/>
      <c r="FD476" s="113"/>
      <c r="FE476" s="113"/>
      <c r="FF476" s="113"/>
      <c r="FG476" s="113"/>
      <c r="FH476" s="113"/>
      <c r="FI476" s="113"/>
      <c r="FJ476" s="113"/>
      <c r="FK476" s="113"/>
      <c r="FL476" s="113"/>
      <c r="FM476" s="113"/>
      <c r="FN476" s="113"/>
      <c r="FO476" s="113"/>
      <c r="FP476" s="113"/>
      <c r="FQ476" s="113"/>
      <c r="FR476" s="113"/>
      <c r="FS476" s="113"/>
      <c r="FT476" s="113"/>
      <c r="FU476" s="113"/>
      <c r="FV476" s="113"/>
      <c r="FW476" s="113"/>
      <c r="FX476" s="113"/>
      <c r="FY476" s="113"/>
      <c r="FZ476" s="113"/>
      <c r="GA476" s="113"/>
      <c r="GB476" s="113"/>
      <c r="GC476" s="113"/>
      <c r="GD476" s="113"/>
      <c r="GE476" s="113"/>
      <c r="GF476" s="113"/>
      <c r="GG476" s="113"/>
      <c r="GH476" s="113"/>
      <c r="GI476" s="113"/>
      <c r="GJ476" s="113"/>
      <c r="GK476" s="113"/>
      <c r="GL476" s="113"/>
      <c r="GM476" s="113"/>
      <c r="GN476" s="113"/>
      <c r="GO476" s="113"/>
      <c r="GP476" s="113"/>
      <c r="GQ476" s="113"/>
      <c r="GR476" s="113"/>
      <c r="GS476" s="113"/>
      <c r="GT476" s="113"/>
      <c r="GU476" s="113"/>
      <c r="GV476" s="113"/>
      <c r="GW476" s="113"/>
      <c r="GX476" s="113"/>
      <c r="GY476" s="113"/>
      <c r="GZ476" s="113"/>
      <c r="HA476" s="113"/>
      <c r="HB476" s="113"/>
      <c r="HC476" s="113"/>
      <c r="HD476" s="113"/>
      <c r="HE476" s="113"/>
      <c r="HF476" s="113"/>
      <c r="HG476" s="113"/>
      <c r="HH476" s="113"/>
      <c r="HI476" s="113"/>
      <c r="HJ476" s="113"/>
      <c r="HK476" s="113"/>
      <c r="HL476" s="113"/>
      <c r="HM476" s="113"/>
      <c r="HN476" s="113"/>
      <c r="HO476" s="113"/>
      <c r="HP476" s="113"/>
      <c r="HQ476" s="113"/>
      <c r="HR476" s="113"/>
      <c r="HS476" s="113"/>
      <c r="HT476" s="113"/>
      <c r="HU476" s="113"/>
      <c r="HV476" s="113"/>
      <c r="HW476" s="113"/>
      <c r="HX476" s="113"/>
      <c r="HY476" s="113"/>
      <c r="HZ476" s="113"/>
      <c r="IA476" s="113"/>
      <c r="IB476" s="113"/>
      <c r="IC476" s="113"/>
      <c r="ID476" s="113"/>
      <c r="IE476" s="113"/>
      <c r="IF476" s="113"/>
      <c r="IG476" s="113"/>
      <c r="IH476" s="113"/>
      <c r="II476" s="113"/>
      <c r="IJ476" s="113"/>
      <c r="IK476" s="113"/>
      <c r="IL476" s="113"/>
      <c r="IM476" s="113"/>
      <c r="IN476" s="113"/>
      <c r="IO476" s="113"/>
      <c r="IP476" s="113"/>
      <c r="IQ476" s="113"/>
      <c r="IR476" s="113"/>
      <c r="IS476" s="113"/>
      <c r="IT476" s="113"/>
      <c r="IU476" s="113"/>
      <c r="IV476" s="113"/>
      <c r="IW476" s="113"/>
      <c r="IX476" s="113"/>
      <c r="IY476" s="113"/>
    </row>
    <row r="477" spans="1:259" s="20" customFormat="1" x14ac:dyDescent="0.2">
      <c r="A477" s="122">
        <v>39990</v>
      </c>
      <c r="B477" s="102" t="s">
        <v>931</v>
      </c>
      <c r="C477" s="102" t="s">
        <v>262</v>
      </c>
      <c r="D477" s="102" t="s">
        <v>141</v>
      </c>
      <c r="E477" s="144" t="s">
        <v>144</v>
      </c>
      <c r="F477" s="84">
        <v>39386</v>
      </c>
      <c r="G477" s="145">
        <v>2007</v>
      </c>
      <c r="H477" s="123" t="s">
        <v>932</v>
      </c>
      <c r="I477" s="123" t="str">
        <f t="shared" si="24"/>
        <v>IA</v>
      </c>
      <c r="J477" s="123" t="str">
        <f t="shared" si="23"/>
        <v>MN</v>
      </c>
      <c r="K477" s="123" t="str">
        <f t="shared" si="25"/>
        <v>Midwest</v>
      </c>
      <c r="L477" s="123" t="str">
        <f>INDEX('State '!$A$1:$C$62,MATCH($I477,'State '!$B:$B,0),3)</f>
        <v>Midwest</v>
      </c>
      <c r="M477" s="123" t="str">
        <f>INDEX('State '!$A$1:$C$62,MATCH($J477,'State '!$B:$B,0),3)</f>
        <v>Midwest</v>
      </c>
      <c r="N477" s="123"/>
      <c r="O477" s="146">
        <v>129.19999999999999</v>
      </c>
      <c r="P477" s="146">
        <v>79</v>
      </c>
      <c r="Q477" s="146">
        <v>374.23</v>
      </c>
      <c r="R477" s="85" t="s">
        <v>933</v>
      </c>
      <c r="S477" s="147" t="s">
        <v>135</v>
      </c>
      <c r="T477" s="148" t="s">
        <v>390</v>
      </c>
      <c r="U477" s="149" t="s">
        <v>934</v>
      </c>
      <c r="V477" s="123"/>
      <c r="W477" s="125"/>
    </row>
    <row r="478" spans="1:259" s="20" customFormat="1" ht="25.5" x14ac:dyDescent="0.2">
      <c r="A478" s="122">
        <v>39990</v>
      </c>
      <c r="B478" s="102" t="s">
        <v>926</v>
      </c>
      <c r="C478" s="102" t="s">
        <v>262</v>
      </c>
      <c r="D478" s="102" t="s">
        <v>141</v>
      </c>
      <c r="E478" s="144" t="s">
        <v>144</v>
      </c>
      <c r="F478" s="84">
        <v>39386</v>
      </c>
      <c r="G478" s="145">
        <v>2007</v>
      </c>
      <c r="H478" s="123" t="s">
        <v>927</v>
      </c>
      <c r="I478" s="123" t="str">
        <f t="shared" si="24"/>
        <v>KS</v>
      </c>
      <c r="J478" s="123" t="str">
        <f t="shared" si="23"/>
        <v>IA</v>
      </c>
      <c r="K478" s="123" t="str">
        <f t="shared" si="25"/>
        <v>South Central, Mountain, Midwest</v>
      </c>
      <c r="L478" s="123" t="str">
        <f>INDEX('State '!$A$1:$C$62,MATCH($I478,'State '!$B:$B,0),3)</f>
        <v>South Central</v>
      </c>
      <c r="M478" s="123" t="str">
        <f>INDEX('State '!$A$1:$C$62,MATCH($J478,'State '!$B:$B,0),3)</f>
        <v>Midwest</v>
      </c>
      <c r="N478" s="123" t="s">
        <v>2564</v>
      </c>
      <c r="O478" s="146">
        <v>8.98</v>
      </c>
      <c r="P478" s="146">
        <v>6</v>
      </c>
      <c r="Q478" s="146">
        <v>44.2</v>
      </c>
      <c r="R478" s="85"/>
      <c r="S478" s="147" t="s">
        <v>135</v>
      </c>
      <c r="T478" s="148" t="s">
        <v>390</v>
      </c>
      <c r="U478" s="149" t="s">
        <v>928</v>
      </c>
      <c r="V478" s="123"/>
      <c r="W478" s="125"/>
    </row>
    <row r="479" spans="1:259" s="20" customFormat="1" x14ac:dyDescent="0.2">
      <c r="A479" s="122">
        <v>39990</v>
      </c>
      <c r="B479" s="102" t="s">
        <v>918</v>
      </c>
      <c r="C479" s="102" t="s">
        <v>246</v>
      </c>
      <c r="D479" s="102" t="s">
        <v>141</v>
      </c>
      <c r="E479" s="144" t="s">
        <v>144</v>
      </c>
      <c r="F479" s="84">
        <v>39522</v>
      </c>
      <c r="G479" s="145">
        <v>2007</v>
      </c>
      <c r="H479" s="123" t="s">
        <v>919</v>
      </c>
      <c r="I479" s="123" t="str">
        <f t="shared" si="24"/>
        <v>MX</v>
      </c>
      <c r="J479" s="123" t="str">
        <f t="shared" si="23"/>
        <v>AZ</v>
      </c>
      <c r="K479" s="123" t="str">
        <f t="shared" si="25"/>
        <v>Mexico, Mountain</v>
      </c>
      <c r="L479" s="123" t="str">
        <f>INDEX('State '!$A$1:$C$62,MATCH($I479,'State '!$B:$B,0),3)</f>
        <v>Mexico</v>
      </c>
      <c r="M479" s="123" t="str">
        <f>INDEX('State '!$A$1:$C$62,MATCH($J479,'State '!$B:$B,0),3)</f>
        <v>Mountain</v>
      </c>
      <c r="N479" s="123"/>
      <c r="O479" s="146">
        <v>4</v>
      </c>
      <c r="P479" s="146">
        <v>2</v>
      </c>
      <c r="Q479" s="146">
        <v>614</v>
      </c>
      <c r="R479" s="85" t="s">
        <v>920</v>
      </c>
      <c r="S479" s="147" t="s">
        <v>135</v>
      </c>
      <c r="T479" s="148" t="s">
        <v>390</v>
      </c>
      <c r="U479" s="149" t="s">
        <v>921</v>
      </c>
      <c r="V479" s="123"/>
      <c r="W479" s="125"/>
    </row>
    <row r="480" spans="1:259" s="20" customFormat="1" x14ac:dyDescent="0.2">
      <c r="A480" s="122">
        <v>39990</v>
      </c>
      <c r="B480" s="102" t="s">
        <v>988</v>
      </c>
      <c r="C480" s="102" t="s">
        <v>285</v>
      </c>
      <c r="D480" s="102" t="s">
        <v>141</v>
      </c>
      <c r="E480" s="144" t="s">
        <v>144</v>
      </c>
      <c r="F480" s="84">
        <v>39234</v>
      </c>
      <c r="G480" s="150">
        <v>2007</v>
      </c>
      <c r="H480" s="123" t="s">
        <v>0</v>
      </c>
      <c r="I480" s="123" t="str">
        <f t="shared" si="24"/>
        <v>LA</v>
      </c>
      <c r="J480" s="123" t="str">
        <f t="shared" si="23"/>
        <v>LA</v>
      </c>
      <c r="K480" s="123" t="str">
        <f t="shared" si="25"/>
        <v>South Central</v>
      </c>
      <c r="L480" s="123" t="str">
        <f>INDEX('State '!$A$1:$C$62,MATCH($I480,'State '!$B:$B,0),3)</f>
        <v>South Central</v>
      </c>
      <c r="M480" s="123" t="str">
        <f>INDEX('State '!$A$1:$C$62,MATCH($J480,'State '!$B:$B,0),3)</f>
        <v>South Central</v>
      </c>
      <c r="N480" s="123"/>
      <c r="O480" s="146">
        <v>17</v>
      </c>
      <c r="P480" s="146"/>
      <c r="Q480" s="146">
        <v>200</v>
      </c>
      <c r="R480" s="85"/>
      <c r="S480" s="147" t="s">
        <v>139</v>
      </c>
      <c r="T480" s="148" t="s">
        <v>188</v>
      </c>
      <c r="U480" s="149" t="s">
        <v>391</v>
      </c>
      <c r="V480" s="123"/>
      <c r="W480" s="125"/>
    </row>
    <row r="481" spans="1:23" s="20" customFormat="1" x14ac:dyDescent="0.2">
      <c r="A481" s="122">
        <v>39990</v>
      </c>
      <c r="B481" s="102" t="s">
        <v>983</v>
      </c>
      <c r="C481" s="102" t="s">
        <v>207</v>
      </c>
      <c r="D481" s="102" t="s">
        <v>141</v>
      </c>
      <c r="E481" s="144" t="s">
        <v>144</v>
      </c>
      <c r="F481" s="84">
        <v>39387</v>
      </c>
      <c r="G481" s="150">
        <v>2007</v>
      </c>
      <c r="H481" s="123" t="s">
        <v>984</v>
      </c>
      <c r="I481" s="123" t="str">
        <f t="shared" si="24"/>
        <v>NY</v>
      </c>
      <c r="J481" s="123" t="str">
        <f t="shared" si="23"/>
        <v>MA</v>
      </c>
      <c r="K481" s="123" t="str">
        <f t="shared" si="25"/>
        <v>Northeast</v>
      </c>
      <c r="L481" s="123" t="str">
        <f>INDEX('State '!$A$1:$C$62,MATCH($I481,'State '!$B:$B,0),3)</f>
        <v>Northeast</v>
      </c>
      <c r="M481" s="123" t="str">
        <f>INDEX('State '!$A$1:$C$62,MATCH($J481,'State '!$B:$B,0),3)</f>
        <v>Northeast</v>
      </c>
      <c r="N481" s="123"/>
      <c r="O481" s="146">
        <v>110.8</v>
      </c>
      <c r="P481" s="146"/>
      <c r="Q481" s="146">
        <v>136</v>
      </c>
      <c r="R481" s="85">
        <v>24</v>
      </c>
      <c r="S481" s="147" t="s">
        <v>135</v>
      </c>
      <c r="T481" s="148" t="s">
        <v>390</v>
      </c>
      <c r="U481" s="149" t="s">
        <v>985</v>
      </c>
      <c r="V481" s="123"/>
      <c r="W481" s="125"/>
    </row>
    <row r="482" spans="1:23" s="20" customFormat="1" x14ac:dyDescent="0.2">
      <c r="A482" s="122">
        <v>39990</v>
      </c>
      <c r="B482" s="102" t="s">
        <v>913</v>
      </c>
      <c r="C482" s="102" t="s">
        <v>258</v>
      </c>
      <c r="D482" s="102" t="s">
        <v>141</v>
      </c>
      <c r="E482" s="144" t="s">
        <v>144</v>
      </c>
      <c r="F482" s="84">
        <v>39217</v>
      </c>
      <c r="G482" s="150">
        <v>2007</v>
      </c>
      <c r="H482" s="123" t="s">
        <v>25</v>
      </c>
      <c r="I482" s="123" t="str">
        <f t="shared" si="24"/>
        <v>CO</v>
      </c>
      <c r="J482" s="123" t="str">
        <f t="shared" si="23"/>
        <v>CO</v>
      </c>
      <c r="K482" s="123" t="str">
        <f t="shared" si="25"/>
        <v>Mountain</v>
      </c>
      <c r="L482" s="123" t="str">
        <f>INDEX('State '!$A$1:$C$62,MATCH($I482,'State '!$B:$B,0),3)</f>
        <v>Mountain</v>
      </c>
      <c r="M482" s="123" t="str">
        <f>INDEX('State '!$A$1:$C$62,MATCH($J482,'State '!$B:$B,0),3)</f>
        <v>Mountain</v>
      </c>
      <c r="N482" s="123"/>
      <c r="O482" s="146">
        <v>57.8</v>
      </c>
      <c r="P482" s="146">
        <v>38</v>
      </c>
      <c r="Q482" s="146">
        <v>450</v>
      </c>
      <c r="R482" s="85">
        <v>30</v>
      </c>
      <c r="S482" s="147" t="s">
        <v>135</v>
      </c>
      <c r="T482" s="148" t="s">
        <v>390</v>
      </c>
      <c r="U482" s="149" t="s">
        <v>914</v>
      </c>
      <c r="V482" s="123"/>
      <c r="W482" s="125"/>
    </row>
    <row r="483" spans="1:23" s="20" customFormat="1" x14ac:dyDescent="0.2">
      <c r="A483" s="122">
        <v>40367</v>
      </c>
      <c r="B483" s="102" t="s">
        <v>955</v>
      </c>
      <c r="C483" s="102" t="s">
        <v>305</v>
      </c>
      <c r="D483" s="102" t="s">
        <v>134</v>
      </c>
      <c r="E483" s="144" t="s">
        <v>144</v>
      </c>
      <c r="F483" s="84">
        <v>39083</v>
      </c>
      <c r="G483" s="150">
        <v>2007</v>
      </c>
      <c r="H483" s="123" t="s">
        <v>6</v>
      </c>
      <c r="I483" s="123" t="str">
        <f t="shared" si="24"/>
        <v>TX</v>
      </c>
      <c r="J483" s="123" t="str">
        <f t="shared" si="23"/>
        <v>TX</v>
      </c>
      <c r="K483" s="123" t="str">
        <f t="shared" si="25"/>
        <v>South Central</v>
      </c>
      <c r="L483" s="123" t="str">
        <f>INDEX('State '!$A$1:$C$62,MATCH($I483,'State '!$B:$B,0),3)</f>
        <v>South Central</v>
      </c>
      <c r="M483" s="123" t="str">
        <f>INDEX('State '!$A$1:$C$62,MATCH($J483,'State '!$B:$B,0),3)</f>
        <v>South Central</v>
      </c>
      <c r="N483" s="123"/>
      <c r="O483" s="146">
        <v>90</v>
      </c>
      <c r="P483" s="146">
        <v>65</v>
      </c>
      <c r="Q483" s="146">
        <v>30</v>
      </c>
      <c r="R483" s="85">
        <v>20</v>
      </c>
      <c r="S483" s="147" t="s">
        <v>139</v>
      </c>
      <c r="T483" s="148" t="s">
        <v>188</v>
      </c>
      <c r="U483" s="149" t="s">
        <v>391</v>
      </c>
      <c r="V483" s="123"/>
      <c r="W483" s="125"/>
    </row>
    <row r="484" spans="1:23" s="20" customFormat="1" x14ac:dyDescent="0.2">
      <c r="A484" s="122">
        <v>39990</v>
      </c>
      <c r="B484" s="102" t="s">
        <v>989</v>
      </c>
      <c r="C484" s="102" t="s">
        <v>230</v>
      </c>
      <c r="D484" s="102" t="s">
        <v>141</v>
      </c>
      <c r="E484" s="144" t="s">
        <v>144</v>
      </c>
      <c r="F484" s="84">
        <v>39387</v>
      </c>
      <c r="G484" s="150">
        <v>2007</v>
      </c>
      <c r="H484" s="123" t="s">
        <v>31</v>
      </c>
      <c r="I484" s="123" t="str">
        <f t="shared" si="24"/>
        <v>NV</v>
      </c>
      <c r="J484" s="123" t="str">
        <f t="shared" si="23"/>
        <v>NV</v>
      </c>
      <c r="K484" s="123" t="str">
        <f t="shared" si="25"/>
        <v>Mountain</v>
      </c>
      <c r="L484" s="123" t="str">
        <f>INDEX('State '!$A$1:$C$62,MATCH($I484,'State '!$B:$B,0),3)</f>
        <v>Mountain</v>
      </c>
      <c r="M484" s="123" t="str">
        <f>INDEX('State '!$A$1:$C$62,MATCH($J484,'State '!$B:$B,0),3)</f>
        <v>Mountain</v>
      </c>
      <c r="N484" s="123"/>
      <c r="O484" s="146">
        <v>5.27</v>
      </c>
      <c r="P484" s="146">
        <v>4.3</v>
      </c>
      <c r="Q484" s="146">
        <v>8.9</v>
      </c>
      <c r="R484" s="85">
        <v>20</v>
      </c>
      <c r="S484" s="147" t="s">
        <v>135</v>
      </c>
      <c r="T484" s="148" t="s">
        <v>390</v>
      </c>
      <c r="U484" s="149" t="s">
        <v>391</v>
      </c>
      <c r="V484" s="123"/>
      <c r="W484" s="125"/>
    </row>
    <row r="485" spans="1:23" s="20" customFormat="1" x14ac:dyDescent="0.2">
      <c r="A485" s="122">
        <v>39990</v>
      </c>
      <c r="B485" s="101" t="s">
        <v>981</v>
      </c>
      <c r="C485" s="101" t="s">
        <v>289</v>
      </c>
      <c r="D485" s="101" t="s">
        <v>141</v>
      </c>
      <c r="E485" s="101" t="s">
        <v>144</v>
      </c>
      <c r="F485" s="82">
        <v>39083</v>
      </c>
      <c r="G485" s="124">
        <v>2007</v>
      </c>
      <c r="H485" s="123" t="s">
        <v>46</v>
      </c>
      <c r="I485" s="123" t="str">
        <f t="shared" si="24"/>
        <v>KS</v>
      </c>
      <c r="J485" s="123" t="str">
        <f t="shared" si="23"/>
        <v>KS</v>
      </c>
      <c r="K485" s="123" t="str">
        <f t="shared" si="25"/>
        <v>South Central</v>
      </c>
      <c r="L485" s="123" t="str">
        <f>INDEX('State '!$A$1:$C$62,MATCH($I485,'State '!$B:$B,0),3)</f>
        <v>South Central</v>
      </c>
      <c r="M485" s="123" t="str">
        <f>INDEX('State '!$A$1:$C$62,MATCH($J485,'State '!$B:$B,0),3)</f>
        <v>South Central</v>
      </c>
      <c r="N485" s="123"/>
      <c r="O485" s="85">
        <v>4.96</v>
      </c>
      <c r="P485" s="85"/>
      <c r="Q485" s="85">
        <v>160</v>
      </c>
      <c r="R485" s="124">
        <v>24</v>
      </c>
      <c r="S485" s="123" t="s">
        <v>135</v>
      </c>
      <c r="T485" s="123" t="s">
        <v>390</v>
      </c>
      <c r="U485" s="123" t="s">
        <v>982</v>
      </c>
      <c r="V485" s="123"/>
      <c r="W485" s="125"/>
    </row>
    <row r="486" spans="1:23" s="20" customFormat="1" x14ac:dyDescent="0.2">
      <c r="A486" s="122">
        <v>39990</v>
      </c>
      <c r="B486" s="101" t="s">
        <v>976</v>
      </c>
      <c r="C486" s="101" t="s">
        <v>218</v>
      </c>
      <c r="D486" s="101" t="s">
        <v>134</v>
      </c>
      <c r="E486" s="101" t="s">
        <v>144</v>
      </c>
      <c r="F486" s="82">
        <v>39420</v>
      </c>
      <c r="G486" s="124">
        <v>2007</v>
      </c>
      <c r="H486" s="123" t="s">
        <v>0</v>
      </c>
      <c r="I486" s="123" t="str">
        <f t="shared" si="24"/>
        <v>LA</v>
      </c>
      <c r="J486" s="123" t="str">
        <f t="shared" si="23"/>
        <v>LA</v>
      </c>
      <c r="K486" s="123" t="str">
        <f t="shared" si="25"/>
        <v>South Central</v>
      </c>
      <c r="L486" s="123" t="str">
        <f>INDEX('State '!$A$1:$C$62,MATCH($I486,'State '!$B:$B,0),3)</f>
        <v>South Central</v>
      </c>
      <c r="M486" s="123" t="str">
        <f>INDEX('State '!$A$1:$C$62,MATCH($J486,'State '!$B:$B,0),3)</f>
        <v>South Central</v>
      </c>
      <c r="N486" s="123"/>
      <c r="O486" s="85">
        <v>75</v>
      </c>
      <c r="P486" s="85">
        <v>42.83</v>
      </c>
      <c r="Q486" s="85">
        <v>600</v>
      </c>
      <c r="R486" s="124">
        <v>24</v>
      </c>
      <c r="S486" s="123" t="s">
        <v>135</v>
      </c>
      <c r="T486" s="123" t="s">
        <v>390</v>
      </c>
      <c r="U486" s="123" t="s">
        <v>463</v>
      </c>
      <c r="V486" s="123"/>
      <c r="W486" s="125"/>
    </row>
    <row r="487" spans="1:23" s="20" customFormat="1" ht="25.5" x14ac:dyDescent="0.2">
      <c r="A487" s="122">
        <v>39990</v>
      </c>
      <c r="B487" s="102" t="s">
        <v>1004</v>
      </c>
      <c r="C487" s="102" t="s">
        <v>265</v>
      </c>
      <c r="D487" s="102" t="s">
        <v>141</v>
      </c>
      <c r="E487" s="144" t="s">
        <v>144</v>
      </c>
      <c r="F487" s="84">
        <v>39387</v>
      </c>
      <c r="G487" s="150">
        <v>2007</v>
      </c>
      <c r="H487" s="123" t="s">
        <v>21</v>
      </c>
      <c r="I487" s="123" t="str">
        <f t="shared" si="24"/>
        <v>UT</v>
      </c>
      <c r="J487" s="123" t="str">
        <f t="shared" si="23"/>
        <v>UT</v>
      </c>
      <c r="K487" s="123" t="str">
        <f t="shared" si="25"/>
        <v>Mountain</v>
      </c>
      <c r="L487" s="123" t="str">
        <f>INDEX('State '!$A$1:$C$62,MATCH($I487,'State '!$B:$B,0),3)</f>
        <v>Mountain</v>
      </c>
      <c r="M487" s="123" t="str">
        <f>INDEX('State '!$A$1:$C$62,MATCH($J487,'State '!$B:$B,0),3)</f>
        <v>Mountain</v>
      </c>
      <c r="N487" s="123"/>
      <c r="O487" s="146">
        <v>107.7</v>
      </c>
      <c r="P487" s="146">
        <v>59</v>
      </c>
      <c r="Q487" s="146">
        <v>175</v>
      </c>
      <c r="R487" s="85">
        <v>24</v>
      </c>
      <c r="S487" s="147" t="s">
        <v>135</v>
      </c>
      <c r="T487" s="148" t="s">
        <v>390</v>
      </c>
      <c r="U487" s="149" t="s">
        <v>1005</v>
      </c>
      <c r="V487" s="123"/>
      <c r="W487" s="125"/>
    </row>
    <row r="488" spans="1:23" s="20" customFormat="1" x14ac:dyDescent="0.2">
      <c r="A488" s="122">
        <v>40367</v>
      </c>
      <c r="B488" s="101" t="s">
        <v>977</v>
      </c>
      <c r="C488" s="101" t="s">
        <v>311</v>
      </c>
      <c r="D488" s="101" t="s">
        <v>134</v>
      </c>
      <c r="E488" s="101" t="s">
        <v>144</v>
      </c>
      <c r="F488" s="82">
        <v>39121</v>
      </c>
      <c r="G488" s="124">
        <v>2007</v>
      </c>
      <c r="H488" s="123" t="s">
        <v>29</v>
      </c>
      <c r="I488" s="123" t="str">
        <f t="shared" si="24"/>
        <v>WY</v>
      </c>
      <c r="J488" s="123" t="str">
        <f t="shared" si="23"/>
        <v>WY</v>
      </c>
      <c r="K488" s="123" t="str">
        <f t="shared" si="25"/>
        <v>Mountain</v>
      </c>
      <c r="L488" s="123" t="str">
        <f>INDEX('State '!$A$1:$C$62,MATCH($I488,'State '!$B:$B,0),3)</f>
        <v>Mountain</v>
      </c>
      <c r="M488" s="123" t="str">
        <f>INDEX('State '!$A$1:$C$62,MATCH($J488,'State '!$B:$B,0),3)</f>
        <v>Mountain</v>
      </c>
      <c r="N488" s="123"/>
      <c r="O488" s="85">
        <v>11.3</v>
      </c>
      <c r="P488" s="85">
        <v>20.8</v>
      </c>
      <c r="Q488" s="85">
        <v>330</v>
      </c>
      <c r="R488" s="124">
        <v>20</v>
      </c>
      <c r="S488" s="123" t="s">
        <v>135</v>
      </c>
      <c r="T488" s="123" t="s">
        <v>390</v>
      </c>
      <c r="U488" s="123" t="s">
        <v>978</v>
      </c>
      <c r="V488" s="123"/>
      <c r="W488" s="125"/>
    </row>
    <row r="489" spans="1:23" s="20" customFormat="1" x14ac:dyDescent="0.2">
      <c r="A489" s="122">
        <v>39990</v>
      </c>
      <c r="B489" s="101" t="s">
        <v>980</v>
      </c>
      <c r="C489" s="101" t="s">
        <v>313</v>
      </c>
      <c r="D489" s="101" t="s">
        <v>134</v>
      </c>
      <c r="E489" s="101" t="s">
        <v>144</v>
      </c>
      <c r="F489" s="82">
        <v>39355</v>
      </c>
      <c r="G489" s="124">
        <v>2007</v>
      </c>
      <c r="H489" s="123" t="s">
        <v>442</v>
      </c>
      <c r="I489" s="123" t="str">
        <f t="shared" si="24"/>
        <v>TX</v>
      </c>
      <c r="J489" s="123" t="str">
        <f t="shared" si="23"/>
        <v>LA</v>
      </c>
      <c r="K489" s="123" t="str">
        <f t="shared" si="25"/>
        <v>South Central</v>
      </c>
      <c r="L489" s="123" t="str">
        <f>INDEX('State '!$A$1:$C$62,MATCH($I489,'State '!$B:$B,0),3)</f>
        <v>South Central</v>
      </c>
      <c r="M489" s="123" t="str">
        <f>INDEX('State '!$A$1:$C$62,MATCH($J489,'State '!$B:$B,0),3)</f>
        <v>South Central</v>
      </c>
      <c r="N489" s="123"/>
      <c r="O489" s="85">
        <v>16</v>
      </c>
      <c r="P489" s="85"/>
      <c r="Q489" s="85">
        <v>50</v>
      </c>
      <c r="R489" s="124"/>
      <c r="S489" s="123" t="s">
        <v>135</v>
      </c>
      <c r="T489" s="123" t="s">
        <v>390</v>
      </c>
      <c r="U489" s="123" t="s">
        <v>925</v>
      </c>
      <c r="V489" s="123"/>
      <c r="W489" s="125"/>
    </row>
    <row r="490" spans="1:23" s="20" customFormat="1" x14ac:dyDescent="0.2">
      <c r="A490" s="122">
        <v>39990</v>
      </c>
      <c r="B490" s="102" t="s">
        <v>990</v>
      </c>
      <c r="C490" s="102" t="s">
        <v>216</v>
      </c>
      <c r="D490" s="102" t="s">
        <v>137</v>
      </c>
      <c r="E490" s="144" t="s">
        <v>144</v>
      </c>
      <c r="F490" s="84">
        <v>39203</v>
      </c>
      <c r="G490" s="150">
        <v>2007</v>
      </c>
      <c r="H490" s="123" t="s">
        <v>991</v>
      </c>
      <c r="I490" s="123" t="str">
        <f t="shared" si="24"/>
        <v>GA</v>
      </c>
      <c r="J490" s="123" t="str">
        <f t="shared" si="23"/>
        <v>FL</v>
      </c>
      <c r="K490" s="123" t="str">
        <f t="shared" si="25"/>
        <v>Southeast</v>
      </c>
      <c r="L490" s="123" t="str">
        <f>INDEX('State '!$A$1:$C$62,MATCH($I490,'State '!$B:$B,0),3)</f>
        <v>Southeast</v>
      </c>
      <c r="M490" s="123" t="str">
        <f>INDEX('State '!$A$1:$C$62,MATCH($J490,'State '!$B:$B,0),3)</f>
        <v>Southeast</v>
      </c>
      <c r="N490" s="123"/>
      <c r="O490" s="146">
        <v>240</v>
      </c>
      <c r="P490" s="146">
        <v>167</v>
      </c>
      <c r="Q490" s="146">
        <v>335</v>
      </c>
      <c r="R490" s="85">
        <v>24</v>
      </c>
      <c r="S490" s="147" t="s">
        <v>135</v>
      </c>
      <c r="T490" s="148" t="s">
        <v>390</v>
      </c>
      <c r="U490" s="149" t="s">
        <v>889</v>
      </c>
      <c r="V490" s="123"/>
      <c r="W490" s="125"/>
    </row>
    <row r="491" spans="1:23" s="20" customFormat="1" x14ac:dyDescent="0.2">
      <c r="A491" s="122">
        <v>39990</v>
      </c>
      <c r="B491" s="101" t="s">
        <v>986</v>
      </c>
      <c r="C491" s="101" t="s">
        <v>216</v>
      </c>
      <c r="D491" s="101" t="s">
        <v>141</v>
      </c>
      <c r="E491" s="101" t="s">
        <v>144</v>
      </c>
      <c r="F491" s="82">
        <v>39342</v>
      </c>
      <c r="G491" s="124">
        <v>2007</v>
      </c>
      <c r="H491" s="123" t="s">
        <v>17</v>
      </c>
      <c r="I491" s="123" t="str">
        <f t="shared" si="24"/>
        <v>AL</v>
      </c>
      <c r="J491" s="123" t="str">
        <f t="shared" si="23"/>
        <v>AL</v>
      </c>
      <c r="K491" s="123" t="str">
        <f t="shared" si="25"/>
        <v>South Central</v>
      </c>
      <c r="L491" s="123" t="str">
        <f>INDEX('State '!$A$1:$C$62,MATCH($I491,'State '!$B:$B,0),3)</f>
        <v>South Central</v>
      </c>
      <c r="M491" s="123" t="str">
        <f>INDEX('State '!$A$1:$C$62,MATCH($J491,'State '!$B:$B,0),3)</f>
        <v>South Central</v>
      </c>
      <c r="N491" s="123"/>
      <c r="O491" s="85">
        <v>10.4</v>
      </c>
      <c r="P491" s="85">
        <v>9.61</v>
      </c>
      <c r="Q491" s="85"/>
      <c r="R491" s="124"/>
      <c r="S491" s="123" t="s">
        <v>135</v>
      </c>
      <c r="T491" s="123" t="s">
        <v>390</v>
      </c>
      <c r="U491" s="123" t="s">
        <v>987</v>
      </c>
      <c r="V491" s="123"/>
      <c r="W491" s="125"/>
    </row>
    <row r="492" spans="1:23" s="20" customFormat="1" x14ac:dyDescent="0.2">
      <c r="A492" s="122">
        <v>39990</v>
      </c>
      <c r="B492" s="102" t="s">
        <v>999</v>
      </c>
      <c r="C492" s="102" t="s">
        <v>315</v>
      </c>
      <c r="D492" s="102" t="s">
        <v>141</v>
      </c>
      <c r="E492" s="144" t="s">
        <v>144</v>
      </c>
      <c r="F492" s="84">
        <v>39417</v>
      </c>
      <c r="G492" s="150">
        <v>2007</v>
      </c>
      <c r="H492" s="123" t="s">
        <v>8</v>
      </c>
      <c r="I492" s="123" t="str">
        <f t="shared" si="24"/>
        <v>OH</v>
      </c>
      <c r="J492" s="123" t="str">
        <f t="shared" si="23"/>
        <v>OH</v>
      </c>
      <c r="K492" s="123" t="str">
        <f t="shared" si="25"/>
        <v>Northeast</v>
      </c>
      <c r="L492" s="123" t="str">
        <f>INDEX('State '!$A$1:$C$62,MATCH($I492,'State '!$B:$B,0),3)</f>
        <v>Northeast</v>
      </c>
      <c r="M492" s="123" t="str">
        <f>INDEX('State '!$A$1:$C$62,MATCH($J492,'State '!$B:$B,0),3)</f>
        <v>Northeast</v>
      </c>
      <c r="N492" s="123"/>
      <c r="O492" s="146">
        <v>13.5</v>
      </c>
      <c r="P492" s="146">
        <v>10</v>
      </c>
      <c r="Q492" s="146">
        <v>100</v>
      </c>
      <c r="R492" s="85">
        <v>16</v>
      </c>
      <c r="S492" s="147" t="s">
        <v>139</v>
      </c>
      <c r="T492" s="148" t="s">
        <v>188</v>
      </c>
      <c r="U492" s="149" t="s">
        <v>391</v>
      </c>
      <c r="V492" s="123"/>
      <c r="W492" s="125"/>
    </row>
    <row r="493" spans="1:23" s="20" customFormat="1" x14ac:dyDescent="0.2">
      <c r="A493" s="122">
        <v>39990</v>
      </c>
      <c r="B493" s="102" t="s">
        <v>979</v>
      </c>
      <c r="C493" s="102" t="s">
        <v>312</v>
      </c>
      <c r="D493" s="102" t="s">
        <v>134</v>
      </c>
      <c r="E493" s="144" t="s">
        <v>144</v>
      </c>
      <c r="F493" s="84">
        <v>39326</v>
      </c>
      <c r="G493" s="150">
        <v>2007</v>
      </c>
      <c r="H493" s="123" t="s">
        <v>37</v>
      </c>
      <c r="I493" s="123" t="str">
        <f t="shared" si="24"/>
        <v>OK</v>
      </c>
      <c r="J493" s="123" t="str">
        <f t="shared" si="23"/>
        <v>OK</v>
      </c>
      <c r="K493" s="123" t="str">
        <f t="shared" si="25"/>
        <v>South Central</v>
      </c>
      <c r="L493" s="123" t="str">
        <f>INDEX('State '!$A$1:$C$62,MATCH($I493,'State '!$B:$B,0),3)</f>
        <v>South Central</v>
      </c>
      <c r="M493" s="123" t="str">
        <f>INDEX('State '!$A$1:$C$62,MATCH($J493,'State '!$B:$B,0),3)</f>
        <v>South Central</v>
      </c>
      <c r="N493" s="123"/>
      <c r="O493" s="146">
        <v>11.2</v>
      </c>
      <c r="P493" s="146">
        <v>14.5</v>
      </c>
      <c r="Q493" s="146">
        <v>175</v>
      </c>
      <c r="R493" s="85">
        <v>20</v>
      </c>
      <c r="S493" s="147" t="s">
        <v>135</v>
      </c>
      <c r="T493" s="148" t="s">
        <v>390</v>
      </c>
      <c r="U493" s="149" t="s">
        <v>391</v>
      </c>
      <c r="V493" s="123"/>
      <c r="W493" s="125"/>
    </row>
    <row r="494" spans="1:23" s="20" customFormat="1" x14ac:dyDescent="0.2">
      <c r="A494" s="122">
        <v>39990</v>
      </c>
      <c r="B494" s="102" t="s">
        <v>1006</v>
      </c>
      <c r="C494" s="102" t="s">
        <v>207</v>
      </c>
      <c r="D494" s="102" t="s">
        <v>137</v>
      </c>
      <c r="E494" s="144" t="s">
        <v>144</v>
      </c>
      <c r="F494" s="84">
        <v>39264</v>
      </c>
      <c r="G494" s="150">
        <v>2007</v>
      </c>
      <c r="H494" s="123" t="s">
        <v>47</v>
      </c>
      <c r="I494" s="123" t="str">
        <f t="shared" si="24"/>
        <v>GM</v>
      </c>
      <c r="J494" s="123" t="str">
        <f t="shared" si="23"/>
        <v>GM</v>
      </c>
      <c r="K494" s="123" t="str">
        <f t="shared" si="25"/>
        <v>Gulf of Mexico</v>
      </c>
      <c r="L494" s="123" t="str">
        <f>INDEX('State '!$A$1:$C$62,MATCH($I494,'State '!$B:$B,0),3)</f>
        <v>Gulf of Mexico</v>
      </c>
      <c r="M494" s="123" t="str">
        <f>INDEX('State '!$A$1:$C$62,MATCH($J494,'State '!$B:$B,0),3)</f>
        <v>Gulf of Mexico</v>
      </c>
      <c r="N494" s="123"/>
      <c r="O494" s="146">
        <v>40</v>
      </c>
      <c r="P494" s="146">
        <v>1</v>
      </c>
      <c r="Q494" s="146">
        <v>1000</v>
      </c>
      <c r="R494" s="85" t="s">
        <v>614</v>
      </c>
      <c r="S494" s="147" t="s">
        <v>135</v>
      </c>
      <c r="T494" s="148" t="s">
        <v>1007</v>
      </c>
      <c r="U494" s="149" t="s">
        <v>1008</v>
      </c>
      <c r="V494" s="123"/>
      <c r="W494" s="125"/>
    </row>
    <row r="495" spans="1:23" s="20" customFormat="1" x14ac:dyDescent="0.2">
      <c r="A495" s="122">
        <v>39990</v>
      </c>
      <c r="B495" s="102" t="s">
        <v>929</v>
      </c>
      <c r="C495" s="102" t="s">
        <v>207</v>
      </c>
      <c r="D495" s="102" t="s">
        <v>141</v>
      </c>
      <c r="E495" s="144" t="s">
        <v>144</v>
      </c>
      <c r="F495" s="84">
        <v>39339</v>
      </c>
      <c r="G495" s="150">
        <v>2007</v>
      </c>
      <c r="H495" s="123" t="s">
        <v>47</v>
      </c>
      <c r="I495" s="123" t="str">
        <f t="shared" si="24"/>
        <v>GM</v>
      </c>
      <c r="J495" s="123" t="str">
        <f t="shared" si="23"/>
        <v>GM</v>
      </c>
      <c r="K495" s="123" t="str">
        <f t="shared" si="25"/>
        <v>Gulf of Mexico</v>
      </c>
      <c r="L495" s="123" t="str">
        <f>INDEX('State '!$A$1:$C$62,MATCH($I495,'State '!$B:$B,0),3)</f>
        <v>Gulf of Mexico</v>
      </c>
      <c r="M495" s="123" t="str">
        <f>INDEX('State '!$A$1:$C$62,MATCH($J495,'State '!$B:$B,0),3)</f>
        <v>Gulf of Mexico</v>
      </c>
      <c r="N495" s="123"/>
      <c r="O495" s="146">
        <v>22</v>
      </c>
      <c r="P495" s="146">
        <v>6.23</v>
      </c>
      <c r="Q495" s="146">
        <v>200</v>
      </c>
      <c r="R495" s="85">
        <v>24</v>
      </c>
      <c r="S495" s="147" t="s">
        <v>135</v>
      </c>
      <c r="T495" s="148" t="s">
        <v>390</v>
      </c>
      <c r="U495" s="149" t="s">
        <v>930</v>
      </c>
      <c r="V495" s="123"/>
      <c r="W495" s="125"/>
    </row>
    <row r="496" spans="1:23" s="20" customFormat="1" x14ac:dyDescent="0.2">
      <c r="A496" s="122">
        <v>39990</v>
      </c>
      <c r="B496" s="102" t="s">
        <v>923</v>
      </c>
      <c r="C496" s="102" t="s">
        <v>200</v>
      </c>
      <c r="D496" s="102" t="s">
        <v>141</v>
      </c>
      <c r="E496" s="144" t="s">
        <v>144</v>
      </c>
      <c r="F496" s="84">
        <v>39416</v>
      </c>
      <c r="G496" s="150">
        <v>2007</v>
      </c>
      <c r="H496" s="123" t="s">
        <v>924</v>
      </c>
      <c r="I496" s="123" t="str">
        <f t="shared" si="24"/>
        <v>PA</v>
      </c>
      <c r="J496" s="123" t="str">
        <f t="shared" si="23"/>
        <v>NJ</v>
      </c>
      <c r="K496" s="123" t="str">
        <f t="shared" si="25"/>
        <v>Northeast</v>
      </c>
      <c r="L496" s="123" t="str">
        <f>INDEX('State '!$A$1:$C$62,MATCH($I496,'State '!$B:$B,0),3)</f>
        <v>Northeast</v>
      </c>
      <c r="M496" s="123" t="str">
        <f>INDEX('State '!$A$1:$C$62,MATCH($J496,'State '!$B:$B,0),3)</f>
        <v>Northeast</v>
      </c>
      <c r="N496" s="123"/>
      <c r="O496" s="146">
        <v>116.7</v>
      </c>
      <c r="P496" s="146">
        <v>21.64</v>
      </c>
      <c r="Q496" s="146">
        <v>150</v>
      </c>
      <c r="R496" s="85">
        <v>36</v>
      </c>
      <c r="S496" s="147" t="s">
        <v>135</v>
      </c>
      <c r="T496" s="148" t="s">
        <v>390</v>
      </c>
      <c r="U496" s="149" t="s">
        <v>873</v>
      </c>
      <c r="V496" s="123"/>
      <c r="W496" s="125"/>
    </row>
    <row r="497" spans="1:23" s="20" customFormat="1" x14ac:dyDescent="0.2">
      <c r="A497" s="122">
        <v>39990</v>
      </c>
      <c r="B497" s="101" t="s">
        <v>958</v>
      </c>
      <c r="C497" s="101" t="s">
        <v>1941</v>
      </c>
      <c r="D497" s="101" t="s">
        <v>141</v>
      </c>
      <c r="E497" s="101" t="s">
        <v>144</v>
      </c>
      <c r="F497" s="82">
        <v>39429</v>
      </c>
      <c r="G497" s="124">
        <v>2007</v>
      </c>
      <c r="H497" s="123" t="s">
        <v>412</v>
      </c>
      <c r="I497" s="123" t="str">
        <f t="shared" si="24"/>
        <v>PA</v>
      </c>
      <c r="J497" s="123" t="str">
        <f t="shared" si="23"/>
        <v>NY</v>
      </c>
      <c r="K497" s="123" t="str">
        <f t="shared" si="25"/>
        <v>Northeast</v>
      </c>
      <c r="L497" s="123" t="str">
        <f>INDEX('State '!$A$1:$C$62,MATCH($I497,'State '!$B:$B,0),3)</f>
        <v>Northeast</v>
      </c>
      <c r="M497" s="123" t="str">
        <f>INDEX('State '!$A$1:$C$62,MATCH($J497,'State '!$B:$B,0),3)</f>
        <v>Northeast</v>
      </c>
      <c r="N497" s="123"/>
      <c r="O497" s="85">
        <v>162.1</v>
      </c>
      <c r="P497" s="85">
        <v>15</v>
      </c>
      <c r="Q497" s="85">
        <v>100</v>
      </c>
      <c r="R497" s="124"/>
      <c r="S497" s="123" t="s">
        <v>135</v>
      </c>
      <c r="T497" s="123" t="s">
        <v>390</v>
      </c>
      <c r="U497" s="123" t="s">
        <v>959</v>
      </c>
      <c r="V497" s="123"/>
      <c r="W497" s="125"/>
    </row>
    <row r="498" spans="1:23" s="20" customFormat="1" x14ac:dyDescent="0.2">
      <c r="A498" s="122">
        <v>39990</v>
      </c>
      <c r="B498" s="102" t="s">
        <v>949</v>
      </c>
      <c r="C498" s="102" t="s">
        <v>1941</v>
      </c>
      <c r="D498" s="102" t="s">
        <v>141</v>
      </c>
      <c r="E498" s="144" t="s">
        <v>144</v>
      </c>
      <c r="F498" s="84">
        <v>39395</v>
      </c>
      <c r="G498" s="150">
        <v>2007</v>
      </c>
      <c r="H498" s="123" t="s">
        <v>950</v>
      </c>
      <c r="I498" s="123" t="str">
        <f t="shared" si="24"/>
        <v>NC</v>
      </c>
      <c r="J498" s="123" t="str">
        <f t="shared" si="23"/>
        <v>MD</v>
      </c>
      <c r="K498" s="123" t="str">
        <f t="shared" si="25"/>
        <v>Southeast, Northeast</v>
      </c>
      <c r="L498" s="123" t="str">
        <f>INDEX('State '!$A$1:$C$62,MATCH($I498,'State '!$B:$B,0),3)</f>
        <v>Southeast</v>
      </c>
      <c r="M498" s="123" t="str">
        <f>INDEX('State '!$A$1:$C$62,MATCH($J498,'State '!$B:$B,0),3)</f>
        <v>Northeast</v>
      </c>
      <c r="N498" s="123"/>
      <c r="O498" s="146">
        <v>76.400000000000006</v>
      </c>
      <c r="P498" s="146">
        <v>19.37</v>
      </c>
      <c r="Q498" s="146">
        <v>165</v>
      </c>
      <c r="R498" s="85" t="s">
        <v>951</v>
      </c>
      <c r="S498" s="147" t="s">
        <v>135</v>
      </c>
      <c r="T498" s="148" t="s">
        <v>390</v>
      </c>
      <c r="U498" s="149" t="s">
        <v>952</v>
      </c>
      <c r="V498" s="123"/>
      <c r="W498" s="125"/>
    </row>
    <row r="499" spans="1:23" s="20" customFormat="1" ht="25.5" x14ac:dyDescent="0.2">
      <c r="A499" s="122">
        <v>39990</v>
      </c>
      <c r="B499" s="101" t="s">
        <v>965</v>
      </c>
      <c r="C499" s="101" t="s">
        <v>308</v>
      </c>
      <c r="D499" s="101" t="s">
        <v>141</v>
      </c>
      <c r="E499" s="101" t="s">
        <v>144</v>
      </c>
      <c r="F499" s="82">
        <v>39447</v>
      </c>
      <c r="G499" s="124">
        <v>2007</v>
      </c>
      <c r="H499" s="123" t="s">
        <v>966</v>
      </c>
      <c r="I499" s="123" t="str">
        <f t="shared" si="24"/>
        <v>NM</v>
      </c>
      <c r="J499" s="123" t="str">
        <f t="shared" si="23"/>
        <v>CO</v>
      </c>
      <c r="K499" s="123" t="str">
        <f t="shared" si="25"/>
        <v>Mountain</v>
      </c>
      <c r="L499" s="123" t="str">
        <f>INDEX('State '!$A$1:$C$62,MATCH($I499,'State '!$B:$B,0),3)</f>
        <v>Mountain</v>
      </c>
      <c r="M499" s="123" t="str">
        <f>INDEX('State '!$A$1:$C$62,MATCH($J499,'State '!$B:$B,0),3)</f>
        <v>Mountain</v>
      </c>
      <c r="N499" s="123"/>
      <c r="O499" s="85">
        <v>58.1</v>
      </c>
      <c r="P499" s="85">
        <v>0.25</v>
      </c>
      <c r="Q499" s="85">
        <v>250</v>
      </c>
      <c r="R499" s="124" t="s">
        <v>445</v>
      </c>
      <c r="S499" s="123" t="s">
        <v>135</v>
      </c>
      <c r="T499" s="123" t="s">
        <v>390</v>
      </c>
      <c r="U499" s="123" t="s">
        <v>967</v>
      </c>
      <c r="V499" s="123"/>
      <c r="W499" s="125"/>
    </row>
    <row r="500" spans="1:23" s="20" customFormat="1" x14ac:dyDescent="0.2">
      <c r="A500" s="122">
        <v>39990</v>
      </c>
      <c r="B500" s="102" t="s">
        <v>935</v>
      </c>
      <c r="C500" s="102" t="s">
        <v>291</v>
      </c>
      <c r="D500" s="102" t="s">
        <v>141</v>
      </c>
      <c r="E500" s="144" t="s">
        <v>144</v>
      </c>
      <c r="F500" s="84">
        <v>39406</v>
      </c>
      <c r="G500" s="150">
        <v>2007</v>
      </c>
      <c r="H500" s="123" t="s">
        <v>442</v>
      </c>
      <c r="I500" s="123" t="str">
        <f t="shared" si="24"/>
        <v>TX</v>
      </c>
      <c r="J500" s="123" t="str">
        <f t="shared" si="23"/>
        <v>LA</v>
      </c>
      <c r="K500" s="123" t="str">
        <f t="shared" si="25"/>
        <v>South Central</v>
      </c>
      <c r="L500" s="123" t="str">
        <f>INDEX('State '!$A$1:$C$62,MATCH($I500,'State '!$B:$B,0),3)</f>
        <v>South Central</v>
      </c>
      <c r="M500" s="123" t="str">
        <f>INDEX('State '!$A$1:$C$62,MATCH($J500,'State '!$B:$B,0),3)</f>
        <v>South Central</v>
      </c>
      <c r="N500" s="123"/>
      <c r="O500" s="146">
        <v>178.9</v>
      </c>
      <c r="P500" s="146">
        <v>45</v>
      </c>
      <c r="Q500" s="146">
        <v>625</v>
      </c>
      <c r="R500" s="85">
        <v>36</v>
      </c>
      <c r="S500" s="147" t="s">
        <v>135</v>
      </c>
      <c r="T500" s="148" t="s">
        <v>390</v>
      </c>
      <c r="U500" s="149" t="s">
        <v>852</v>
      </c>
      <c r="V500" s="123"/>
      <c r="W500" s="125"/>
    </row>
    <row r="501" spans="1:23" s="20" customFormat="1" x14ac:dyDescent="0.2">
      <c r="A501" s="122">
        <v>39990</v>
      </c>
      <c r="B501" s="102" t="s">
        <v>1982</v>
      </c>
      <c r="C501" s="102" t="s">
        <v>1980</v>
      </c>
      <c r="D501" s="102" t="s">
        <v>141</v>
      </c>
      <c r="E501" s="144" t="s">
        <v>144</v>
      </c>
      <c r="F501" s="84">
        <v>39387</v>
      </c>
      <c r="G501" s="150">
        <v>2007</v>
      </c>
      <c r="H501" s="123" t="s">
        <v>44</v>
      </c>
      <c r="I501" s="123" t="str">
        <f t="shared" si="24"/>
        <v>ON</v>
      </c>
      <c r="J501" s="123" t="str">
        <f t="shared" si="23"/>
        <v>ON</v>
      </c>
      <c r="K501" s="123" t="str">
        <f t="shared" si="25"/>
        <v>Canada</v>
      </c>
      <c r="L501" s="123" t="str">
        <f>INDEX('State '!$A$1:$C$62,MATCH($I501,'State '!$B:$B,0),3)</f>
        <v>Canada</v>
      </c>
      <c r="M501" s="123" t="str">
        <f>INDEX('State '!$A$1:$C$62,MATCH($J501,'State '!$B:$B,0),3)</f>
        <v>Canada</v>
      </c>
      <c r="N501" s="123"/>
      <c r="O501" s="146">
        <v>80</v>
      </c>
      <c r="P501" s="146">
        <v>11</v>
      </c>
      <c r="Q501" s="146">
        <v>488</v>
      </c>
      <c r="R501" s="85"/>
      <c r="S501" s="147" t="s">
        <v>1981</v>
      </c>
      <c r="T501" s="148" t="s">
        <v>842</v>
      </c>
      <c r="U501" s="149" t="s">
        <v>391</v>
      </c>
      <c r="V501" s="123"/>
      <c r="W501" s="125"/>
    </row>
    <row r="502" spans="1:23" s="20" customFormat="1" x14ac:dyDescent="0.2">
      <c r="A502" s="122">
        <v>39990</v>
      </c>
      <c r="B502" s="102" t="s">
        <v>972</v>
      </c>
      <c r="C502" s="102" t="s">
        <v>277</v>
      </c>
      <c r="D502" s="102" t="s">
        <v>141</v>
      </c>
      <c r="E502" s="144" t="s">
        <v>144</v>
      </c>
      <c r="F502" s="84">
        <v>39399</v>
      </c>
      <c r="G502" s="150">
        <v>2007</v>
      </c>
      <c r="H502" s="123" t="s">
        <v>723</v>
      </c>
      <c r="I502" s="123" t="str">
        <f t="shared" si="24"/>
        <v>IL</v>
      </c>
      <c r="J502" s="123" t="str">
        <f t="shared" si="23"/>
        <v>ON</v>
      </c>
      <c r="K502" s="123" t="str">
        <f t="shared" si="25"/>
        <v>Midwest, Canada</v>
      </c>
      <c r="L502" s="123" t="str">
        <f>INDEX('State '!$A$1:$C$62,MATCH($I502,'State '!$B:$B,0),3)</f>
        <v>Midwest</v>
      </c>
      <c r="M502" s="123" t="str">
        <f>INDEX('State '!$A$1:$C$62,MATCH($J502,'State '!$B:$B,0),3)</f>
        <v>Canada</v>
      </c>
      <c r="N502" s="123"/>
      <c r="O502" s="146">
        <v>70.400000000000006</v>
      </c>
      <c r="P502" s="146"/>
      <c r="Q502" s="146">
        <v>245</v>
      </c>
      <c r="R502" s="85">
        <v>42</v>
      </c>
      <c r="S502" s="147" t="s">
        <v>135</v>
      </c>
      <c r="T502" s="148" t="s">
        <v>390</v>
      </c>
      <c r="U502" s="149" t="s">
        <v>973</v>
      </c>
      <c r="V502" s="123"/>
      <c r="W502" s="125"/>
    </row>
    <row r="503" spans="1:23" s="20" customFormat="1" x14ac:dyDescent="0.2">
      <c r="A503" s="122">
        <v>39990</v>
      </c>
      <c r="B503" s="102" t="s">
        <v>974</v>
      </c>
      <c r="C503" s="102" t="s">
        <v>239</v>
      </c>
      <c r="D503" s="102" t="s">
        <v>141</v>
      </c>
      <c r="E503" s="144" t="s">
        <v>144</v>
      </c>
      <c r="F503" s="84">
        <v>39417</v>
      </c>
      <c r="G503" s="150">
        <v>2007</v>
      </c>
      <c r="H503" s="123" t="s">
        <v>29</v>
      </c>
      <c r="I503" s="123" t="str">
        <f t="shared" si="24"/>
        <v>WY</v>
      </c>
      <c r="J503" s="123" t="str">
        <f t="shared" ref="J503:J566" si="26">RIGHT($H503,2)</f>
        <v>WY</v>
      </c>
      <c r="K503" s="123" t="str">
        <f t="shared" si="25"/>
        <v>Mountain</v>
      </c>
      <c r="L503" s="123" t="str">
        <f>INDEX('State '!$A$1:$C$62,MATCH($I503,'State '!$B:$B,0),3)</f>
        <v>Mountain</v>
      </c>
      <c r="M503" s="123" t="str">
        <f>INDEX('State '!$A$1:$C$62,MATCH($J503,'State '!$B:$B,0),3)</f>
        <v>Mountain</v>
      </c>
      <c r="N503" s="123"/>
      <c r="O503" s="146">
        <v>202.3</v>
      </c>
      <c r="P503" s="146">
        <v>77</v>
      </c>
      <c r="Q503" s="146">
        <v>750</v>
      </c>
      <c r="R503" s="85">
        <v>36</v>
      </c>
      <c r="S503" s="147" t="s">
        <v>135</v>
      </c>
      <c r="T503" s="148" t="s">
        <v>390</v>
      </c>
      <c r="U503" s="149" t="s">
        <v>975</v>
      </c>
      <c r="V503" s="123"/>
      <c r="W503" s="125"/>
    </row>
    <row r="504" spans="1:23" s="20" customFormat="1" x14ac:dyDescent="0.2">
      <c r="A504" s="122">
        <v>39990</v>
      </c>
      <c r="B504" s="102" t="s">
        <v>941</v>
      </c>
      <c r="C504" s="102" t="s">
        <v>274</v>
      </c>
      <c r="D504" s="102" t="s">
        <v>141</v>
      </c>
      <c r="E504" s="144" t="s">
        <v>144</v>
      </c>
      <c r="F504" s="84">
        <v>39417</v>
      </c>
      <c r="G504" s="150">
        <v>2007</v>
      </c>
      <c r="H504" s="123" t="s">
        <v>709</v>
      </c>
      <c r="I504" s="123" t="str">
        <f t="shared" si="24"/>
        <v>MT</v>
      </c>
      <c r="J504" s="123" t="str">
        <f t="shared" si="26"/>
        <v>ND</v>
      </c>
      <c r="K504" s="123" t="str">
        <f t="shared" si="25"/>
        <v>Mountain</v>
      </c>
      <c r="L504" s="123" t="str">
        <f>INDEX('State '!$A$1:$C$62,MATCH($I504,'State '!$B:$B,0),3)</f>
        <v>Mountain</v>
      </c>
      <c r="M504" s="123" t="str">
        <f>INDEX('State '!$A$1:$C$62,MATCH($J504,'State '!$B:$B,0),3)</f>
        <v>Mountain</v>
      </c>
      <c r="N504" s="123"/>
      <c r="O504" s="146">
        <v>6</v>
      </c>
      <c r="P504" s="146"/>
      <c r="Q504" s="146">
        <v>41</v>
      </c>
      <c r="R504" s="85"/>
      <c r="S504" s="147" t="s">
        <v>135</v>
      </c>
      <c r="T504" s="148" t="s">
        <v>390</v>
      </c>
      <c r="U504" s="149" t="s">
        <v>942</v>
      </c>
      <c r="V504" s="123"/>
      <c r="W504" s="125"/>
    </row>
    <row r="505" spans="1:23" s="20" customFormat="1" x14ac:dyDescent="0.2">
      <c r="A505" s="122">
        <v>39990</v>
      </c>
      <c r="B505" s="101" t="s">
        <v>940</v>
      </c>
      <c r="C505" s="101" t="s">
        <v>249</v>
      </c>
      <c r="D505" s="101" t="s">
        <v>141</v>
      </c>
      <c r="E505" s="101" t="s">
        <v>144</v>
      </c>
      <c r="F505" s="82">
        <v>39417</v>
      </c>
      <c r="G505" s="124">
        <v>2007</v>
      </c>
      <c r="H505" s="123" t="s">
        <v>415</v>
      </c>
      <c r="I505" s="123" t="str">
        <f t="shared" si="24"/>
        <v>UT</v>
      </c>
      <c r="J505" s="123" t="str">
        <f t="shared" si="26"/>
        <v>WY</v>
      </c>
      <c r="K505" s="123" t="str">
        <f t="shared" si="25"/>
        <v>Mountain</v>
      </c>
      <c r="L505" s="123" t="str">
        <f>INDEX('State '!$A$1:$C$62,MATCH($I505,'State '!$B:$B,0),3)</f>
        <v>Mountain</v>
      </c>
      <c r="M505" s="123" t="str">
        <f>INDEX('State '!$A$1:$C$62,MATCH($J505,'State '!$B:$B,0),3)</f>
        <v>Mountain</v>
      </c>
      <c r="N505" s="123"/>
      <c r="O505" s="85">
        <v>61</v>
      </c>
      <c r="P505" s="85">
        <v>51.5</v>
      </c>
      <c r="Q505" s="85">
        <v>406</v>
      </c>
      <c r="R505" s="124">
        <v>24</v>
      </c>
      <c r="S505" s="123" t="s">
        <v>135</v>
      </c>
      <c r="T505" s="123" t="s">
        <v>390</v>
      </c>
      <c r="U505" s="123" t="s">
        <v>887</v>
      </c>
      <c r="V505" s="123"/>
      <c r="W505" s="125"/>
    </row>
    <row r="506" spans="1:23" s="20" customFormat="1" x14ac:dyDescent="0.2">
      <c r="A506" s="122">
        <v>39990</v>
      </c>
      <c r="B506" s="101" t="s">
        <v>939</v>
      </c>
      <c r="C506" s="101" t="s">
        <v>249</v>
      </c>
      <c r="D506" s="101" t="s">
        <v>141</v>
      </c>
      <c r="E506" s="101" t="s">
        <v>144</v>
      </c>
      <c r="F506" s="82">
        <v>39442</v>
      </c>
      <c r="G506" s="124">
        <v>2007</v>
      </c>
      <c r="H506" s="123" t="s">
        <v>415</v>
      </c>
      <c r="I506" s="123" t="str">
        <f t="shared" si="24"/>
        <v>UT</v>
      </c>
      <c r="J506" s="123" t="str">
        <f t="shared" si="26"/>
        <v>WY</v>
      </c>
      <c r="K506" s="123" t="str">
        <f t="shared" si="25"/>
        <v>Mountain</v>
      </c>
      <c r="L506" s="123" t="str">
        <f>INDEX('State '!$A$1:$C$62,MATCH($I506,'State '!$B:$B,0),3)</f>
        <v>Mountain</v>
      </c>
      <c r="M506" s="123" t="str">
        <f>INDEX('State '!$A$1:$C$62,MATCH($J506,'State '!$B:$B,0),3)</f>
        <v>Mountain</v>
      </c>
      <c r="N506" s="123"/>
      <c r="O506" s="85">
        <v>60</v>
      </c>
      <c r="P506" s="85">
        <v>71.5</v>
      </c>
      <c r="Q506" s="85"/>
      <c r="R506" s="124">
        <v>24</v>
      </c>
      <c r="S506" s="123" t="s">
        <v>135</v>
      </c>
      <c r="T506" s="123" t="s">
        <v>390</v>
      </c>
      <c r="U506" s="123" t="s">
        <v>887</v>
      </c>
      <c r="V506" s="123"/>
      <c r="W506" s="125"/>
    </row>
    <row r="507" spans="1:23" s="20" customFormat="1" ht="25.5" x14ac:dyDescent="0.2">
      <c r="A507" s="122">
        <v>42598</v>
      </c>
      <c r="B507" s="102" t="s">
        <v>2215</v>
      </c>
      <c r="C507" s="102" t="s">
        <v>207</v>
      </c>
      <c r="D507" s="102" t="s">
        <v>2212</v>
      </c>
      <c r="E507" s="144" t="s">
        <v>144</v>
      </c>
      <c r="F507" s="84">
        <v>39063</v>
      </c>
      <c r="G507" s="145">
        <v>2006</v>
      </c>
      <c r="H507" s="123" t="s">
        <v>1381</v>
      </c>
      <c r="I507" s="123" t="str">
        <f t="shared" si="24"/>
        <v>NY</v>
      </c>
      <c r="J507" s="123" t="str">
        <f t="shared" si="26"/>
        <v>PA</v>
      </c>
      <c r="K507" s="123" t="str">
        <f t="shared" si="25"/>
        <v>Northeast</v>
      </c>
      <c r="L507" s="123" t="str">
        <f>INDEX('State '!$A$1:$C$62,MATCH($I507,'State '!$B:$B,0),3)</f>
        <v>Northeast</v>
      </c>
      <c r="M507" s="123" t="str">
        <f>INDEX('State '!$A$1:$C$62,MATCH($J507,'State '!$B:$B,0),3)</f>
        <v>Northeast</v>
      </c>
      <c r="N507" s="123"/>
      <c r="O507" s="85"/>
      <c r="P507" s="85">
        <v>24</v>
      </c>
      <c r="Q507" s="124">
        <v>-487</v>
      </c>
      <c r="R507" s="128" t="s">
        <v>422</v>
      </c>
      <c r="S507" s="129" t="s">
        <v>135</v>
      </c>
      <c r="T507" s="123" t="s">
        <v>390</v>
      </c>
      <c r="U507" s="149" t="s">
        <v>2216</v>
      </c>
      <c r="V507" s="123"/>
      <c r="W507" s="125"/>
    </row>
    <row r="508" spans="1:23" s="20" customFormat="1" x14ac:dyDescent="0.2">
      <c r="A508" s="122">
        <v>42598</v>
      </c>
      <c r="B508" s="102" t="s">
        <v>2214</v>
      </c>
      <c r="C508" s="102" t="s">
        <v>231</v>
      </c>
      <c r="D508" s="102" t="s">
        <v>134</v>
      </c>
      <c r="E508" s="144" t="s">
        <v>144</v>
      </c>
      <c r="F508" s="84">
        <v>39063</v>
      </c>
      <c r="G508" s="145">
        <v>2006</v>
      </c>
      <c r="H508" s="123" t="s">
        <v>1381</v>
      </c>
      <c r="I508" s="123" t="str">
        <f t="shared" si="24"/>
        <v>NY</v>
      </c>
      <c r="J508" s="123" t="str">
        <f t="shared" si="26"/>
        <v>PA</v>
      </c>
      <c r="K508" s="123" t="str">
        <f t="shared" si="25"/>
        <v>Northeast</v>
      </c>
      <c r="L508" s="123" t="str">
        <f>INDEX('State '!$A$1:$C$62,MATCH($I508,'State '!$B:$B,0),3)</f>
        <v>Northeast</v>
      </c>
      <c r="M508" s="123" t="str">
        <f>INDEX('State '!$A$1:$C$62,MATCH($J508,'State '!$B:$B,0),3)</f>
        <v>Northeast</v>
      </c>
      <c r="N508" s="123"/>
      <c r="O508" s="85"/>
      <c r="P508" s="85">
        <v>24</v>
      </c>
      <c r="Q508" s="124">
        <v>487</v>
      </c>
      <c r="R508" s="128" t="s">
        <v>422</v>
      </c>
      <c r="S508" s="129" t="s">
        <v>135</v>
      </c>
      <c r="T508" s="123" t="s">
        <v>390</v>
      </c>
      <c r="U508" s="149" t="s">
        <v>2217</v>
      </c>
      <c r="V508" s="123"/>
      <c r="W508" s="125"/>
    </row>
    <row r="509" spans="1:23" s="20" customFormat="1" x14ac:dyDescent="0.2">
      <c r="A509" s="122">
        <v>39990</v>
      </c>
      <c r="B509" s="102" t="s">
        <v>1021</v>
      </c>
      <c r="C509" s="102" t="s">
        <v>1791</v>
      </c>
      <c r="D509" s="102" t="s">
        <v>141</v>
      </c>
      <c r="E509" s="144" t="s">
        <v>144</v>
      </c>
      <c r="F509" s="84">
        <v>39066</v>
      </c>
      <c r="G509" s="145">
        <v>2006</v>
      </c>
      <c r="H509" s="123" t="s">
        <v>1022</v>
      </c>
      <c r="I509" s="123" t="str">
        <f t="shared" si="24"/>
        <v>MI</v>
      </c>
      <c r="J509" s="123" t="str">
        <f t="shared" si="26"/>
        <v>WI</v>
      </c>
      <c r="K509" s="123" t="str">
        <f t="shared" si="25"/>
        <v>Midwest</v>
      </c>
      <c r="L509" s="123" t="str">
        <f>INDEX('State '!$A$1:$C$62,MATCH($I509,'State '!$B:$B,0),3)</f>
        <v>Midwest</v>
      </c>
      <c r="M509" s="123" t="str">
        <f>INDEX('State '!$A$1:$C$62,MATCH($J509,'State '!$B:$B,0),3)</f>
        <v>Midwest</v>
      </c>
      <c r="N509" s="123"/>
      <c r="O509" s="146">
        <v>48.1</v>
      </c>
      <c r="P509" s="146">
        <v>6.86</v>
      </c>
      <c r="Q509" s="146">
        <v>168.2</v>
      </c>
      <c r="R509" s="85" t="s">
        <v>1023</v>
      </c>
      <c r="S509" s="147" t="s">
        <v>135</v>
      </c>
      <c r="T509" s="148" t="s">
        <v>390</v>
      </c>
      <c r="U509" s="149" t="s">
        <v>1024</v>
      </c>
      <c r="V509" s="123"/>
      <c r="W509" s="125"/>
    </row>
    <row r="510" spans="1:23" s="20" customFormat="1" x14ac:dyDescent="0.2">
      <c r="A510" s="122">
        <v>39990</v>
      </c>
      <c r="B510" s="102" t="s">
        <v>1020</v>
      </c>
      <c r="C510" s="102" t="s">
        <v>319</v>
      </c>
      <c r="D510" s="102" t="s">
        <v>141</v>
      </c>
      <c r="E510" s="144" t="s">
        <v>144</v>
      </c>
      <c r="F510" s="84">
        <v>38930</v>
      </c>
      <c r="G510" s="145">
        <v>2006</v>
      </c>
      <c r="H510" s="123" t="s">
        <v>6</v>
      </c>
      <c r="I510" s="123" t="str">
        <f t="shared" si="24"/>
        <v>TX</v>
      </c>
      <c r="J510" s="123" t="str">
        <f t="shared" si="26"/>
        <v>TX</v>
      </c>
      <c r="K510" s="123" t="str">
        <f t="shared" si="25"/>
        <v>South Central</v>
      </c>
      <c r="L510" s="123" t="str">
        <f>INDEX('State '!$A$1:$C$62,MATCH($I510,'State '!$B:$B,0),3)</f>
        <v>South Central</v>
      </c>
      <c r="M510" s="123" t="str">
        <f>INDEX('State '!$A$1:$C$62,MATCH($J510,'State '!$B:$B,0),3)</f>
        <v>South Central</v>
      </c>
      <c r="N510" s="123"/>
      <c r="O510" s="146">
        <v>20</v>
      </c>
      <c r="P510" s="146"/>
      <c r="Q510" s="146">
        <v>150</v>
      </c>
      <c r="R510" s="85">
        <v>36</v>
      </c>
      <c r="S510" s="147" t="s">
        <v>139</v>
      </c>
      <c r="T510" s="148" t="s">
        <v>188</v>
      </c>
      <c r="U510" s="149" t="s">
        <v>391</v>
      </c>
      <c r="V510" s="123"/>
      <c r="W510" s="125"/>
    </row>
    <row r="511" spans="1:23" s="20" customFormat="1" x14ac:dyDescent="0.2">
      <c r="A511" s="122">
        <v>39990</v>
      </c>
      <c r="B511" s="102" t="s">
        <v>1056</v>
      </c>
      <c r="C511" s="102" t="s">
        <v>285</v>
      </c>
      <c r="D511" s="102" t="s">
        <v>141</v>
      </c>
      <c r="E511" s="144" t="s">
        <v>144</v>
      </c>
      <c r="F511" s="84">
        <v>38991</v>
      </c>
      <c r="G511" s="145">
        <v>2006</v>
      </c>
      <c r="H511" s="123" t="s">
        <v>0</v>
      </c>
      <c r="I511" s="123" t="str">
        <f t="shared" si="24"/>
        <v>LA</v>
      </c>
      <c r="J511" s="123" t="str">
        <f t="shared" si="26"/>
        <v>LA</v>
      </c>
      <c r="K511" s="123" t="str">
        <f t="shared" si="25"/>
        <v>South Central</v>
      </c>
      <c r="L511" s="123" t="str">
        <f>INDEX('State '!$A$1:$C$62,MATCH($I511,'State '!$B:$B,0),3)</f>
        <v>South Central</v>
      </c>
      <c r="M511" s="123" t="str">
        <f>INDEX('State '!$A$1:$C$62,MATCH($J511,'State '!$B:$B,0),3)</f>
        <v>South Central</v>
      </c>
      <c r="N511" s="123"/>
      <c r="O511" s="146">
        <v>25</v>
      </c>
      <c r="P511" s="146">
        <v>16</v>
      </c>
      <c r="Q511" s="146">
        <v>100</v>
      </c>
      <c r="R511" s="85">
        <v>24</v>
      </c>
      <c r="S511" s="147" t="s">
        <v>139</v>
      </c>
      <c r="T511" s="148" t="s">
        <v>188</v>
      </c>
      <c r="U511" s="149" t="s">
        <v>391</v>
      </c>
      <c r="V511" s="123"/>
      <c r="W511" s="125"/>
    </row>
    <row r="512" spans="1:23" s="20" customFormat="1" ht="25.5" x14ac:dyDescent="0.2">
      <c r="A512" s="122">
        <v>39990</v>
      </c>
      <c r="B512" s="102" t="s">
        <v>1042</v>
      </c>
      <c r="C512" s="102" t="s">
        <v>259</v>
      </c>
      <c r="D512" s="102" t="s">
        <v>141</v>
      </c>
      <c r="E512" s="144" t="s">
        <v>144</v>
      </c>
      <c r="F512" s="84">
        <v>38722</v>
      </c>
      <c r="G512" s="145">
        <v>2006</v>
      </c>
      <c r="H512" s="123" t="s">
        <v>32</v>
      </c>
      <c r="I512" s="123" t="str">
        <f t="shared" si="24"/>
        <v>AR</v>
      </c>
      <c r="J512" s="123" t="str">
        <f t="shared" si="26"/>
        <v>AR</v>
      </c>
      <c r="K512" s="123" t="str">
        <f t="shared" si="25"/>
        <v>South Central</v>
      </c>
      <c r="L512" s="123" t="str">
        <f>INDEX('State '!$A$1:$C$62,MATCH($I512,'State '!$B:$B,0),3)</f>
        <v>South Central</v>
      </c>
      <c r="M512" s="123" t="str">
        <f>INDEX('State '!$A$1:$C$62,MATCH($J512,'State '!$B:$B,0),3)</f>
        <v>South Central</v>
      </c>
      <c r="N512" s="123"/>
      <c r="O512" s="146">
        <v>5.98</v>
      </c>
      <c r="P512" s="146"/>
      <c r="Q512" s="146">
        <v>70</v>
      </c>
      <c r="R512" s="85"/>
      <c r="S512" s="147" t="s">
        <v>135</v>
      </c>
      <c r="T512" s="148" t="s">
        <v>390</v>
      </c>
      <c r="U512" s="149" t="s">
        <v>1043</v>
      </c>
      <c r="V512" s="123"/>
      <c r="W512" s="125"/>
    </row>
    <row r="513" spans="1:23" s="20" customFormat="1" x14ac:dyDescent="0.2">
      <c r="A513" s="122">
        <v>39990</v>
      </c>
      <c r="B513" s="101" t="s">
        <v>1009</v>
      </c>
      <c r="C513" s="101" t="s">
        <v>263</v>
      </c>
      <c r="D513" s="101" t="s">
        <v>141</v>
      </c>
      <c r="E513" s="101" t="s">
        <v>144</v>
      </c>
      <c r="F513" s="82">
        <v>39043</v>
      </c>
      <c r="G513" s="83">
        <v>2006</v>
      </c>
      <c r="H513" s="123" t="s">
        <v>7</v>
      </c>
      <c r="I513" s="123" t="str">
        <f t="shared" si="24"/>
        <v>PA</v>
      </c>
      <c r="J513" s="123" t="str">
        <f t="shared" si="26"/>
        <v>PA</v>
      </c>
      <c r="K513" s="123" t="str">
        <f t="shared" si="25"/>
        <v>Northeast</v>
      </c>
      <c r="L513" s="123" t="str">
        <f>INDEX('State '!$A$1:$C$62,MATCH($I513,'State '!$B:$B,0),3)</f>
        <v>Northeast</v>
      </c>
      <c r="M513" s="123" t="str">
        <f>INDEX('State '!$A$1:$C$62,MATCH($J513,'State '!$B:$B,0),3)</f>
        <v>Northeast</v>
      </c>
      <c r="N513" s="123"/>
      <c r="O513" s="85">
        <v>84.5</v>
      </c>
      <c r="P513" s="85">
        <v>43.4</v>
      </c>
      <c r="Q513" s="85">
        <v>8.5</v>
      </c>
      <c r="R513" s="124">
        <v>20</v>
      </c>
      <c r="S513" s="123" t="s">
        <v>135</v>
      </c>
      <c r="T513" s="123" t="s">
        <v>390</v>
      </c>
      <c r="U513" s="123" t="s">
        <v>1010</v>
      </c>
      <c r="V513" s="123"/>
      <c r="W513" s="125"/>
    </row>
    <row r="514" spans="1:23" s="20" customFormat="1" x14ac:dyDescent="0.2">
      <c r="A514" s="122">
        <v>39990</v>
      </c>
      <c r="B514" s="101" t="s">
        <v>1033</v>
      </c>
      <c r="C514" s="101" t="s">
        <v>296</v>
      </c>
      <c r="D514" s="101" t="s">
        <v>134</v>
      </c>
      <c r="E514" s="101" t="s">
        <v>144</v>
      </c>
      <c r="F514" s="82">
        <v>39052</v>
      </c>
      <c r="G514" s="83">
        <v>2006</v>
      </c>
      <c r="H514" s="123" t="s">
        <v>25</v>
      </c>
      <c r="I514" s="123" t="str">
        <f t="shared" si="24"/>
        <v>CO</v>
      </c>
      <c r="J514" s="123" t="str">
        <f t="shared" si="26"/>
        <v>CO</v>
      </c>
      <c r="K514" s="123" t="str">
        <f t="shared" si="25"/>
        <v>Mountain</v>
      </c>
      <c r="L514" s="123" t="str">
        <f>INDEX('State '!$A$1:$C$62,MATCH($I514,'State '!$B:$B,0),3)</f>
        <v>Mountain</v>
      </c>
      <c r="M514" s="123" t="str">
        <f>INDEX('State '!$A$1:$C$62,MATCH($J514,'State '!$B:$B,0),3)</f>
        <v>Mountain</v>
      </c>
      <c r="N514" s="123"/>
      <c r="O514" s="85">
        <v>21.4</v>
      </c>
      <c r="P514" s="85">
        <v>25.07</v>
      </c>
      <c r="Q514" s="85">
        <v>48.3</v>
      </c>
      <c r="R514" s="124">
        <v>10</v>
      </c>
      <c r="S514" s="123" t="s">
        <v>135</v>
      </c>
      <c r="T514" s="123" t="s">
        <v>390</v>
      </c>
      <c r="U514" s="123" t="s">
        <v>1034</v>
      </c>
      <c r="V514" s="123"/>
      <c r="W514" s="125"/>
    </row>
    <row r="515" spans="1:23" s="20" customFormat="1" x14ac:dyDescent="0.2">
      <c r="A515" s="122">
        <v>39990</v>
      </c>
      <c r="B515" s="101" t="s">
        <v>1071</v>
      </c>
      <c r="C515" s="101" t="s">
        <v>304</v>
      </c>
      <c r="D515" s="101" t="s">
        <v>141</v>
      </c>
      <c r="E515" s="101" t="s">
        <v>144</v>
      </c>
      <c r="F515" s="82">
        <v>38777</v>
      </c>
      <c r="G515" s="83">
        <v>2006</v>
      </c>
      <c r="H515" s="123" t="s">
        <v>6</v>
      </c>
      <c r="I515" s="123" t="str">
        <f t="shared" ref="I515:I578" si="27">LEFT($H515,2)</f>
        <v>TX</v>
      </c>
      <c r="J515" s="123" t="str">
        <f t="shared" si="26"/>
        <v>TX</v>
      </c>
      <c r="K515" s="123" t="str">
        <f t="shared" ref="K515:K578" si="28">IF($L515=$M515,L515,CONCATENATE($L515,", ",IF(ISBLANK(N515),"",CONCATENATE(N515,", ")),$M515))</f>
        <v>South Central</v>
      </c>
      <c r="L515" s="123" t="str">
        <f>INDEX('State '!$A$1:$C$62,MATCH($I515,'State '!$B:$B,0),3)</f>
        <v>South Central</v>
      </c>
      <c r="M515" s="123" t="str">
        <f>INDEX('State '!$A$1:$C$62,MATCH($J515,'State '!$B:$B,0),3)</f>
        <v>South Central</v>
      </c>
      <c r="N515" s="123"/>
      <c r="O515" s="85">
        <v>20</v>
      </c>
      <c r="P515" s="85">
        <v>30</v>
      </c>
      <c r="Q515" s="85">
        <v>55</v>
      </c>
      <c r="R515" s="124">
        <v>16</v>
      </c>
      <c r="S515" s="123" t="s">
        <v>139</v>
      </c>
      <c r="T515" s="123" t="s">
        <v>188</v>
      </c>
      <c r="U515" s="123" t="s">
        <v>391</v>
      </c>
      <c r="V515" s="123"/>
      <c r="W515" s="125"/>
    </row>
    <row r="516" spans="1:23" s="20" customFormat="1" x14ac:dyDescent="0.2">
      <c r="A516" s="122">
        <v>39990</v>
      </c>
      <c r="B516" s="101" t="s">
        <v>1063</v>
      </c>
      <c r="C516" s="101" t="s">
        <v>304</v>
      </c>
      <c r="D516" s="101" t="s">
        <v>137</v>
      </c>
      <c r="E516" s="101" t="s">
        <v>144</v>
      </c>
      <c r="F516" s="82">
        <v>38808</v>
      </c>
      <c r="G516" s="83">
        <v>2006</v>
      </c>
      <c r="H516" s="123" t="s">
        <v>6</v>
      </c>
      <c r="I516" s="123" t="str">
        <f t="shared" si="27"/>
        <v>TX</v>
      </c>
      <c r="J516" s="123" t="str">
        <f t="shared" si="26"/>
        <v>TX</v>
      </c>
      <c r="K516" s="123" t="str">
        <f t="shared" si="28"/>
        <v>South Central</v>
      </c>
      <c r="L516" s="123" t="str">
        <f>INDEX('State '!$A$1:$C$62,MATCH($I516,'State '!$B:$B,0),3)</f>
        <v>South Central</v>
      </c>
      <c r="M516" s="123" t="str">
        <f>INDEX('State '!$A$1:$C$62,MATCH($J516,'State '!$B:$B,0),3)</f>
        <v>South Central</v>
      </c>
      <c r="N516" s="123"/>
      <c r="O516" s="85">
        <v>115</v>
      </c>
      <c r="P516" s="85">
        <v>122</v>
      </c>
      <c r="Q516" s="85">
        <v>250</v>
      </c>
      <c r="R516" s="124">
        <v>24</v>
      </c>
      <c r="S516" s="123" t="s">
        <v>139</v>
      </c>
      <c r="T516" s="123" t="s">
        <v>188</v>
      </c>
      <c r="U516" s="123" t="s">
        <v>391</v>
      </c>
      <c r="V516" s="123"/>
      <c r="W516" s="125"/>
    </row>
    <row r="517" spans="1:23" s="20" customFormat="1" x14ac:dyDescent="0.2">
      <c r="A517" s="122">
        <v>39990</v>
      </c>
      <c r="B517" s="101" t="s">
        <v>1079</v>
      </c>
      <c r="C517" s="101" t="s">
        <v>304</v>
      </c>
      <c r="D517" s="101" t="s">
        <v>141</v>
      </c>
      <c r="E517" s="101" t="s">
        <v>144</v>
      </c>
      <c r="F517" s="82">
        <v>38777</v>
      </c>
      <c r="G517" s="83">
        <v>2006</v>
      </c>
      <c r="H517" s="123" t="s">
        <v>6</v>
      </c>
      <c r="I517" s="123" t="str">
        <f t="shared" si="27"/>
        <v>TX</v>
      </c>
      <c r="J517" s="123" t="str">
        <f t="shared" si="26"/>
        <v>TX</v>
      </c>
      <c r="K517" s="123" t="str">
        <f t="shared" si="28"/>
        <v>South Central</v>
      </c>
      <c r="L517" s="123" t="str">
        <f>INDEX('State '!$A$1:$C$62,MATCH($I517,'State '!$B:$B,0),3)</f>
        <v>South Central</v>
      </c>
      <c r="M517" s="123" t="str">
        <f>INDEX('State '!$A$1:$C$62,MATCH($J517,'State '!$B:$B,0),3)</f>
        <v>South Central</v>
      </c>
      <c r="N517" s="123"/>
      <c r="O517" s="85">
        <v>30</v>
      </c>
      <c r="P517" s="85">
        <v>47</v>
      </c>
      <c r="Q517" s="85">
        <v>30</v>
      </c>
      <c r="R517" s="124" t="s">
        <v>445</v>
      </c>
      <c r="S517" s="123" t="s">
        <v>139</v>
      </c>
      <c r="T517" s="123" t="s">
        <v>188</v>
      </c>
      <c r="U517" s="123" t="s">
        <v>391</v>
      </c>
      <c r="V517" s="123"/>
      <c r="W517" s="125"/>
    </row>
    <row r="518" spans="1:23" s="20" customFormat="1" x14ac:dyDescent="0.2">
      <c r="A518" s="122">
        <v>39990</v>
      </c>
      <c r="B518" s="101" t="s">
        <v>1061</v>
      </c>
      <c r="C518" s="101" t="s">
        <v>304</v>
      </c>
      <c r="D518" s="101" t="s">
        <v>137</v>
      </c>
      <c r="E518" s="101" t="s">
        <v>144</v>
      </c>
      <c r="F518" s="82">
        <v>38808</v>
      </c>
      <c r="G518" s="83">
        <v>2006</v>
      </c>
      <c r="H518" s="123" t="s">
        <v>6</v>
      </c>
      <c r="I518" s="123" t="str">
        <f t="shared" si="27"/>
        <v>TX</v>
      </c>
      <c r="J518" s="123" t="str">
        <f t="shared" si="26"/>
        <v>TX</v>
      </c>
      <c r="K518" s="123" t="str">
        <f t="shared" si="28"/>
        <v>South Central</v>
      </c>
      <c r="L518" s="123" t="str">
        <f>INDEX('State '!$A$1:$C$62,MATCH($I518,'State '!$B:$B,0),3)</f>
        <v>South Central</v>
      </c>
      <c r="M518" s="123" t="str">
        <f>INDEX('State '!$A$1:$C$62,MATCH($J518,'State '!$B:$B,0),3)</f>
        <v>South Central</v>
      </c>
      <c r="N518" s="123"/>
      <c r="O518" s="85">
        <v>115</v>
      </c>
      <c r="P518" s="85">
        <v>140</v>
      </c>
      <c r="Q518" s="85">
        <v>250</v>
      </c>
      <c r="R518" s="124">
        <v>24</v>
      </c>
      <c r="S518" s="123" t="s">
        <v>139</v>
      </c>
      <c r="T518" s="123" t="s">
        <v>188</v>
      </c>
      <c r="U518" s="123" t="s">
        <v>391</v>
      </c>
      <c r="V518" s="123"/>
      <c r="W518" s="125"/>
    </row>
    <row r="519" spans="1:23" s="20" customFormat="1" x14ac:dyDescent="0.2">
      <c r="A519" s="122">
        <v>39990</v>
      </c>
      <c r="B519" s="102" t="s">
        <v>1072</v>
      </c>
      <c r="C519" s="102" t="s">
        <v>225</v>
      </c>
      <c r="D519" s="102" t="s">
        <v>134</v>
      </c>
      <c r="E519" s="144" t="s">
        <v>144</v>
      </c>
      <c r="F519" s="84">
        <v>38884</v>
      </c>
      <c r="G519" s="145">
        <v>2006</v>
      </c>
      <c r="H519" s="123" t="s">
        <v>1073</v>
      </c>
      <c r="I519" s="123" t="str">
        <f t="shared" si="27"/>
        <v>WV</v>
      </c>
      <c r="J519" s="123" t="str">
        <f t="shared" si="26"/>
        <v>NY</v>
      </c>
      <c r="K519" s="123" t="str">
        <f t="shared" si="28"/>
        <v>Northeast</v>
      </c>
      <c r="L519" s="123" t="str">
        <f>INDEX('State '!$A$1:$C$62,MATCH($I519,'State '!$B:$B,0),3)</f>
        <v>Northeast</v>
      </c>
      <c r="M519" s="123" t="str">
        <f>INDEX('State '!$A$1:$C$62,MATCH($J519,'State '!$B:$B,0),3)</f>
        <v>Northeast</v>
      </c>
      <c r="N519" s="123"/>
      <c r="O519" s="146">
        <v>31.15</v>
      </c>
      <c r="P519" s="146">
        <v>23.67</v>
      </c>
      <c r="Q519" s="146">
        <v>200</v>
      </c>
      <c r="R519" s="85" t="s">
        <v>1074</v>
      </c>
      <c r="S519" s="147" t="s">
        <v>135</v>
      </c>
      <c r="T519" s="148" t="s">
        <v>390</v>
      </c>
      <c r="U519" s="149" t="s">
        <v>1075</v>
      </c>
      <c r="V519" s="123"/>
      <c r="W519" s="125"/>
    </row>
    <row r="520" spans="1:23" s="20" customFormat="1" x14ac:dyDescent="0.2">
      <c r="A520" s="122">
        <v>39990</v>
      </c>
      <c r="B520" s="104" t="s">
        <v>1038</v>
      </c>
      <c r="C520" s="104" t="s">
        <v>219</v>
      </c>
      <c r="D520" s="104" t="s">
        <v>141</v>
      </c>
      <c r="E520" s="101" t="s">
        <v>144</v>
      </c>
      <c r="F520" s="82">
        <v>39022</v>
      </c>
      <c r="G520" s="83">
        <v>2006</v>
      </c>
      <c r="H520" s="123" t="s">
        <v>832</v>
      </c>
      <c r="I520" s="123" t="str">
        <f t="shared" si="27"/>
        <v>PA</v>
      </c>
      <c r="J520" s="123" t="str">
        <f t="shared" si="26"/>
        <v>DE</v>
      </c>
      <c r="K520" s="123" t="str">
        <f t="shared" si="28"/>
        <v>Northeast</v>
      </c>
      <c r="L520" s="123" t="str">
        <f>INDEX('State '!$A$1:$C$62,MATCH($I520,'State '!$B:$B,0),3)</f>
        <v>Northeast</v>
      </c>
      <c r="M520" s="123" t="str">
        <f>INDEX('State '!$A$1:$C$62,MATCH($J520,'State '!$B:$B,0),3)</f>
        <v>Northeast</v>
      </c>
      <c r="N520" s="123"/>
      <c r="O520" s="85">
        <v>17.37</v>
      </c>
      <c r="P520" s="85">
        <v>35</v>
      </c>
      <c r="Q520" s="124">
        <v>26.2</v>
      </c>
      <c r="R520" s="128" t="s">
        <v>1039</v>
      </c>
      <c r="S520" s="129" t="s">
        <v>135</v>
      </c>
      <c r="T520" s="123" t="s">
        <v>390</v>
      </c>
      <c r="U520" s="123" t="s">
        <v>833</v>
      </c>
      <c r="V520" s="123"/>
      <c r="W520" s="125"/>
    </row>
    <row r="521" spans="1:23" x14ac:dyDescent="0.2">
      <c r="A521" s="122">
        <v>39990</v>
      </c>
      <c r="B521" s="101" t="s">
        <v>1065</v>
      </c>
      <c r="C521" s="101" t="s">
        <v>242</v>
      </c>
      <c r="D521" s="101" t="s">
        <v>137</v>
      </c>
      <c r="E521" s="101" t="s">
        <v>144</v>
      </c>
      <c r="F521" s="82">
        <v>38961</v>
      </c>
      <c r="G521" s="83">
        <v>2006</v>
      </c>
      <c r="H521" s="123" t="s">
        <v>6</v>
      </c>
      <c r="I521" s="123" t="str">
        <f t="shared" si="27"/>
        <v>TX</v>
      </c>
      <c r="J521" s="123" t="str">
        <f t="shared" si="26"/>
        <v>TX</v>
      </c>
      <c r="K521" s="123" t="str">
        <f t="shared" si="28"/>
        <v>South Central</v>
      </c>
      <c r="L521" s="123" t="str">
        <f>INDEX('State '!$A$1:$C$62,MATCH($I521,'State '!$B:$B,0),3)</f>
        <v>South Central</v>
      </c>
      <c r="M521" s="123" t="str">
        <f>INDEX('State '!$A$1:$C$62,MATCH($J521,'State '!$B:$B,0),3)</f>
        <v>South Central</v>
      </c>
      <c r="N521" s="123"/>
      <c r="O521" s="85">
        <v>110</v>
      </c>
      <c r="P521" s="85">
        <v>97</v>
      </c>
      <c r="Q521" s="85">
        <v>600</v>
      </c>
      <c r="R521" s="124">
        <v>42</v>
      </c>
      <c r="S521" s="123" t="s">
        <v>139</v>
      </c>
      <c r="T521" s="123" t="s">
        <v>188</v>
      </c>
      <c r="U521" s="123" t="s">
        <v>391</v>
      </c>
      <c r="V521" s="123"/>
      <c r="W521" s="125"/>
    </row>
    <row r="522" spans="1:23" x14ac:dyDescent="0.2">
      <c r="A522" s="122">
        <v>39990</v>
      </c>
      <c r="B522" s="102" t="s">
        <v>1064</v>
      </c>
      <c r="C522" s="102" t="s">
        <v>242</v>
      </c>
      <c r="D522" s="102" t="s">
        <v>141</v>
      </c>
      <c r="E522" s="144" t="s">
        <v>144</v>
      </c>
      <c r="F522" s="84">
        <v>39052</v>
      </c>
      <c r="G522" s="145">
        <v>2006</v>
      </c>
      <c r="H522" s="123" t="s">
        <v>6</v>
      </c>
      <c r="I522" s="123" t="str">
        <f t="shared" si="27"/>
        <v>TX</v>
      </c>
      <c r="J522" s="123" t="str">
        <f t="shared" si="26"/>
        <v>TX</v>
      </c>
      <c r="K522" s="123" t="str">
        <f t="shared" si="28"/>
        <v>South Central</v>
      </c>
      <c r="L522" s="123" t="str">
        <f>INDEX('State '!$A$1:$C$62,MATCH($I522,'State '!$B:$B,0),3)</f>
        <v>South Central</v>
      </c>
      <c r="M522" s="123" t="str">
        <f>INDEX('State '!$A$1:$C$62,MATCH($J522,'State '!$B:$B,0),3)</f>
        <v>South Central</v>
      </c>
      <c r="N522" s="123"/>
      <c r="O522" s="146">
        <v>65</v>
      </c>
      <c r="P522" s="146">
        <v>32</v>
      </c>
      <c r="Q522" s="146">
        <v>500</v>
      </c>
      <c r="R522" s="85">
        <v>42</v>
      </c>
      <c r="S522" s="147" t="s">
        <v>139</v>
      </c>
      <c r="T522" s="148" t="s">
        <v>188</v>
      </c>
      <c r="U522" s="149" t="s">
        <v>391</v>
      </c>
      <c r="V522" s="123"/>
      <c r="W522" s="125"/>
    </row>
    <row r="523" spans="1:23" x14ac:dyDescent="0.2">
      <c r="A523" s="122">
        <v>39990</v>
      </c>
      <c r="B523" s="101" t="s">
        <v>1062</v>
      </c>
      <c r="C523" s="101" t="s">
        <v>242</v>
      </c>
      <c r="D523" s="101" t="s">
        <v>141</v>
      </c>
      <c r="E523" s="101" t="s">
        <v>144</v>
      </c>
      <c r="F523" s="82">
        <v>38838</v>
      </c>
      <c r="G523" s="83">
        <v>2006</v>
      </c>
      <c r="H523" s="123" t="s">
        <v>6</v>
      </c>
      <c r="I523" s="123" t="str">
        <f t="shared" si="27"/>
        <v>TX</v>
      </c>
      <c r="J523" s="123" t="str">
        <f t="shared" si="26"/>
        <v>TX</v>
      </c>
      <c r="K523" s="123" t="str">
        <f t="shared" si="28"/>
        <v>South Central</v>
      </c>
      <c r="L523" s="123" t="str">
        <f>INDEX('State '!$A$1:$C$62,MATCH($I523,'State '!$B:$B,0),3)</f>
        <v>South Central</v>
      </c>
      <c r="M523" s="123" t="str">
        <f>INDEX('State '!$A$1:$C$62,MATCH($J523,'State '!$B:$B,0),3)</f>
        <v>South Central</v>
      </c>
      <c r="N523" s="123"/>
      <c r="O523" s="85">
        <v>32.1</v>
      </c>
      <c r="P523" s="85">
        <v>24</v>
      </c>
      <c r="Q523" s="85">
        <v>400</v>
      </c>
      <c r="R523" s="124">
        <v>24</v>
      </c>
      <c r="S523" s="123" t="s">
        <v>139</v>
      </c>
      <c r="T523" s="123" t="s">
        <v>188</v>
      </c>
      <c r="U523" s="123" t="s">
        <v>391</v>
      </c>
      <c r="V523" s="123"/>
      <c r="W523" s="125"/>
    </row>
    <row r="524" spans="1:23" x14ac:dyDescent="0.2">
      <c r="A524" s="122">
        <v>39990</v>
      </c>
      <c r="B524" s="101" t="s">
        <v>1067</v>
      </c>
      <c r="C524" s="101" t="s">
        <v>242</v>
      </c>
      <c r="D524" s="101" t="s">
        <v>137</v>
      </c>
      <c r="E524" s="101" t="s">
        <v>144</v>
      </c>
      <c r="F524" s="82">
        <v>39066</v>
      </c>
      <c r="G524" s="83">
        <v>2006</v>
      </c>
      <c r="H524" s="123" t="s">
        <v>6</v>
      </c>
      <c r="I524" s="123" t="str">
        <f t="shared" si="27"/>
        <v>TX</v>
      </c>
      <c r="J524" s="123" t="str">
        <f t="shared" si="26"/>
        <v>TX</v>
      </c>
      <c r="K524" s="123" t="str">
        <f t="shared" si="28"/>
        <v>South Central</v>
      </c>
      <c r="L524" s="123" t="str">
        <f>INDEX('State '!$A$1:$C$62,MATCH($I524,'State '!$B:$B,0),3)</f>
        <v>South Central</v>
      </c>
      <c r="M524" s="123" t="str">
        <f>INDEX('State '!$A$1:$C$62,MATCH($J524,'State '!$B:$B,0),3)</f>
        <v>South Central</v>
      </c>
      <c r="N524" s="123"/>
      <c r="O524" s="85">
        <v>48</v>
      </c>
      <c r="P524" s="85">
        <v>24</v>
      </c>
      <c r="Q524" s="85">
        <v>400</v>
      </c>
      <c r="R524" s="124">
        <v>24</v>
      </c>
      <c r="S524" s="123" t="s">
        <v>139</v>
      </c>
      <c r="T524" s="123" t="s">
        <v>188</v>
      </c>
      <c r="U524" s="123" t="s">
        <v>391</v>
      </c>
      <c r="V524" s="123"/>
      <c r="W524" s="125"/>
    </row>
    <row r="525" spans="1:23" x14ac:dyDescent="0.2">
      <c r="A525" s="122">
        <v>39990</v>
      </c>
      <c r="B525" s="102" t="s">
        <v>1054</v>
      </c>
      <c r="C525" s="102" t="s">
        <v>233</v>
      </c>
      <c r="D525" s="102" t="s">
        <v>134</v>
      </c>
      <c r="E525" s="144" t="s">
        <v>144</v>
      </c>
      <c r="F525" s="84">
        <v>39022</v>
      </c>
      <c r="G525" s="145">
        <v>2006</v>
      </c>
      <c r="H525" s="123" t="s">
        <v>19</v>
      </c>
      <c r="I525" s="123" t="str">
        <f t="shared" si="27"/>
        <v>VA</v>
      </c>
      <c r="J525" s="123" t="str">
        <f t="shared" si="26"/>
        <v>VA</v>
      </c>
      <c r="K525" s="123" t="str">
        <f t="shared" si="28"/>
        <v>Northeast</v>
      </c>
      <c r="L525" s="123" t="str">
        <f>INDEX('State '!$A$1:$C$62,MATCH($I525,'State '!$B:$B,0),3)</f>
        <v>Northeast</v>
      </c>
      <c r="M525" s="123" t="str">
        <f>INDEX('State '!$A$1:$C$62,MATCH($J525,'State '!$B:$B,0),3)</f>
        <v>Northeast</v>
      </c>
      <c r="N525" s="123"/>
      <c r="O525" s="146">
        <v>53</v>
      </c>
      <c r="P525" s="146">
        <v>32</v>
      </c>
      <c r="Q525" s="146">
        <v>235</v>
      </c>
      <c r="R525" s="85">
        <v>20</v>
      </c>
      <c r="S525" s="147" t="s">
        <v>135</v>
      </c>
      <c r="T525" s="148" t="s">
        <v>390</v>
      </c>
      <c r="U525" s="149" t="s">
        <v>1055</v>
      </c>
      <c r="V525" s="123"/>
      <c r="W525" s="125"/>
    </row>
    <row r="526" spans="1:23" ht="25.5" x14ac:dyDescent="0.2">
      <c r="A526" s="122">
        <v>39990</v>
      </c>
      <c r="B526" s="102" t="s">
        <v>1051</v>
      </c>
      <c r="C526" s="102" t="s">
        <v>233</v>
      </c>
      <c r="D526" s="102" t="s">
        <v>141</v>
      </c>
      <c r="E526" s="144" t="s">
        <v>144</v>
      </c>
      <c r="F526" s="84">
        <v>39052</v>
      </c>
      <c r="G526" s="145">
        <v>2006</v>
      </c>
      <c r="H526" s="123" t="s">
        <v>2568</v>
      </c>
      <c r="I526" s="123" t="str">
        <f t="shared" si="27"/>
        <v>TN</v>
      </c>
      <c r="J526" s="123" t="str">
        <f t="shared" si="26"/>
        <v>NC</v>
      </c>
      <c r="K526" s="123" t="str">
        <f t="shared" si="28"/>
        <v>Midwest, Northeast, Southeast</v>
      </c>
      <c r="L526" s="123" t="str">
        <f>INDEX('State '!$A$1:$C$62,MATCH($I526,'State '!$B:$B,0),3)</f>
        <v>Midwest</v>
      </c>
      <c r="M526" s="123" t="str">
        <f>INDEX('State '!$A$1:$C$62,MATCH($J526,'State '!$B:$B,0),3)</f>
        <v>Southeast</v>
      </c>
      <c r="N526" s="123" t="s">
        <v>5</v>
      </c>
      <c r="O526" s="146">
        <v>15.5</v>
      </c>
      <c r="P526" s="146">
        <v>13</v>
      </c>
      <c r="Q526" s="146">
        <v>20</v>
      </c>
      <c r="R526" s="85">
        <v>24</v>
      </c>
      <c r="S526" s="147" t="s">
        <v>135</v>
      </c>
      <c r="T526" s="148" t="s">
        <v>390</v>
      </c>
      <c r="U526" s="149" t="s">
        <v>813</v>
      </c>
      <c r="V526" s="123"/>
      <c r="W526" s="125"/>
    </row>
    <row r="527" spans="1:23" x14ac:dyDescent="0.2">
      <c r="A527" s="122">
        <v>39990</v>
      </c>
      <c r="B527" s="102" t="s">
        <v>1013</v>
      </c>
      <c r="C527" s="102" t="s">
        <v>237</v>
      </c>
      <c r="D527" s="102" t="s">
        <v>134</v>
      </c>
      <c r="E527" s="144" t="s">
        <v>144</v>
      </c>
      <c r="F527" s="84">
        <v>39052</v>
      </c>
      <c r="G527" s="145">
        <v>2006</v>
      </c>
      <c r="H527" s="123" t="s">
        <v>18</v>
      </c>
      <c r="I527" s="123" t="str">
        <f t="shared" si="27"/>
        <v>FL</v>
      </c>
      <c r="J527" s="123" t="str">
        <f t="shared" si="26"/>
        <v>FL</v>
      </c>
      <c r="K527" s="123" t="str">
        <f t="shared" si="28"/>
        <v>Southeast</v>
      </c>
      <c r="L527" s="123" t="str">
        <f>INDEX('State '!$A$1:$C$62,MATCH($I527,'State '!$B:$B,0),3)</f>
        <v>Southeast</v>
      </c>
      <c r="M527" s="123" t="str">
        <f>INDEX('State '!$A$1:$C$62,MATCH($J527,'State '!$B:$B,0),3)</f>
        <v>Southeast</v>
      </c>
      <c r="N527" s="123"/>
      <c r="O527" s="146">
        <v>19.600000000000001</v>
      </c>
      <c r="P527" s="146">
        <v>0.3</v>
      </c>
      <c r="Q527" s="146">
        <v>100</v>
      </c>
      <c r="R527" s="85">
        <v>24</v>
      </c>
      <c r="S527" s="147" t="s">
        <v>135</v>
      </c>
      <c r="T527" s="148" t="s">
        <v>390</v>
      </c>
      <c r="U527" s="149" t="s">
        <v>1014</v>
      </c>
      <c r="V527" s="123"/>
      <c r="W527" s="125"/>
    </row>
    <row r="528" spans="1:23" x14ac:dyDescent="0.2">
      <c r="A528" s="122">
        <v>39990</v>
      </c>
      <c r="B528" s="102" t="s">
        <v>1052</v>
      </c>
      <c r="C528" s="102" t="s">
        <v>321</v>
      </c>
      <c r="D528" s="102" t="s">
        <v>134</v>
      </c>
      <c r="E528" s="144" t="s">
        <v>144</v>
      </c>
      <c r="F528" s="84">
        <v>38869</v>
      </c>
      <c r="G528" s="145">
        <v>2006</v>
      </c>
      <c r="H528" s="123" t="s">
        <v>17</v>
      </c>
      <c r="I528" s="123" t="str">
        <f t="shared" si="27"/>
        <v>AL</v>
      </c>
      <c r="J528" s="123" t="str">
        <f t="shared" si="26"/>
        <v>AL</v>
      </c>
      <c r="K528" s="123" t="str">
        <f t="shared" si="28"/>
        <v>South Central</v>
      </c>
      <c r="L528" s="123" t="str">
        <f>INDEX('State '!$A$1:$C$62,MATCH($I528,'State '!$B:$B,0),3)</f>
        <v>South Central</v>
      </c>
      <c r="M528" s="123" t="str">
        <f>INDEX('State '!$A$1:$C$62,MATCH($J528,'State '!$B:$B,0),3)</f>
        <v>South Central</v>
      </c>
      <c r="N528" s="123"/>
      <c r="O528" s="146">
        <v>8</v>
      </c>
      <c r="P528" s="146">
        <v>4.3</v>
      </c>
      <c r="Q528" s="146">
        <v>250</v>
      </c>
      <c r="R528" s="85">
        <v>16</v>
      </c>
      <c r="S528" s="147" t="s">
        <v>135</v>
      </c>
      <c r="T528" s="148" t="s">
        <v>390</v>
      </c>
      <c r="U528" s="149" t="s">
        <v>1053</v>
      </c>
      <c r="V528" s="123"/>
      <c r="W528" s="125"/>
    </row>
    <row r="529" spans="1:23" x14ac:dyDescent="0.2">
      <c r="A529" s="122">
        <v>39990</v>
      </c>
      <c r="B529" s="101" t="s">
        <v>1048</v>
      </c>
      <c r="C529" s="101" t="s">
        <v>241</v>
      </c>
      <c r="D529" s="101" t="s">
        <v>141</v>
      </c>
      <c r="E529" s="101" t="s">
        <v>144</v>
      </c>
      <c r="F529" s="82">
        <v>39066</v>
      </c>
      <c r="G529" s="83">
        <v>2006</v>
      </c>
      <c r="H529" s="123" t="s">
        <v>442</v>
      </c>
      <c r="I529" s="123" t="str">
        <f t="shared" si="27"/>
        <v>TX</v>
      </c>
      <c r="J529" s="123" t="str">
        <f t="shared" si="26"/>
        <v>LA</v>
      </c>
      <c r="K529" s="123" t="str">
        <f t="shared" si="28"/>
        <v>South Central</v>
      </c>
      <c r="L529" s="123" t="str">
        <f>INDEX('State '!$A$1:$C$62,MATCH($I529,'State '!$B:$B,0),3)</f>
        <v>South Central</v>
      </c>
      <c r="M529" s="123" t="str">
        <f>INDEX('State '!$A$1:$C$62,MATCH($J529,'State '!$B:$B,0),3)</f>
        <v>South Central</v>
      </c>
      <c r="N529" s="123"/>
      <c r="O529" s="85">
        <v>47.9</v>
      </c>
      <c r="P529" s="85">
        <v>20.5</v>
      </c>
      <c r="Q529" s="85">
        <v>122.4</v>
      </c>
      <c r="R529" s="124">
        <v>42</v>
      </c>
      <c r="S529" s="123" t="s">
        <v>135</v>
      </c>
      <c r="T529" s="123" t="s">
        <v>390</v>
      </c>
      <c r="U529" s="123" t="s">
        <v>1049</v>
      </c>
      <c r="V529" s="123"/>
      <c r="W529" s="125"/>
    </row>
    <row r="530" spans="1:23" x14ac:dyDescent="0.2">
      <c r="A530" s="122">
        <v>39990</v>
      </c>
      <c r="B530" s="102" t="s">
        <v>1015</v>
      </c>
      <c r="C530" s="102" t="s">
        <v>316</v>
      </c>
      <c r="D530" s="102" t="s">
        <v>137</v>
      </c>
      <c r="E530" s="144" t="s">
        <v>144</v>
      </c>
      <c r="F530" s="84">
        <v>39052</v>
      </c>
      <c r="G530" s="145">
        <v>2006</v>
      </c>
      <c r="H530" s="123" t="s">
        <v>49</v>
      </c>
      <c r="I530" s="123" t="str">
        <f t="shared" si="27"/>
        <v>IN</v>
      </c>
      <c r="J530" s="123" t="str">
        <f t="shared" si="26"/>
        <v>IN</v>
      </c>
      <c r="K530" s="123" t="str">
        <f t="shared" si="28"/>
        <v>Midwest</v>
      </c>
      <c r="L530" s="123" t="str">
        <f>INDEX('State '!$A$1:$C$62,MATCH($I530,'State '!$B:$B,0),3)</f>
        <v>Midwest</v>
      </c>
      <c r="M530" s="123" t="str">
        <f>INDEX('State '!$A$1:$C$62,MATCH($J530,'State '!$B:$B,0),3)</f>
        <v>Midwest</v>
      </c>
      <c r="N530" s="123"/>
      <c r="O530" s="146">
        <v>17</v>
      </c>
      <c r="P530" s="146">
        <v>25</v>
      </c>
      <c r="Q530" s="146">
        <v>80</v>
      </c>
      <c r="R530" s="85">
        <v>16</v>
      </c>
      <c r="S530" s="147" t="s">
        <v>139</v>
      </c>
      <c r="T530" s="148" t="s">
        <v>188</v>
      </c>
      <c r="U530" s="149" t="s">
        <v>391</v>
      </c>
      <c r="V530" s="123"/>
      <c r="W530" s="125"/>
    </row>
    <row r="531" spans="1:23" ht="25.5" x14ac:dyDescent="0.2">
      <c r="A531" s="122">
        <v>39990</v>
      </c>
      <c r="B531" s="104" t="s">
        <v>1057</v>
      </c>
      <c r="C531" s="104" t="s">
        <v>248</v>
      </c>
      <c r="D531" s="104" t="s">
        <v>137</v>
      </c>
      <c r="E531" s="101" t="s">
        <v>144</v>
      </c>
      <c r="F531" s="82">
        <v>38742</v>
      </c>
      <c r="G531" s="83">
        <v>2006</v>
      </c>
      <c r="H531" s="123" t="s">
        <v>586</v>
      </c>
      <c r="I531" s="123" t="str">
        <f t="shared" si="27"/>
        <v>CO</v>
      </c>
      <c r="J531" s="123" t="str">
        <f t="shared" si="26"/>
        <v>WY</v>
      </c>
      <c r="K531" s="123" t="str">
        <f t="shared" si="28"/>
        <v>Mountain</v>
      </c>
      <c r="L531" s="123" t="str">
        <f>INDEX('State '!$A$1:$C$62,MATCH($I531,'State '!$B:$B,0),3)</f>
        <v>Mountain</v>
      </c>
      <c r="M531" s="123" t="str">
        <f>INDEX('State '!$A$1:$C$62,MATCH($J531,'State '!$B:$B,0),3)</f>
        <v>Mountain</v>
      </c>
      <c r="N531" s="123"/>
      <c r="O531" s="85">
        <v>180</v>
      </c>
      <c r="P531" s="85">
        <v>136</v>
      </c>
      <c r="Q531" s="124">
        <v>750</v>
      </c>
      <c r="R531" s="128">
        <v>36</v>
      </c>
      <c r="S531" s="129" t="s">
        <v>135</v>
      </c>
      <c r="T531" s="129" t="s">
        <v>390</v>
      </c>
      <c r="U531" s="123" t="s">
        <v>963</v>
      </c>
      <c r="V531" s="123"/>
      <c r="W531" s="125"/>
    </row>
    <row r="532" spans="1:23" x14ac:dyDescent="0.2">
      <c r="A532" s="122">
        <v>40380</v>
      </c>
      <c r="B532" s="102" t="s">
        <v>1017</v>
      </c>
      <c r="C532" s="102" t="s">
        <v>317</v>
      </c>
      <c r="D532" s="102" t="s">
        <v>134</v>
      </c>
      <c r="E532" s="144" t="s">
        <v>144</v>
      </c>
      <c r="F532" s="84">
        <v>39052</v>
      </c>
      <c r="G532" s="145">
        <v>2006</v>
      </c>
      <c r="H532" s="123" t="s">
        <v>0</v>
      </c>
      <c r="I532" s="123" t="str">
        <f t="shared" si="27"/>
        <v>LA</v>
      </c>
      <c r="J532" s="123" t="str">
        <f t="shared" si="26"/>
        <v>LA</v>
      </c>
      <c r="K532" s="123" t="str">
        <f t="shared" si="28"/>
        <v>South Central</v>
      </c>
      <c r="L532" s="123" t="str">
        <f>INDEX('State '!$A$1:$C$62,MATCH($I532,'State '!$B:$B,0),3)</f>
        <v>South Central</v>
      </c>
      <c r="M532" s="123" t="str">
        <f>INDEX('State '!$A$1:$C$62,MATCH($J532,'State '!$B:$B,0),3)</f>
        <v>South Central</v>
      </c>
      <c r="N532" s="123"/>
      <c r="O532" s="146">
        <v>30</v>
      </c>
      <c r="P532" s="146">
        <v>23</v>
      </c>
      <c r="Q532" s="146">
        <v>1000</v>
      </c>
      <c r="R532" s="85">
        <v>30</v>
      </c>
      <c r="S532" s="147" t="s">
        <v>135</v>
      </c>
      <c r="T532" s="148" t="s">
        <v>390</v>
      </c>
      <c r="U532" s="149" t="s">
        <v>1018</v>
      </c>
      <c r="V532" s="123"/>
      <c r="W532" s="125"/>
    </row>
    <row r="533" spans="1:23" x14ac:dyDescent="0.2">
      <c r="A533" s="122">
        <v>39990</v>
      </c>
      <c r="B533" s="102" t="s">
        <v>1047</v>
      </c>
      <c r="C533" s="102" t="s">
        <v>320</v>
      </c>
      <c r="D533" s="102" t="s">
        <v>134</v>
      </c>
      <c r="E533" s="144" t="s">
        <v>144</v>
      </c>
      <c r="F533" s="84">
        <v>39022</v>
      </c>
      <c r="G533" s="145">
        <v>2006</v>
      </c>
      <c r="H533" s="123" t="s">
        <v>13</v>
      </c>
      <c r="I533" s="123" t="str">
        <f t="shared" si="27"/>
        <v>CA</v>
      </c>
      <c r="J533" s="123" t="str">
        <f t="shared" si="26"/>
        <v>CA</v>
      </c>
      <c r="K533" s="123" t="str">
        <f t="shared" si="28"/>
        <v>Pacific</v>
      </c>
      <c r="L533" s="123" t="str">
        <f>INDEX('State '!$A$1:$C$62,MATCH($I533,'State '!$B:$B,0),3)</f>
        <v>Pacific</v>
      </c>
      <c r="M533" s="123" t="str">
        <f>INDEX('State '!$A$1:$C$62,MATCH($J533,'State '!$B:$B,0),3)</f>
        <v>Pacific</v>
      </c>
      <c r="N533" s="123"/>
      <c r="O533" s="146">
        <v>11</v>
      </c>
      <c r="P533" s="146">
        <v>6</v>
      </c>
      <c r="Q533" s="146">
        <v>50</v>
      </c>
      <c r="R533" s="85">
        <v>24</v>
      </c>
      <c r="S533" s="147" t="s">
        <v>139</v>
      </c>
      <c r="T533" s="148" t="s">
        <v>188</v>
      </c>
      <c r="U533" s="149" t="s">
        <v>391</v>
      </c>
      <c r="V533" s="123"/>
      <c r="W533" s="125"/>
    </row>
    <row r="534" spans="1:23" x14ac:dyDescent="0.2">
      <c r="A534" s="122">
        <v>39990</v>
      </c>
      <c r="B534" s="101" t="s">
        <v>1011</v>
      </c>
      <c r="C534" s="101" t="s">
        <v>2138</v>
      </c>
      <c r="D534" s="101" t="s">
        <v>141</v>
      </c>
      <c r="E534" s="101" t="s">
        <v>144</v>
      </c>
      <c r="F534" s="82">
        <v>38837</v>
      </c>
      <c r="G534" s="83">
        <v>2006</v>
      </c>
      <c r="H534" s="123" t="s">
        <v>37</v>
      </c>
      <c r="I534" s="123" t="str">
        <f t="shared" si="27"/>
        <v>OK</v>
      </c>
      <c r="J534" s="123" t="str">
        <f t="shared" si="26"/>
        <v>OK</v>
      </c>
      <c r="K534" s="123" t="str">
        <f t="shared" si="28"/>
        <v>South Central</v>
      </c>
      <c r="L534" s="123" t="str">
        <f>INDEX('State '!$A$1:$C$62,MATCH($I534,'State '!$B:$B,0),3)</f>
        <v>South Central</v>
      </c>
      <c r="M534" s="123" t="str">
        <f>INDEX('State '!$A$1:$C$62,MATCH($J534,'State '!$B:$B,0),3)</f>
        <v>South Central</v>
      </c>
      <c r="N534" s="123"/>
      <c r="O534" s="85">
        <v>10.4</v>
      </c>
      <c r="P534" s="85"/>
      <c r="Q534" s="85">
        <v>31</v>
      </c>
      <c r="R534" s="124" t="s">
        <v>399</v>
      </c>
      <c r="S534" s="123" t="s">
        <v>135</v>
      </c>
      <c r="T534" s="123" t="s">
        <v>390</v>
      </c>
      <c r="U534" s="123" t="s">
        <v>1012</v>
      </c>
      <c r="V534" s="123"/>
      <c r="W534" s="125"/>
    </row>
    <row r="535" spans="1:23" x14ac:dyDescent="0.2">
      <c r="A535" s="122">
        <v>39990</v>
      </c>
      <c r="B535" s="101" t="s">
        <v>1016</v>
      </c>
      <c r="C535" s="101" t="s">
        <v>2138</v>
      </c>
      <c r="D535" s="101" t="s">
        <v>141</v>
      </c>
      <c r="E535" s="101" t="s">
        <v>144</v>
      </c>
      <c r="F535" s="82">
        <v>39082</v>
      </c>
      <c r="G535" s="83">
        <v>2006</v>
      </c>
      <c r="H535" s="123" t="s">
        <v>6</v>
      </c>
      <c r="I535" s="123" t="str">
        <f t="shared" si="27"/>
        <v>TX</v>
      </c>
      <c r="J535" s="123" t="str">
        <f t="shared" si="26"/>
        <v>TX</v>
      </c>
      <c r="K535" s="123" t="str">
        <f t="shared" si="28"/>
        <v>South Central</v>
      </c>
      <c r="L535" s="123" t="str">
        <f>INDEX('State '!$A$1:$C$62,MATCH($I535,'State '!$B:$B,0),3)</f>
        <v>South Central</v>
      </c>
      <c r="M535" s="123" t="str">
        <f>INDEX('State '!$A$1:$C$62,MATCH($J535,'State '!$B:$B,0),3)</f>
        <v>South Central</v>
      </c>
      <c r="N535" s="123"/>
      <c r="O535" s="85">
        <v>16</v>
      </c>
      <c r="P535" s="85"/>
      <c r="Q535" s="85">
        <v>139</v>
      </c>
      <c r="R535" s="124">
        <v>30</v>
      </c>
      <c r="S535" s="123" t="s">
        <v>135</v>
      </c>
      <c r="T535" s="123" t="s">
        <v>390</v>
      </c>
      <c r="U535" s="123" t="s">
        <v>391</v>
      </c>
      <c r="V535" s="123"/>
      <c r="W535" s="125"/>
    </row>
    <row r="536" spans="1:23" x14ac:dyDescent="0.2">
      <c r="A536" s="122">
        <v>39990</v>
      </c>
      <c r="B536" s="102" t="s">
        <v>1029</v>
      </c>
      <c r="C536" s="102" t="s">
        <v>2138</v>
      </c>
      <c r="D536" s="102" t="s">
        <v>141</v>
      </c>
      <c r="E536" s="144" t="s">
        <v>144</v>
      </c>
      <c r="F536" s="84">
        <v>38822</v>
      </c>
      <c r="G536" s="145">
        <v>2006</v>
      </c>
      <c r="H536" s="123" t="s">
        <v>1030</v>
      </c>
      <c r="I536" s="123" t="str">
        <f t="shared" si="27"/>
        <v>TX</v>
      </c>
      <c r="J536" s="123" t="str">
        <f t="shared" si="26"/>
        <v>OK</v>
      </c>
      <c r="K536" s="123" t="str">
        <f t="shared" si="28"/>
        <v>South Central</v>
      </c>
      <c r="L536" s="123" t="str">
        <f>INDEX('State '!$A$1:$C$62,MATCH($I536,'State '!$B:$B,0),3)</f>
        <v>South Central</v>
      </c>
      <c r="M536" s="123" t="str">
        <f>INDEX('State '!$A$1:$C$62,MATCH($J536,'State '!$B:$B,0),3)</f>
        <v>South Central</v>
      </c>
      <c r="N536" s="123"/>
      <c r="O536" s="146">
        <v>10.6</v>
      </c>
      <c r="P536" s="146"/>
      <c r="Q536" s="146">
        <v>20</v>
      </c>
      <c r="R536" s="85">
        <v>20</v>
      </c>
      <c r="S536" s="147" t="s">
        <v>135</v>
      </c>
      <c r="T536" s="148" t="s">
        <v>390</v>
      </c>
      <c r="U536" s="149" t="s">
        <v>1012</v>
      </c>
      <c r="V536" s="123"/>
      <c r="W536" s="125"/>
    </row>
    <row r="537" spans="1:23" x14ac:dyDescent="0.2">
      <c r="A537" s="122">
        <v>39990</v>
      </c>
      <c r="B537" s="101" t="s">
        <v>1050</v>
      </c>
      <c r="C537" s="101" t="s">
        <v>319</v>
      </c>
      <c r="D537" s="101" t="s">
        <v>137</v>
      </c>
      <c r="E537" s="101" t="s">
        <v>144</v>
      </c>
      <c r="F537" s="82">
        <v>38991</v>
      </c>
      <c r="G537" s="124">
        <v>2006</v>
      </c>
      <c r="H537" s="123" t="s">
        <v>6</v>
      </c>
      <c r="I537" s="123" t="str">
        <f t="shared" si="27"/>
        <v>TX</v>
      </c>
      <c r="J537" s="123" t="str">
        <f t="shared" si="26"/>
        <v>TX</v>
      </c>
      <c r="K537" s="123" t="str">
        <f t="shared" si="28"/>
        <v>South Central</v>
      </c>
      <c r="L537" s="123" t="str">
        <f>INDEX('State '!$A$1:$C$62,MATCH($I537,'State '!$B:$B,0),3)</f>
        <v>South Central</v>
      </c>
      <c r="M537" s="123" t="str">
        <f>INDEX('State '!$A$1:$C$62,MATCH($J537,'State '!$B:$B,0),3)</f>
        <v>South Central</v>
      </c>
      <c r="N537" s="123"/>
      <c r="O537" s="85">
        <v>25</v>
      </c>
      <c r="P537" s="85">
        <v>25</v>
      </c>
      <c r="Q537" s="85">
        <v>225</v>
      </c>
      <c r="R537" s="124">
        <v>30</v>
      </c>
      <c r="S537" s="123" t="s">
        <v>139</v>
      </c>
      <c r="T537" s="123" t="s">
        <v>188</v>
      </c>
      <c r="U537" s="123" t="s">
        <v>391</v>
      </c>
      <c r="V537" s="123"/>
      <c r="W537" s="125"/>
    </row>
    <row r="538" spans="1:23" x14ac:dyDescent="0.2">
      <c r="A538" s="122">
        <v>39990</v>
      </c>
      <c r="B538" s="102" t="s">
        <v>1059</v>
      </c>
      <c r="C538" s="102" t="s">
        <v>207</v>
      </c>
      <c r="D538" s="102" t="s">
        <v>141</v>
      </c>
      <c r="E538" s="144" t="s">
        <v>144</v>
      </c>
      <c r="F538" s="84">
        <v>39037</v>
      </c>
      <c r="G538" s="150">
        <v>2006</v>
      </c>
      <c r="H538" s="123" t="s">
        <v>409</v>
      </c>
      <c r="I538" s="123" t="str">
        <f t="shared" si="27"/>
        <v>PA</v>
      </c>
      <c r="J538" s="123" t="str">
        <f t="shared" si="26"/>
        <v>NJ</v>
      </c>
      <c r="K538" s="123" t="str">
        <f t="shared" si="28"/>
        <v>Northeast</v>
      </c>
      <c r="L538" s="123" t="str">
        <f>INDEX('State '!$A$1:$C$62,MATCH($I538,'State '!$B:$B,0),3)</f>
        <v>Northeast</v>
      </c>
      <c r="M538" s="123" t="str">
        <f>INDEX('State '!$A$1:$C$62,MATCH($J538,'State '!$B:$B,0),3)</f>
        <v>Northeast</v>
      </c>
      <c r="N538" s="123"/>
      <c r="O538" s="146">
        <v>39</v>
      </c>
      <c r="P538" s="146">
        <v>6</v>
      </c>
      <c r="Q538" s="146">
        <v>101</v>
      </c>
      <c r="R538" s="85">
        <v>30</v>
      </c>
      <c r="S538" s="147" t="s">
        <v>135</v>
      </c>
      <c r="T538" s="148" t="s">
        <v>390</v>
      </c>
      <c r="U538" s="149" t="s">
        <v>1060</v>
      </c>
      <c r="V538" s="123"/>
      <c r="W538" s="125"/>
    </row>
    <row r="539" spans="1:23" x14ac:dyDescent="0.2">
      <c r="A539" s="122">
        <v>39990</v>
      </c>
      <c r="B539" s="101" t="s">
        <v>1076</v>
      </c>
      <c r="C539" s="101" t="s">
        <v>229</v>
      </c>
      <c r="D539" s="101" t="s">
        <v>141</v>
      </c>
      <c r="E539" s="101" t="s">
        <v>144</v>
      </c>
      <c r="F539" s="82">
        <v>38838</v>
      </c>
      <c r="G539" s="124">
        <v>2006</v>
      </c>
      <c r="H539" s="123" t="s">
        <v>1077</v>
      </c>
      <c r="I539" s="123" t="str">
        <f t="shared" si="27"/>
        <v>IA</v>
      </c>
      <c r="J539" s="123" t="str">
        <f t="shared" si="26"/>
        <v>IN</v>
      </c>
      <c r="K539" s="123" t="str">
        <f t="shared" si="28"/>
        <v>Midwest</v>
      </c>
      <c r="L539" s="123" t="str">
        <f>INDEX('State '!$A$1:$C$62,MATCH($I539,'State '!$B:$B,0),3)</f>
        <v>Midwest</v>
      </c>
      <c r="M539" s="123" t="str">
        <f>INDEX('State '!$A$1:$C$62,MATCH($J539,'State '!$B:$B,0),3)</f>
        <v>Midwest</v>
      </c>
      <c r="N539" s="123"/>
      <c r="O539" s="85">
        <v>20.7</v>
      </c>
      <c r="P539" s="85"/>
      <c r="Q539" s="85">
        <v>130</v>
      </c>
      <c r="R539" s="124"/>
      <c r="S539" s="123" t="s">
        <v>135</v>
      </c>
      <c r="T539" s="123" t="s">
        <v>390</v>
      </c>
      <c r="U539" s="123" t="s">
        <v>1078</v>
      </c>
      <c r="V539" s="123"/>
      <c r="W539" s="125"/>
    </row>
    <row r="540" spans="1:23" x14ac:dyDescent="0.2">
      <c r="A540" s="122">
        <v>39990</v>
      </c>
      <c r="B540" s="102" t="s">
        <v>1031</v>
      </c>
      <c r="C540" s="102" t="s">
        <v>315</v>
      </c>
      <c r="D540" s="102" t="s">
        <v>141</v>
      </c>
      <c r="E540" s="144" t="s">
        <v>144</v>
      </c>
      <c r="F540" s="84">
        <v>38895</v>
      </c>
      <c r="G540" s="150">
        <v>2006</v>
      </c>
      <c r="H540" s="123" t="s">
        <v>8</v>
      </c>
      <c r="I540" s="123" t="str">
        <f t="shared" si="27"/>
        <v>OH</v>
      </c>
      <c r="J540" s="123" t="str">
        <f t="shared" si="26"/>
        <v>OH</v>
      </c>
      <c r="K540" s="123" t="str">
        <f t="shared" si="28"/>
        <v>Northeast</v>
      </c>
      <c r="L540" s="123" t="str">
        <f>INDEX('State '!$A$1:$C$62,MATCH($I540,'State '!$B:$B,0),3)</f>
        <v>Northeast</v>
      </c>
      <c r="M540" s="123" t="str">
        <f>INDEX('State '!$A$1:$C$62,MATCH($J540,'State '!$B:$B,0),3)</f>
        <v>Northeast</v>
      </c>
      <c r="N540" s="123"/>
      <c r="O540" s="146">
        <v>41</v>
      </c>
      <c r="P540" s="146">
        <v>24</v>
      </c>
      <c r="Q540" s="146">
        <v>100</v>
      </c>
      <c r="R540" s="85" t="s">
        <v>1032</v>
      </c>
      <c r="S540" s="147" t="s">
        <v>139</v>
      </c>
      <c r="T540" s="148" t="s">
        <v>188</v>
      </c>
      <c r="U540" s="149" t="s">
        <v>391</v>
      </c>
      <c r="V540" s="123"/>
      <c r="W540" s="125"/>
    </row>
    <row r="541" spans="1:23" x14ac:dyDescent="0.2">
      <c r="A541" s="122">
        <v>39990</v>
      </c>
      <c r="B541" s="102" t="s">
        <v>2141</v>
      </c>
      <c r="C541" s="102" t="s">
        <v>258</v>
      </c>
      <c r="D541" s="102" t="s">
        <v>141</v>
      </c>
      <c r="E541" s="144" t="s">
        <v>144</v>
      </c>
      <c r="F541" s="84">
        <v>39052</v>
      </c>
      <c r="G541" s="150">
        <v>2006</v>
      </c>
      <c r="H541" s="123" t="s">
        <v>50</v>
      </c>
      <c r="I541" s="123" t="str">
        <f t="shared" si="27"/>
        <v>WA</v>
      </c>
      <c r="J541" s="123" t="str">
        <f t="shared" si="26"/>
        <v>WA</v>
      </c>
      <c r="K541" s="123" t="str">
        <f t="shared" si="28"/>
        <v>Pacific</v>
      </c>
      <c r="L541" s="123" t="str">
        <f>INDEX('State '!$A$1:$C$62,MATCH($I541,'State '!$B:$B,0),3)</f>
        <v>Pacific</v>
      </c>
      <c r="M541" s="123" t="str">
        <f>INDEX('State '!$A$1:$C$62,MATCH($J541,'State '!$B:$B,0),3)</f>
        <v>Pacific</v>
      </c>
      <c r="N541" s="123"/>
      <c r="O541" s="146">
        <v>333</v>
      </c>
      <c r="P541" s="146">
        <v>80</v>
      </c>
      <c r="Q541" s="146">
        <v>360</v>
      </c>
      <c r="R541" s="85" t="s">
        <v>650</v>
      </c>
      <c r="S541" s="147" t="s">
        <v>135</v>
      </c>
      <c r="T541" s="148" t="s">
        <v>390</v>
      </c>
      <c r="U541" s="149" t="s">
        <v>1066</v>
      </c>
      <c r="V541" s="123"/>
      <c r="W541" s="125"/>
    </row>
    <row r="542" spans="1:23" x14ac:dyDescent="0.2">
      <c r="A542" s="122">
        <v>39990</v>
      </c>
      <c r="B542" s="102" t="s">
        <v>1040</v>
      </c>
      <c r="C542" s="102" t="s">
        <v>239</v>
      </c>
      <c r="D542" s="102" t="s">
        <v>141</v>
      </c>
      <c r="E542" s="144" t="s">
        <v>144</v>
      </c>
      <c r="F542" s="84">
        <v>39066</v>
      </c>
      <c r="G542" s="150">
        <v>2006</v>
      </c>
      <c r="H542" s="123" t="s">
        <v>29</v>
      </c>
      <c r="I542" s="123" t="str">
        <f t="shared" si="27"/>
        <v>WY</v>
      </c>
      <c r="J542" s="123" t="str">
        <f t="shared" si="26"/>
        <v>WY</v>
      </c>
      <c r="K542" s="123" t="str">
        <f t="shared" si="28"/>
        <v>Mountain</v>
      </c>
      <c r="L542" s="123" t="str">
        <f>INDEX('State '!$A$1:$C$62,MATCH($I542,'State '!$B:$B,0),3)</f>
        <v>Mountain</v>
      </c>
      <c r="M542" s="123" t="str">
        <f>INDEX('State '!$A$1:$C$62,MATCH($J542,'State '!$B:$B,0),3)</f>
        <v>Mountain</v>
      </c>
      <c r="N542" s="123"/>
      <c r="O542" s="146">
        <v>51.5</v>
      </c>
      <c r="P542" s="146">
        <v>27.1</v>
      </c>
      <c r="Q542" s="146">
        <v>550</v>
      </c>
      <c r="R542" s="85">
        <v>36</v>
      </c>
      <c r="S542" s="147" t="s">
        <v>135</v>
      </c>
      <c r="T542" s="148" t="s">
        <v>390</v>
      </c>
      <c r="U542" s="149" t="s">
        <v>1041</v>
      </c>
      <c r="V542" s="123"/>
      <c r="W542" s="125"/>
    </row>
    <row r="543" spans="1:23" x14ac:dyDescent="0.2">
      <c r="A543" s="122">
        <v>39990</v>
      </c>
      <c r="B543" s="101" t="s">
        <v>1019</v>
      </c>
      <c r="C543" s="101" t="s">
        <v>318</v>
      </c>
      <c r="D543" s="101" t="s">
        <v>134</v>
      </c>
      <c r="E543" s="101" t="s">
        <v>144</v>
      </c>
      <c r="F543" s="82">
        <v>39036</v>
      </c>
      <c r="G543" s="124">
        <v>2006</v>
      </c>
      <c r="H543" s="123" t="s">
        <v>29</v>
      </c>
      <c r="I543" s="123" t="str">
        <f t="shared" si="27"/>
        <v>WY</v>
      </c>
      <c r="J543" s="123" t="str">
        <f t="shared" si="26"/>
        <v>WY</v>
      </c>
      <c r="K543" s="123" t="str">
        <f t="shared" si="28"/>
        <v>Mountain</v>
      </c>
      <c r="L543" s="123" t="str">
        <f>INDEX('State '!$A$1:$C$62,MATCH($I543,'State '!$B:$B,0),3)</f>
        <v>Mountain</v>
      </c>
      <c r="M543" s="123" t="str">
        <f>INDEX('State '!$A$1:$C$62,MATCH($J543,'State '!$B:$B,0),3)</f>
        <v>Mountain</v>
      </c>
      <c r="N543" s="123"/>
      <c r="O543" s="85">
        <v>11.3</v>
      </c>
      <c r="P543" s="85">
        <v>20.8</v>
      </c>
      <c r="Q543" s="85">
        <v>300</v>
      </c>
      <c r="R543" s="124">
        <v>20</v>
      </c>
      <c r="S543" s="123" t="s">
        <v>135</v>
      </c>
      <c r="T543" s="123" t="s">
        <v>390</v>
      </c>
      <c r="U543" s="123" t="s">
        <v>978</v>
      </c>
      <c r="V543" s="123"/>
      <c r="W543" s="125"/>
    </row>
    <row r="544" spans="1:23" x14ac:dyDescent="0.2">
      <c r="A544" s="122">
        <v>39990</v>
      </c>
      <c r="B544" s="101" t="s">
        <v>1025</v>
      </c>
      <c r="C544" s="101" t="s">
        <v>312</v>
      </c>
      <c r="D544" s="101" t="s">
        <v>141</v>
      </c>
      <c r="E544" s="101" t="s">
        <v>144</v>
      </c>
      <c r="F544" s="82">
        <v>39050</v>
      </c>
      <c r="G544" s="124">
        <v>2006</v>
      </c>
      <c r="H544" s="123" t="s">
        <v>1026</v>
      </c>
      <c r="I544" s="123" t="str">
        <f t="shared" si="27"/>
        <v>OK</v>
      </c>
      <c r="J544" s="123" t="str">
        <f t="shared" si="26"/>
        <v>MO</v>
      </c>
      <c r="K544" s="123" t="str">
        <f t="shared" si="28"/>
        <v>South Central, Midwest</v>
      </c>
      <c r="L544" s="123" t="str">
        <f>INDEX('State '!$A$1:$C$62,MATCH($I544,'State '!$B:$B,0),3)</f>
        <v>South Central</v>
      </c>
      <c r="M544" s="123" t="str">
        <f>INDEX('State '!$A$1:$C$62,MATCH($J544,'State '!$B:$B,0),3)</f>
        <v>Midwest</v>
      </c>
      <c r="N544" s="123"/>
      <c r="O544" s="85">
        <v>1.7</v>
      </c>
      <c r="P544" s="85">
        <v>2</v>
      </c>
      <c r="Q544" s="85">
        <v>25</v>
      </c>
      <c r="R544" s="124" t="s">
        <v>1027</v>
      </c>
      <c r="S544" s="123" t="s">
        <v>135</v>
      </c>
      <c r="T544" s="123" t="s">
        <v>390</v>
      </c>
      <c r="U544" s="123" t="s">
        <v>1028</v>
      </c>
      <c r="V544" s="123"/>
      <c r="W544" s="125"/>
    </row>
    <row r="545" spans="1:23" x14ac:dyDescent="0.2">
      <c r="A545" s="122">
        <v>39990</v>
      </c>
      <c r="B545" s="102" t="s">
        <v>1070</v>
      </c>
      <c r="C545" s="102" t="s">
        <v>231</v>
      </c>
      <c r="D545" s="102" t="s">
        <v>134</v>
      </c>
      <c r="E545" s="144" t="s">
        <v>144</v>
      </c>
      <c r="F545" s="84">
        <v>39063</v>
      </c>
      <c r="G545" s="150">
        <v>2006</v>
      </c>
      <c r="H545" s="123" t="s">
        <v>10</v>
      </c>
      <c r="I545" s="123" t="str">
        <f t="shared" si="27"/>
        <v>NY</v>
      </c>
      <c r="J545" s="123" t="str">
        <f t="shared" si="26"/>
        <v>NY</v>
      </c>
      <c r="K545" s="123" t="str">
        <f t="shared" si="28"/>
        <v>Northeast</v>
      </c>
      <c r="L545" s="123" t="str">
        <f>INDEX('State '!$A$1:$C$62,MATCH($I545,'State '!$B:$B,0),3)</f>
        <v>Northeast</v>
      </c>
      <c r="M545" s="123" t="str">
        <f>INDEX('State '!$A$1:$C$62,MATCH($J545,'State '!$B:$B,0),3)</f>
        <v>Northeast</v>
      </c>
      <c r="N545" s="123"/>
      <c r="O545" s="146">
        <v>10</v>
      </c>
      <c r="P545" s="146">
        <v>6</v>
      </c>
      <c r="Q545" s="146">
        <v>500</v>
      </c>
      <c r="R545" s="85">
        <v>20</v>
      </c>
      <c r="S545" s="147" t="s">
        <v>135</v>
      </c>
      <c r="T545" s="148" t="s">
        <v>390</v>
      </c>
      <c r="U545" s="149" t="s">
        <v>891</v>
      </c>
      <c r="V545" s="123"/>
      <c r="W545" s="125"/>
    </row>
    <row r="546" spans="1:23" x14ac:dyDescent="0.2">
      <c r="A546" s="122">
        <v>39990</v>
      </c>
      <c r="B546" s="101" t="s">
        <v>1044</v>
      </c>
      <c r="C546" s="101" t="s">
        <v>2007</v>
      </c>
      <c r="D546" s="101" t="s">
        <v>141</v>
      </c>
      <c r="E546" s="101" t="s">
        <v>144</v>
      </c>
      <c r="F546" s="82">
        <v>39071</v>
      </c>
      <c r="G546" s="124">
        <v>2006</v>
      </c>
      <c r="H546" s="123" t="s">
        <v>23</v>
      </c>
      <c r="I546" s="123" t="str">
        <f t="shared" si="27"/>
        <v>KY</v>
      </c>
      <c r="J546" s="123" t="str">
        <f t="shared" si="26"/>
        <v>KY</v>
      </c>
      <c r="K546" s="123" t="str">
        <f t="shared" si="28"/>
        <v>Midwest</v>
      </c>
      <c r="L546" s="123" t="str">
        <f>INDEX('State '!$A$1:$C$62,MATCH($I546,'State '!$B:$B,0),3)</f>
        <v>Midwest</v>
      </c>
      <c r="M546" s="123" t="str">
        <f>INDEX('State '!$A$1:$C$62,MATCH($J546,'State '!$B:$B,0),3)</f>
        <v>Midwest</v>
      </c>
      <c r="N546" s="123"/>
      <c r="O546" s="85">
        <v>14.17</v>
      </c>
      <c r="P546" s="85">
        <v>27.5</v>
      </c>
      <c r="Q546" s="85">
        <v>80</v>
      </c>
      <c r="R546" s="124" t="s">
        <v>1045</v>
      </c>
      <c r="S546" s="123" t="s">
        <v>135</v>
      </c>
      <c r="T546" s="123" t="s">
        <v>390</v>
      </c>
      <c r="U546" s="123" t="s">
        <v>1046</v>
      </c>
      <c r="V546" s="123"/>
      <c r="W546" s="125"/>
    </row>
    <row r="547" spans="1:23" x14ac:dyDescent="0.2">
      <c r="A547" s="122">
        <v>39990</v>
      </c>
      <c r="B547" s="102" t="s">
        <v>1035</v>
      </c>
      <c r="C547" s="102" t="s">
        <v>308</v>
      </c>
      <c r="D547" s="102" t="s">
        <v>141</v>
      </c>
      <c r="E547" s="144" t="s">
        <v>144</v>
      </c>
      <c r="F547" s="84">
        <v>38718</v>
      </c>
      <c r="G547" s="150">
        <v>2006</v>
      </c>
      <c r="H547" s="123" t="s">
        <v>25</v>
      </c>
      <c r="I547" s="123" t="str">
        <f t="shared" si="27"/>
        <v>CO</v>
      </c>
      <c r="J547" s="123" t="str">
        <f t="shared" si="26"/>
        <v>CO</v>
      </c>
      <c r="K547" s="123" t="str">
        <f t="shared" si="28"/>
        <v>Mountain</v>
      </c>
      <c r="L547" s="123" t="str">
        <f>INDEX('State '!$A$1:$C$62,MATCH($I547,'State '!$B:$B,0),3)</f>
        <v>Mountain</v>
      </c>
      <c r="M547" s="123" t="str">
        <f>INDEX('State '!$A$1:$C$62,MATCH($J547,'State '!$B:$B,0),3)</f>
        <v>Mountain</v>
      </c>
      <c r="N547" s="123"/>
      <c r="O547" s="146">
        <v>16.3</v>
      </c>
      <c r="P547" s="146"/>
      <c r="Q547" s="146">
        <v>300</v>
      </c>
      <c r="R547" s="85" t="s">
        <v>1036</v>
      </c>
      <c r="S547" s="147" t="s">
        <v>135</v>
      </c>
      <c r="T547" s="148" t="s">
        <v>390</v>
      </c>
      <c r="U547" s="149" t="s">
        <v>1037</v>
      </c>
      <c r="V547" s="123"/>
      <c r="W547" s="125"/>
    </row>
    <row r="548" spans="1:23" x14ac:dyDescent="0.2">
      <c r="A548" s="122">
        <v>39990</v>
      </c>
      <c r="B548" s="102" t="s">
        <v>1983</v>
      </c>
      <c r="C548" s="102" t="s">
        <v>1980</v>
      </c>
      <c r="D548" s="102" t="s">
        <v>141</v>
      </c>
      <c r="E548" s="144" t="s">
        <v>144</v>
      </c>
      <c r="F548" s="84">
        <v>39022</v>
      </c>
      <c r="G548" s="150">
        <v>2006</v>
      </c>
      <c r="H548" s="123" t="s">
        <v>44</v>
      </c>
      <c r="I548" s="123" t="str">
        <f t="shared" si="27"/>
        <v>ON</v>
      </c>
      <c r="J548" s="123" t="str">
        <f t="shared" si="26"/>
        <v>ON</v>
      </c>
      <c r="K548" s="123" t="str">
        <f t="shared" si="28"/>
        <v>Canada</v>
      </c>
      <c r="L548" s="123" t="str">
        <f>INDEX('State '!$A$1:$C$62,MATCH($I548,'State '!$B:$B,0),3)</f>
        <v>Canada</v>
      </c>
      <c r="M548" s="123" t="str">
        <f>INDEX('State '!$A$1:$C$62,MATCH($J548,'State '!$B:$B,0),3)</f>
        <v>Canada</v>
      </c>
      <c r="N548" s="123"/>
      <c r="O548" s="146">
        <v>120</v>
      </c>
      <c r="P548" s="146">
        <v>22</v>
      </c>
      <c r="Q548" s="146">
        <v>372</v>
      </c>
      <c r="R548" s="85"/>
      <c r="S548" s="147" t="s">
        <v>1981</v>
      </c>
      <c r="T548" s="148" t="s">
        <v>842</v>
      </c>
      <c r="U548" s="149" t="s">
        <v>391</v>
      </c>
      <c r="V548" s="123"/>
      <c r="W548" s="125"/>
    </row>
    <row r="549" spans="1:23" x14ac:dyDescent="0.2">
      <c r="A549" s="122">
        <v>39990</v>
      </c>
      <c r="B549" s="102" t="s">
        <v>1068</v>
      </c>
      <c r="C549" s="102" t="s">
        <v>249</v>
      </c>
      <c r="D549" s="102" t="s">
        <v>141</v>
      </c>
      <c r="E549" s="144" t="s">
        <v>144</v>
      </c>
      <c r="F549" s="84">
        <v>38835</v>
      </c>
      <c r="G549" s="150">
        <v>2006</v>
      </c>
      <c r="H549" s="123" t="s">
        <v>586</v>
      </c>
      <c r="I549" s="123" t="str">
        <f t="shared" si="27"/>
        <v>CO</v>
      </c>
      <c r="J549" s="123" t="str">
        <f t="shared" si="26"/>
        <v>WY</v>
      </c>
      <c r="K549" s="123" t="str">
        <f t="shared" si="28"/>
        <v>Mountain</v>
      </c>
      <c r="L549" s="123" t="str">
        <f>INDEX('State '!$A$1:$C$62,MATCH($I549,'State '!$B:$B,0),3)</f>
        <v>Mountain</v>
      </c>
      <c r="M549" s="123" t="str">
        <f>INDEX('State '!$A$1:$C$62,MATCH($J549,'State '!$B:$B,0),3)</f>
        <v>Mountain</v>
      </c>
      <c r="N549" s="123"/>
      <c r="O549" s="146">
        <v>136.41999999999999</v>
      </c>
      <c r="P549" s="146">
        <v>142</v>
      </c>
      <c r="Q549" s="146">
        <v>350</v>
      </c>
      <c r="R549" s="85">
        <v>24</v>
      </c>
      <c r="S549" s="147" t="s">
        <v>135</v>
      </c>
      <c r="T549" s="148" t="s">
        <v>390</v>
      </c>
      <c r="U549" s="149" t="s">
        <v>1069</v>
      </c>
      <c r="V549" s="123"/>
      <c r="W549" s="125"/>
    </row>
    <row r="550" spans="1:23" x14ac:dyDescent="0.2">
      <c r="A550" s="122">
        <v>39990</v>
      </c>
      <c r="B550" s="102" t="s">
        <v>1058</v>
      </c>
      <c r="C550" s="102" t="s">
        <v>322</v>
      </c>
      <c r="D550" s="102" t="s">
        <v>134</v>
      </c>
      <c r="E550" s="144" t="s">
        <v>144</v>
      </c>
      <c r="F550" s="84">
        <v>38899</v>
      </c>
      <c r="G550" s="150">
        <v>2006</v>
      </c>
      <c r="H550" s="123" t="s">
        <v>29</v>
      </c>
      <c r="I550" s="123" t="str">
        <f t="shared" si="27"/>
        <v>WY</v>
      </c>
      <c r="J550" s="123" t="str">
        <f t="shared" si="26"/>
        <v>WY</v>
      </c>
      <c r="K550" s="123" t="str">
        <f t="shared" si="28"/>
        <v>Mountain</v>
      </c>
      <c r="L550" s="123" t="str">
        <f>INDEX('State '!$A$1:$C$62,MATCH($I550,'State '!$B:$B,0),3)</f>
        <v>Mountain</v>
      </c>
      <c r="M550" s="123" t="str">
        <f>INDEX('State '!$A$1:$C$62,MATCH($J550,'State '!$B:$B,0),3)</f>
        <v>Mountain</v>
      </c>
      <c r="N550" s="123"/>
      <c r="O550" s="146">
        <v>20</v>
      </c>
      <c r="P550" s="146">
        <v>21</v>
      </c>
      <c r="Q550" s="146">
        <v>300</v>
      </c>
      <c r="R550" s="85">
        <v>10</v>
      </c>
      <c r="S550" s="147" t="s">
        <v>139</v>
      </c>
      <c r="T550" s="148" t="s">
        <v>188</v>
      </c>
      <c r="U550" s="149" t="s">
        <v>391</v>
      </c>
      <c r="V550" s="123"/>
      <c r="W550" s="125"/>
    </row>
    <row r="551" spans="1:23" x14ac:dyDescent="0.2">
      <c r="A551" s="122">
        <v>39990</v>
      </c>
      <c r="B551" s="101" t="s">
        <v>1116</v>
      </c>
      <c r="C551" s="101" t="s">
        <v>1791</v>
      </c>
      <c r="D551" s="101" t="s">
        <v>134</v>
      </c>
      <c r="E551" s="101" t="s">
        <v>144</v>
      </c>
      <c r="F551" s="82">
        <v>38657</v>
      </c>
      <c r="G551" s="83">
        <v>2005</v>
      </c>
      <c r="H551" s="123" t="s">
        <v>34</v>
      </c>
      <c r="I551" s="123" t="str">
        <f t="shared" si="27"/>
        <v>WI</v>
      </c>
      <c r="J551" s="123" t="str">
        <f t="shared" si="26"/>
        <v>WI</v>
      </c>
      <c r="K551" s="123" t="str">
        <f t="shared" si="28"/>
        <v>Midwest</v>
      </c>
      <c r="L551" s="123" t="str">
        <f>INDEX('State '!$A$1:$C$62,MATCH($I551,'State '!$B:$B,0),3)</f>
        <v>Midwest</v>
      </c>
      <c r="M551" s="123" t="str">
        <f>INDEX('State '!$A$1:$C$62,MATCH($J551,'State '!$B:$B,0),3)</f>
        <v>Midwest</v>
      </c>
      <c r="N551" s="123"/>
      <c r="O551" s="85">
        <v>18.600000000000001</v>
      </c>
      <c r="P551" s="85">
        <v>8.1999999999999993</v>
      </c>
      <c r="Q551" s="85">
        <v>143.4</v>
      </c>
      <c r="R551" s="124" t="s">
        <v>800</v>
      </c>
      <c r="S551" s="123" t="s">
        <v>135</v>
      </c>
      <c r="T551" s="123" t="s">
        <v>390</v>
      </c>
      <c r="U551" s="123" t="s">
        <v>1117</v>
      </c>
      <c r="V551" s="123"/>
      <c r="W551" s="125"/>
    </row>
    <row r="552" spans="1:23" x14ac:dyDescent="0.2">
      <c r="A552" s="122">
        <v>39990</v>
      </c>
      <c r="B552" s="101" t="s">
        <v>1086</v>
      </c>
      <c r="C552" s="101" t="s">
        <v>1791</v>
      </c>
      <c r="D552" s="101" t="s">
        <v>141</v>
      </c>
      <c r="E552" s="101" t="s">
        <v>144</v>
      </c>
      <c r="F552" s="82">
        <v>38702</v>
      </c>
      <c r="G552" s="83">
        <v>2005</v>
      </c>
      <c r="H552" s="123" t="s">
        <v>34</v>
      </c>
      <c r="I552" s="123" t="str">
        <f t="shared" si="27"/>
        <v>WI</v>
      </c>
      <c r="J552" s="123" t="str">
        <f t="shared" si="26"/>
        <v>WI</v>
      </c>
      <c r="K552" s="123" t="str">
        <f t="shared" si="28"/>
        <v>Midwest</v>
      </c>
      <c r="L552" s="123" t="str">
        <f>INDEX('State '!$A$1:$C$62,MATCH($I552,'State '!$B:$B,0),3)</f>
        <v>Midwest</v>
      </c>
      <c r="M552" s="123" t="str">
        <f>INDEX('State '!$A$1:$C$62,MATCH($J552,'State '!$B:$B,0),3)</f>
        <v>Midwest</v>
      </c>
      <c r="N552" s="123"/>
      <c r="O552" s="85">
        <v>13.52</v>
      </c>
      <c r="P552" s="85"/>
      <c r="Q552" s="85">
        <v>105</v>
      </c>
      <c r="R552" s="124"/>
      <c r="S552" s="123" t="s">
        <v>135</v>
      </c>
      <c r="T552" s="123" t="s">
        <v>390</v>
      </c>
      <c r="U552" s="123" t="s">
        <v>1087</v>
      </c>
      <c r="V552" s="123"/>
      <c r="W552" s="125"/>
    </row>
    <row r="553" spans="1:23" ht="25.5" x14ac:dyDescent="0.2">
      <c r="A553" s="122">
        <v>39990</v>
      </c>
      <c r="B553" s="101" t="s">
        <v>1123</v>
      </c>
      <c r="C553" s="101" t="s">
        <v>259</v>
      </c>
      <c r="D553" s="101" t="s">
        <v>141</v>
      </c>
      <c r="E553" s="101" t="s">
        <v>144</v>
      </c>
      <c r="F553" s="82">
        <v>38686</v>
      </c>
      <c r="G553" s="83">
        <v>2005</v>
      </c>
      <c r="H553" s="123" t="s">
        <v>1124</v>
      </c>
      <c r="I553" s="123" t="str">
        <f t="shared" si="27"/>
        <v>OK</v>
      </c>
      <c r="J553" s="123" t="str">
        <f t="shared" si="26"/>
        <v>TX</v>
      </c>
      <c r="K553" s="123" t="str">
        <f t="shared" si="28"/>
        <v>South Central</v>
      </c>
      <c r="L553" s="123" t="str">
        <f>INDEX('State '!$A$1:$C$62,MATCH($I553,'State '!$B:$B,0),3)</f>
        <v>South Central</v>
      </c>
      <c r="M553" s="123" t="str">
        <f>INDEX('State '!$A$1:$C$62,MATCH($J553,'State '!$B:$B,0),3)</f>
        <v>South Central</v>
      </c>
      <c r="N553" s="123"/>
      <c r="O553" s="85">
        <v>31.9</v>
      </c>
      <c r="P553" s="85"/>
      <c r="Q553" s="85">
        <v>112.9</v>
      </c>
      <c r="R553" s="124" t="s">
        <v>726</v>
      </c>
      <c r="S553" s="123" t="s">
        <v>135</v>
      </c>
      <c r="T553" s="123" t="s">
        <v>390</v>
      </c>
      <c r="U553" s="123" t="s">
        <v>1125</v>
      </c>
      <c r="V553" s="123"/>
      <c r="W553" s="125"/>
    </row>
    <row r="554" spans="1:23" ht="25.5" x14ac:dyDescent="0.2">
      <c r="A554" s="122">
        <v>39990</v>
      </c>
      <c r="B554" s="101" t="s">
        <v>1128</v>
      </c>
      <c r="C554" s="101" t="s">
        <v>259</v>
      </c>
      <c r="D554" s="101" t="s">
        <v>134</v>
      </c>
      <c r="E554" s="101" t="s">
        <v>144</v>
      </c>
      <c r="F554" s="82">
        <v>38700</v>
      </c>
      <c r="G554" s="83">
        <v>2005</v>
      </c>
      <c r="H554" s="123" t="s">
        <v>37</v>
      </c>
      <c r="I554" s="123" t="str">
        <f t="shared" si="27"/>
        <v>OK</v>
      </c>
      <c r="J554" s="123" t="str">
        <f t="shared" si="26"/>
        <v>OK</v>
      </c>
      <c r="K554" s="123" t="str">
        <f t="shared" si="28"/>
        <v>South Central</v>
      </c>
      <c r="L554" s="123" t="str">
        <f>INDEX('State '!$A$1:$C$62,MATCH($I554,'State '!$B:$B,0),3)</f>
        <v>South Central</v>
      </c>
      <c r="M554" s="123" t="str">
        <f>INDEX('State '!$A$1:$C$62,MATCH($J554,'State '!$B:$B,0),3)</f>
        <v>South Central</v>
      </c>
      <c r="N554" s="123"/>
      <c r="O554" s="85">
        <v>3.5</v>
      </c>
      <c r="P554" s="85">
        <v>24</v>
      </c>
      <c r="Q554" s="85">
        <v>400</v>
      </c>
      <c r="R554" s="124" t="s">
        <v>488</v>
      </c>
      <c r="S554" s="123" t="s">
        <v>135</v>
      </c>
      <c r="T554" s="123" t="s">
        <v>390</v>
      </c>
      <c r="U554" s="123" t="s">
        <v>1129</v>
      </c>
      <c r="V554" s="123"/>
      <c r="W554" s="125"/>
    </row>
    <row r="555" spans="1:23" x14ac:dyDescent="0.2">
      <c r="A555" s="122">
        <v>39990</v>
      </c>
      <c r="B555" s="101" t="s">
        <v>1109</v>
      </c>
      <c r="C555" s="101" t="s">
        <v>296</v>
      </c>
      <c r="D555" s="101" t="s">
        <v>141</v>
      </c>
      <c r="E555" s="101" t="s">
        <v>144</v>
      </c>
      <c r="F555" s="82">
        <v>38663</v>
      </c>
      <c r="G555" s="83">
        <v>2005</v>
      </c>
      <c r="H555" s="123" t="s">
        <v>867</v>
      </c>
      <c r="I555" s="123" t="str">
        <f t="shared" si="27"/>
        <v>CO</v>
      </c>
      <c r="J555" s="123" t="str">
        <f t="shared" si="26"/>
        <v>KS</v>
      </c>
      <c r="K555" s="123" t="str">
        <f t="shared" si="28"/>
        <v>Mountain, South Central</v>
      </c>
      <c r="L555" s="123" t="str">
        <f>INDEX('State '!$A$1:$C$62,MATCH($I555,'State '!$B:$B,0),3)</f>
        <v>Mountain</v>
      </c>
      <c r="M555" s="123" t="str">
        <f>INDEX('State '!$A$1:$C$62,MATCH($J555,'State '!$B:$B,0),3)</f>
        <v>South Central</v>
      </c>
      <c r="N555" s="123"/>
      <c r="O555" s="85">
        <v>7.8</v>
      </c>
      <c r="P555" s="85"/>
      <c r="Q555" s="85">
        <v>170</v>
      </c>
      <c r="R555" s="124">
        <v>36</v>
      </c>
      <c r="S555" s="123" t="s">
        <v>135</v>
      </c>
      <c r="T555" s="123" t="s">
        <v>390</v>
      </c>
      <c r="U555" s="123" t="s">
        <v>1110</v>
      </c>
      <c r="V555" s="123"/>
      <c r="W555" s="125"/>
    </row>
    <row r="556" spans="1:23" x14ac:dyDescent="0.2">
      <c r="A556" s="122">
        <v>39990</v>
      </c>
      <c r="B556" s="101" t="s">
        <v>1097</v>
      </c>
      <c r="C556" s="101" t="s">
        <v>260</v>
      </c>
      <c r="D556" s="101" t="s">
        <v>141</v>
      </c>
      <c r="E556" s="101" t="s">
        <v>144</v>
      </c>
      <c r="F556" s="82">
        <v>38701</v>
      </c>
      <c r="G556" s="83">
        <v>2005</v>
      </c>
      <c r="H556" s="123" t="s">
        <v>1002</v>
      </c>
      <c r="I556" s="123" t="str">
        <f t="shared" si="27"/>
        <v>CO</v>
      </c>
      <c r="J556" s="123" t="str">
        <f t="shared" si="26"/>
        <v>OK</v>
      </c>
      <c r="K556" s="123" t="str">
        <f t="shared" si="28"/>
        <v>Mountain, South Central</v>
      </c>
      <c r="L556" s="123" t="str">
        <f>INDEX('State '!$A$1:$C$62,MATCH($I556,'State '!$B:$B,0),3)</f>
        <v>Mountain</v>
      </c>
      <c r="M556" s="123" t="str">
        <f>INDEX('State '!$A$1:$C$62,MATCH($J556,'State '!$B:$B,0),3)</f>
        <v>South Central</v>
      </c>
      <c r="N556" s="123"/>
      <c r="O556" s="85">
        <v>60.4</v>
      </c>
      <c r="P556" s="85">
        <v>102</v>
      </c>
      <c r="Q556" s="85">
        <v>104</v>
      </c>
      <c r="R556" s="124" t="s">
        <v>488</v>
      </c>
      <c r="S556" s="123" t="s">
        <v>135</v>
      </c>
      <c r="T556" s="123" t="s">
        <v>390</v>
      </c>
      <c r="U556" s="123" t="s">
        <v>1098</v>
      </c>
      <c r="V556" s="123"/>
      <c r="W556" s="125"/>
    </row>
    <row r="557" spans="1:23" x14ac:dyDescent="0.2">
      <c r="A557" s="122">
        <v>39990</v>
      </c>
      <c r="B557" s="101" t="s">
        <v>1130</v>
      </c>
      <c r="C557" s="101" t="s">
        <v>328</v>
      </c>
      <c r="D557" s="101" t="s">
        <v>137</v>
      </c>
      <c r="E557" s="101" t="s">
        <v>144</v>
      </c>
      <c r="F557" s="82">
        <v>38661</v>
      </c>
      <c r="G557" s="83">
        <v>2005</v>
      </c>
      <c r="H557" s="123" t="s">
        <v>41</v>
      </c>
      <c r="I557" s="123" t="str">
        <f t="shared" si="27"/>
        <v>MI</v>
      </c>
      <c r="J557" s="123" t="str">
        <f t="shared" si="26"/>
        <v>MI</v>
      </c>
      <c r="K557" s="123" t="str">
        <f t="shared" si="28"/>
        <v>Midwest</v>
      </c>
      <c r="L557" s="123" t="str">
        <f>INDEX('State '!$A$1:$C$62,MATCH($I557,'State '!$B:$B,0),3)</f>
        <v>Midwest</v>
      </c>
      <c r="M557" s="123" t="str">
        <f>INDEX('State '!$A$1:$C$62,MATCH($J557,'State '!$B:$B,0),3)</f>
        <v>Midwest</v>
      </c>
      <c r="N557" s="123"/>
      <c r="O557" s="85">
        <v>27.74</v>
      </c>
      <c r="P557" s="85">
        <v>11.3</v>
      </c>
      <c r="Q557" s="85">
        <v>135</v>
      </c>
      <c r="R557" s="124">
        <v>36</v>
      </c>
      <c r="S557" s="123" t="s">
        <v>139</v>
      </c>
      <c r="T557" s="123" t="s">
        <v>188</v>
      </c>
      <c r="U557" s="123" t="s">
        <v>391</v>
      </c>
      <c r="V557" s="123"/>
      <c r="W557" s="125"/>
    </row>
    <row r="558" spans="1:23" x14ac:dyDescent="0.2">
      <c r="A558" s="122">
        <v>39990</v>
      </c>
      <c r="B558" s="101" t="s">
        <v>1136</v>
      </c>
      <c r="C558" s="101" t="s">
        <v>331</v>
      </c>
      <c r="D558" s="101" t="s">
        <v>141</v>
      </c>
      <c r="E558" s="101" t="s">
        <v>144</v>
      </c>
      <c r="F558" s="82">
        <v>38539</v>
      </c>
      <c r="G558" s="83">
        <v>2005</v>
      </c>
      <c r="H558" s="123" t="s">
        <v>1137</v>
      </c>
      <c r="I558" s="123" t="str">
        <f t="shared" si="27"/>
        <v>GM</v>
      </c>
      <c r="J558" s="123" t="str">
        <f t="shared" si="26"/>
        <v>LA</v>
      </c>
      <c r="K558" s="123" t="str">
        <f t="shared" si="28"/>
        <v>Gulf of Mexico, South Central</v>
      </c>
      <c r="L558" s="123" t="str">
        <f>INDEX('State '!$A$1:$C$62,MATCH($I558,'State '!$B:$B,0),3)</f>
        <v>Gulf of Mexico</v>
      </c>
      <c r="M558" s="123" t="str">
        <f>INDEX('State '!$A$1:$C$62,MATCH($J558,'State '!$B:$B,0),3)</f>
        <v>South Central</v>
      </c>
      <c r="N558" s="123"/>
      <c r="O558" s="85">
        <v>10.8</v>
      </c>
      <c r="P558" s="85">
        <v>3</v>
      </c>
      <c r="Q558" s="85">
        <v>150</v>
      </c>
      <c r="R558" s="124" t="s">
        <v>1138</v>
      </c>
      <c r="S558" s="123" t="s">
        <v>135</v>
      </c>
      <c r="T558" s="123" t="s">
        <v>390</v>
      </c>
      <c r="U558" s="123" t="s">
        <v>1139</v>
      </c>
      <c r="V558" s="123"/>
      <c r="W558" s="125"/>
    </row>
    <row r="559" spans="1:23" x14ac:dyDescent="0.2">
      <c r="A559" s="122">
        <v>39990</v>
      </c>
      <c r="B559" s="101" t="s">
        <v>1134</v>
      </c>
      <c r="C559" s="101" t="s">
        <v>286</v>
      </c>
      <c r="D559" s="101" t="s">
        <v>141</v>
      </c>
      <c r="E559" s="101" t="s">
        <v>144</v>
      </c>
      <c r="F559" s="82">
        <v>38471</v>
      </c>
      <c r="G559" s="83">
        <v>2005</v>
      </c>
      <c r="H559" s="123" t="s">
        <v>993</v>
      </c>
      <c r="I559" s="123" t="str">
        <f t="shared" si="27"/>
        <v>VA</v>
      </c>
      <c r="J559" s="123" t="str">
        <f t="shared" si="26"/>
        <v>MD</v>
      </c>
      <c r="K559" s="123" t="str">
        <f t="shared" si="28"/>
        <v>Northeast</v>
      </c>
      <c r="L559" s="123" t="str">
        <f>INDEX('State '!$A$1:$C$62,MATCH($I559,'State '!$B:$B,0),3)</f>
        <v>Northeast</v>
      </c>
      <c r="M559" s="123" t="str">
        <f>INDEX('State '!$A$1:$C$62,MATCH($J559,'State '!$B:$B,0),3)</f>
        <v>Northeast</v>
      </c>
      <c r="N559" s="123"/>
      <c r="O559" s="85">
        <v>43.5</v>
      </c>
      <c r="P559" s="85"/>
      <c r="Q559" s="85">
        <v>433</v>
      </c>
      <c r="R559" s="124">
        <v>36</v>
      </c>
      <c r="S559" s="123" t="s">
        <v>135</v>
      </c>
      <c r="T559" s="123" t="s">
        <v>390</v>
      </c>
      <c r="U559" s="123" t="s">
        <v>1135</v>
      </c>
      <c r="V559" s="123"/>
      <c r="W559" s="125"/>
    </row>
    <row r="560" spans="1:23" x14ac:dyDescent="0.2">
      <c r="A560" s="122">
        <v>39990</v>
      </c>
      <c r="B560" s="101" t="s">
        <v>1106</v>
      </c>
      <c r="C560" s="101" t="s">
        <v>323</v>
      </c>
      <c r="D560" s="101" t="s">
        <v>141</v>
      </c>
      <c r="E560" s="101" t="s">
        <v>144</v>
      </c>
      <c r="F560" s="82">
        <v>38626</v>
      </c>
      <c r="G560" s="83">
        <v>2005</v>
      </c>
      <c r="H560" s="123" t="s">
        <v>16</v>
      </c>
      <c r="I560" s="123" t="str">
        <f t="shared" si="27"/>
        <v>NC</v>
      </c>
      <c r="J560" s="123" t="str">
        <f t="shared" si="26"/>
        <v>NC</v>
      </c>
      <c r="K560" s="123" t="str">
        <f t="shared" si="28"/>
        <v>Southeast</v>
      </c>
      <c r="L560" s="123" t="str">
        <f>INDEX('State '!$A$1:$C$62,MATCH($I560,'State '!$B:$B,0),3)</f>
        <v>Southeast</v>
      </c>
      <c r="M560" s="123" t="str">
        <f>INDEX('State '!$A$1:$C$62,MATCH($J560,'State '!$B:$B,0),3)</f>
        <v>Southeast</v>
      </c>
      <c r="N560" s="123"/>
      <c r="O560" s="85">
        <v>5</v>
      </c>
      <c r="P560" s="85">
        <v>10</v>
      </c>
      <c r="Q560" s="85">
        <v>30</v>
      </c>
      <c r="R560" s="124">
        <v>6</v>
      </c>
      <c r="S560" s="123" t="s">
        <v>139</v>
      </c>
      <c r="T560" s="123" t="s">
        <v>188</v>
      </c>
      <c r="U560" s="123" t="s">
        <v>391</v>
      </c>
      <c r="V560" s="123"/>
      <c r="W560" s="125"/>
    </row>
    <row r="561" spans="1:259" x14ac:dyDescent="0.2">
      <c r="A561" s="122">
        <v>39990</v>
      </c>
      <c r="B561" s="104" t="s">
        <v>1080</v>
      </c>
      <c r="C561" s="104" t="s">
        <v>219</v>
      </c>
      <c r="D561" s="104" t="s">
        <v>141</v>
      </c>
      <c r="E561" s="101" t="s">
        <v>144</v>
      </c>
      <c r="F561" s="82">
        <v>38686</v>
      </c>
      <c r="G561" s="83">
        <v>2005</v>
      </c>
      <c r="H561" s="123" t="s">
        <v>832</v>
      </c>
      <c r="I561" s="123" t="str">
        <f t="shared" si="27"/>
        <v>PA</v>
      </c>
      <c r="J561" s="123" t="str">
        <f t="shared" si="26"/>
        <v>DE</v>
      </c>
      <c r="K561" s="123" t="str">
        <f t="shared" si="28"/>
        <v>Northeast</v>
      </c>
      <c r="L561" s="123" t="str">
        <f>INDEX('State '!$A$1:$C$62,MATCH($I561,'State '!$B:$B,0),3)</f>
        <v>Northeast</v>
      </c>
      <c r="M561" s="123" t="str">
        <f>INDEX('State '!$A$1:$C$62,MATCH($J561,'State '!$B:$B,0),3)</f>
        <v>Northeast</v>
      </c>
      <c r="N561" s="123"/>
      <c r="O561" s="85">
        <v>14</v>
      </c>
      <c r="P561" s="85">
        <v>24</v>
      </c>
      <c r="Q561" s="124">
        <v>9.9</v>
      </c>
      <c r="R561" s="128">
        <v>16</v>
      </c>
      <c r="S561" s="129" t="s">
        <v>135</v>
      </c>
      <c r="T561" s="123" t="s">
        <v>390</v>
      </c>
      <c r="U561" s="123" t="s">
        <v>1081</v>
      </c>
      <c r="V561" s="123"/>
      <c r="W561" s="125"/>
    </row>
    <row r="562" spans="1:259" x14ac:dyDescent="0.2">
      <c r="A562" s="122">
        <v>39990</v>
      </c>
      <c r="B562" s="104" t="s">
        <v>1099</v>
      </c>
      <c r="C562" s="104" t="s">
        <v>1784</v>
      </c>
      <c r="D562" s="104" t="s">
        <v>142</v>
      </c>
      <c r="E562" s="101" t="s">
        <v>144</v>
      </c>
      <c r="F562" s="82">
        <v>38716</v>
      </c>
      <c r="G562" s="83">
        <v>2005</v>
      </c>
      <c r="H562" s="123" t="s">
        <v>1100</v>
      </c>
      <c r="I562" s="123" t="str">
        <f t="shared" si="27"/>
        <v>AZ</v>
      </c>
      <c r="J562" s="123" t="str">
        <f t="shared" si="26"/>
        <v>CA</v>
      </c>
      <c r="K562" s="123" t="str">
        <f t="shared" si="28"/>
        <v>Mountain, Pacific</v>
      </c>
      <c r="L562" s="123" t="str">
        <f>INDEX('State '!$A$1:$C$62,MATCH($I562,'State '!$B:$B,0),3)</f>
        <v>Mountain</v>
      </c>
      <c r="M562" s="123" t="str">
        <f>INDEX('State '!$A$1:$C$62,MATCH($J562,'State '!$B:$B,0),3)</f>
        <v>Pacific</v>
      </c>
      <c r="N562" s="123"/>
      <c r="O562" s="85">
        <v>78</v>
      </c>
      <c r="P562" s="85">
        <v>94.4</v>
      </c>
      <c r="Q562" s="124">
        <v>502</v>
      </c>
      <c r="R562" s="128">
        <v>30</v>
      </c>
      <c r="S562" s="129" t="s">
        <v>135</v>
      </c>
      <c r="T562" s="123" t="s">
        <v>390</v>
      </c>
      <c r="U562" s="123" t="s">
        <v>1101</v>
      </c>
      <c r="V562" s="123"/>
      <c r="W562" s="125"/>
    </row>
    <row r="563" spans="1:259" x14ac:dyDescent="0.2">
      <c r="A563" s="122">
        <v>39990</v>
      </c>
      <c r="B563" s="101" t="s">
        <v>1102</v>
      </c>
      <c r="C563" s="101" t="s">
        <v>220</v>
      </c>
      <c r="D563" s="101" t="s">
        <v>137</v>
      </c>
      <c r="E563" s="101" t="s">
        <v>144</v>
      </c>
      <c r="F563" s="82">
        <v>38478</v>
      </c>
      <c r="G563" s="83">
        <v>2005</v>
      </c>
      <c r="H563" s="123" t="s">
        <v>6</v>
      </c>
      <c r="I563" s="123" t="str">
        <f t="shared" si="27"/>
        <v>TX</v>
      </c>
      <c r="J563" s="123" t="str">
        <f t="shared" si="26"/>
        <v>TX</v>
      </c>
      <c r="K563" s="123" t="str">
        <f t="shared" si="28"/>
        <v>South Central</v>
      </c>
      <c r="L563" s="123" t="str">
        <f>INDEX('State '!$A$1:$C$62,MATCH($I563,'State '!$B:$B,0),3)</f>
        <v>South Central</v>
      </c>
      <c r="M563" s="123" t="str">
        <f>INDEX('State '!$A$1:$C$62,MATCH($J563,'State '!$B:$B,0),3)</f>
        <v>South Central</v>
      </c>
      <c r="N563" s="123"/>
      <c r="O563" s="85">
        <v>130</v>
      </c>
      <c r="P563" s="85">
        <v>107</v>
      </c>
      <c r="Q563" s="85">
        <v>500</v>
      </c>
      <c r="R563" s="124">
        <v>36</v>
      </c>
      <c r="S563" s="123" t="s">
        <v>139</v>
      </c>
      <c r="T563" s="123" t="s">
        <v>188</v>
      </c>
      <c r="U563" s="123" t="s">
        <v>391</v>
      </c>
      <c r="V563" s="123"/>
      <c r="W563" s="125"/>
    </row>
    <row r="564" spans="1:259" x14ac:dyDescent="0.2">
      <c r="A564" s="122">
        <v>39990</v>
      </c>
      <c r="B564" s="101" t="s">
        <v>1114</v>
      </c>
      <c r="C564" s="101" t="s">
        <v>326</v>
      </c>
      <c r="D564" s="101" t="s">
        <v>141</v>
      </c>
      <c r="E564" s="101" t="s">
        <v>144</v>
      </c>
      <c r="F564" s="82">
        <v>38432</v>
      </c>
      <c r="G564" s="83">
        <v>2005</v>
      </c>
      <c r="H564" s="123" t="s">
        <v>47</v>
      </c>
      <c r="I564" s="123" t="str">
        <f t="shared" si="27"/>
        <v>GM</v>
      </c>
      <c r="J564" s="123" t="str">
        <f t="shared" si="26"/>
        <v>GM</v>
      </c>
      <c r="K564" s="123" t="str">
        <f t="shared" si="28"/>
        <v>Gulf of Mexico</v>
      </c>
      <c r="L564" s="123" t="str">
        <f>INDEX('State '!$A$1:$C$62,MATCH($I564,'State '!$B:$B,0),3)</f>
        <v>Gulf of Mexico</v>
      </c>
      <c r="M564" s="123" t="str">
        <f>INDEX('State '!$A$1:$C$62,MATCH($J564,'State '!$B:$B,0),3)</f>
        <v>Gulf of Mexico</v>
      </c>
      <c r="N564" s="123"/>
      <c r="O564" s="85">
        <v>5</v>
      </c>
      <c r="P564" s="85">
        <v>8</v>
      </c>
      <c r="Q564" s="85">
        <v>690</v>
      </c>
      <c r="R564" s="124">
        <v>20</v>
      </c>
      <c r="S564" s="123" t="s">
        <v>135</v>
      </c>
      <c r="T564" s="123" t="s">
        <v>1115</v>
      </c>
      <c r="U564" s="123" t="s">
        <v>391</v>
      </c>
      <c r="V564" s="123"/>
      <c r="W564" s="125"/>
    </row>
    <row r="565" spans="1:259" x14ac:dyDescent="0.2">
      <c r="A565" s="122">
        <v>39990</v>
      </c>
      <c r="B565" s="102" t="s">
        <v>1103</v>
      </c>
      <c r="C565" s="102" t="s">
        <v>242</v>
      </c>
      <c r="D565" s="102" t="s">
        <v>137</v>
      </c>
      <c r="E565" s="144" t="s">
        <v>144</v>
      </c>
      <c r="F565" s="84">
        <v>38504</v>
      </c>
      <c r="G565" s="145">
        <v>2005</v>
      </c>
      <c r="H565" s="123" t="s">
        <v>6</v>
      </c>
      <c r="I565" s="123" t="str">
        <f t="shared" si="27"/>
        <v>TX</v>
      </c>
      <c r="J565" s="123" t="str">
        <f t="shared" si="26"/>
        <v>TX</v>
      </c>
      <c r="K565" s="123" t="str">
        <f t="shared" si="28"/>
        <v>South Central</v>
      </c>
      <c r="L565" s="123" t="str">
        <f>INDEX('State '!$A$1:$C$62,MATCH($I565,'State '!$B:$B,0),3)</f>
        <v>South Central</v>
      </c>
      <c r="M565" s="123" t="str">
        <f>INDEX('State '!$A$1:$C$62,MATCH($J565,'State '!$B:$B,0),3)</f>
        <v>South Central</v>
      </c>
      <c r="N565" s="123"/>
      <c r="O565" s="146">
        <v>53</v>
      </c>
      <c r="P565" s="146">
        <v>54</v>
      </c>
      <c r="Q565" s="146">
        <v>650</v>
      </c>
      <c r="R565" s="85">
        <v>24</v>
      </c>
      <c r="S565" s="147" t="s">
        <v>139</v>
      </c>
      <c r="T565" s="148" t="s">
        <v>188</v>
      </c>
      <c r="U565" s="149" t="s">
        <v>391</v>
      </c>
      <c r="V565" s="123"/>
      <c r="W565" s="125"/>
    </row>
    <row r="566" spans="1:259" x14ac:dyDescent="0.2">
      <c r="A566" s="122">
        <v>39990</v>
      </c>
      <c r="B566" s="102" t="s">
        <v>1131</v>
      </c>
      <c r="C566" s="102" t="s">
        <v>329</v>
      </c>
      <c r="D566" s="102" t="s">
        <v>141</v>
      </c>
      <c r="E566" s="144" t="s">
        <v>144</v>
      </c>
      <c r="F566" s="84">
        <v>38702</v>
      </c>
      <c r="G566" s="145">
        <v>2005</v>
      </c>
      <c r="H566" s="123" t="s">
        <v>6</v>
      </c>
      <c r="I566" s="123" t="str">
        <f t="shared" si="27"/>
        <v>TX</v>
      </c>
      <c r="J566" s="123" t="str">
        <f t="shared" si="26"/>
        <v>TX</v>
      </c>
      <c r="K566" s="123" t="str">
        <f t="shared" si="28"/>
        <v>South Central</v>
      </c>
      <c r="L566" s="123" t="str">
        <f>INDEX('State '!$A$1:$C$62,MATCH($I566,'State '!$B:$B,0),3)</f>
        <v>South Central</v>
      </c>
      <c r="M566" s="123" t="str">
        <f>INDEX('State '!$A$1:$C$62,MATCH($J566,'State '!$B:$B,0),3)</f>
        <v>South Central</v>
      </c>
      <c r="N566" s="123"/>
      <c r="O566" s="146">
        <v>2.2599999999999998</v>
      </c>
      <c r="P566" s="146">
        <v>0.01</v>
      </c>
      <c r="Q566" s="146">
        <v>200</v>
      </c>
      <c r="R566" s="85">
        <v>12</v>
      </c>
      <c r="S566" s="147" t="s">
        <v>135</v>
      </c>
      <c r="T566" s="148" t="s">
        <v>390</v>
      </c>
      <c r="U566" s="149" t="s">
        <v>1132</v>
      </c>
      <c r="V566" s="123"/>
      <c r="W566" s="125"/>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Q566" s="20"/>
      <c r="BR566" s="20"/>
      <c r="BS566" s="20"/>
      <c r="BT566" s="20"/>
      <c r="BU566" s="20"/>
      <c r="BV566" s="20"/>
      <c r="BW566" s="20"/>
      <c r="BX566" s="20"/>
      <c r="BY566" s="20"/>
      <c r="BZ566" s="20"/>
      <c r="CA566" s="20"/>
      <c r="CB566" s="20"/>
      <c r="CC566" s="20"/>
      <c r="CD566" s="20"/>
      <c r="CE566" s="20"/>
      <c r="CF566" s="20"/>
      <c r="CG566" s="20"/>
      <c r="CH566" s="20"/>
      <c r="CI566" s="20"/>
      <c r="CJ566" s="20"/>
      <c r="CK566" s="20"/>
      <c r="CL566" s="20"/>
      <c r="CM566" s="20"/>
      <c r="CN566" s="20"/>
      <c r="CO566" s="20"/>
      <c r="CP566" s="20"/>
      <c r="CQ566" s="20"/>
      <c r="CR566" s="20"/>
      <c r="CS566" s="20"/>
      <c r="CT566" s="20"/>
      <c r="CU566" s="20"/>
      <c r="CV566" s="20"/>
      <c r="CW566" s="20"/>
      <c r="CX566" s="20"/>
      <c r="CY566" s="20"/>
      <c r="CZ566" s="20"/>
      <c r="DA566" s="20"/>
      <c r="DB566" s="20"/>
      <c r="DC566" s="20"/>
      <c r="DD566" s="20"/>
      <c r="DE566" s="20"/>
      <c r="DF566" s="20"/>
      <c r="DG566" s="20"/>
      <c r="DH566" s="20"/>
      <c r="DI566" s="20"/>
      <c r="DJ566" s="20"/>
      <c r="DK566" s="20"/>
      <c r="DL566" s="20"/>
      <c r="DM566" s="20"/>
      <c r="DN566" s="20"/>
      <c r="DO566" s="20"/>
      <c r="DP566" s="20"/>
      <c r="DQ566" s="20"/>
      <c r="DR566" s="20"/>
      <c r="DS566" s="20"/>
      <c r="DT566" s="20"/>
      <c r="DU566" s="20"/>
      <c r="DV566" s="20"/>
      <c r="DW566" s="20"/>
      <c r="DX566" s="20"/>
      <c r="DY566" s="20"/>
      <c r="DZ566" s="20"/>
      <c r="EA566" s="20"/>
      <c r="EB566" s="20"/>
      <c r="EC566" s="20"/>
      <c r="ED566" s="20"/>
      <c r="EE566" s="20"/>
      <c r="EF566" s="20"/>
      <c r="EG566" s="20"/>
      <c r="EH566" s="20"/>
      <c r="EI566" s="20"/>
      <c r="EJ566" s="20"/>
      <c r="EK566" s="20"/>
      <c r="EL566" s="20"/>
      <c r="EM566" s="20"/>
      <c r="EN566" s="20"/>
      <c r="EO566" s="20"/>
      <c r="EP566" s="20"/>
      <c r="EQ566" s="20"/>
      <c r="ER566" s="20"/>
      <c r="ES566" s="20"/>
      <c r="ET566" s="20"/>
      <c r="EU566" s="20"/>
      <c r="EV566" s="20"/>
      <c r="EW566" s="20"/>
      <c r="EX566" s="20"/>
      <c r="EY566" s="20"/>
      <c r="EZ566" s="20"/>
      <c r="FA566" s="20"/>
      <c r="FB566" s="20"/>
      <c r="FC566" s="20"/>
      <c r="FD566" s="20"/>
      <c r="FE566" s="20"/>
      <c r="FF566" s="20"/>
      <c r="FG566" s="20"/>
      <c r="FH566" s="20"/>
      <c r="FI566" s="20"/>
      <c r="FJ566" s="20"/>
      <c r="FK566" s="20"/>
      <c r="FL566" s="20"/>
      <c r="FM566" s="20"/>
      <c r="FN566" s="20"/>
      <c r="FO566" s="20"/>
      <c r="FP566" s="20"/>
      <c r="FQ566" s="20"/>
      <c r="FR566" s="20"/>
      <c r="FS566" s="20"/>
      <c r="FT566" s="20"/>
      <c r="FU566" s="20"/>
      <c r="FV566" s="20"/>
      <c r="FW566" s="20"/>
      <c r="FX566" s="20"/>
      <c r="FY566" s="20"/>
      <c r="FZ566" s="20"/>
      <c r="GA566" s="20"/>
      <c r="GB566" s="20"/>
      <c r="GC566" s="20"/>
      <c r="GD566" s="20"/>
      <c r="GE566" s="20"/>
      <c r="GF566" s="20"/>
      <c r="GG566" s="20"/>
      <c r="GH566" s="20"/>
      <c r="GI566" s="20"/>
      <c r="GJ566" s="20"/>
      <c r="GK566" s="20"/>
      <c r="GL566" s="20"/>
      <c r="GM566" s="20"/>
      <c r="GN566" s="20"/>
      <c r="GO566" s="20"/>
      <c r="GP566" s="20"/>
      <c r="GQ566" s="20"/>
      <c r="GR566" s="20"/>
      <c r="GS566" s="20"/>
      <c r="GT566" s="20"/>
      <c r="GU566" s="20"/>
      <c r="GV566" s="20"/>
      <c r="GW566" s="20"/>
      <c r="GX566" s="20"/>
      <c r="GY566" s="20"/>
      <c r="GZ566" s="20"/>
      <c r="HA566" s="20"/>
      <c r="HB566" s="20"/>
      <c r="HC566" s="20"/>
      <c r="HD566" s="20"/>
      <c r="HE566" s="20"/>
      <c r="HF566" s="20"/>
      <c r="HG566" s="20"/>
      <c r="HH566" s="20"/>
      <c r="HI566" s="20"/>
      <c r="HJ566" s="20"/>
      <c r="HK566" s="20"/>
      <c r="HL566" s="20"/>
      <c r="HM566" s="20"/>
      <c r="HN566" s="20"/>
      <c r="HO566" s="20"/>
      <c r="HP566" s="20"/>
      <c r="HQ566" s="20"/>
      <c r="HR566" s="20"/>
      <c r="HS566" s="20"/>
      <c r="HT566" s="20"/>
      <c r="HU566" s="20"/>
      <c r="HV566" s="20"/>
      <c r="HW566" s="20"/>
      <c r="HX566" s="20"/>
      <c r="HY566" s="20"/>
      <c r="HZ566" s="20"/>
      <c r="IA566" s="20"/>
      <c r="IB566" s="20"/>
      <c r="IC566" s="20"/>
      <c r="ID566" s="20"/>
      <c r="IE566" s="20"/>
      <c r="IF566" s="20"/>
      <c r="IG566" s="20"/>
      <c r="IH566" s="20"/>
      <c r="II566" s="20"/>
      <c r="IJ566" s="20"/>
      <c r="IK566" s="20"/>
      <c r="IL566" s="20"/>
      <c r="IM566" s="20"/>
      <c r="IN566" s="20"/>
      <c r="IO566" s="20"/>
      <c r="IP566" s="20"/>
      <c r="IQ566" s="20"/>
      <c r="IR566" s="20"/>
      <c r="IS566" s="20"/>
      <c r="IT566" s="20"/>
      <c r="IU566" s="20"/>
      <c r="IV566" s="20"/>
      <c r="IW566" s="20"/>
      <c r="IX566" s="20"/>
      <c r="IY566" s="20"/>
    </row>
    <row r="567" spans="1:259" s="20" customFormat="1" x14ac:dyDescent="0.2">
      <c r="A567" s="122">
        <v>39990</v>
      </c>
      <c r="B567" s="101" t="s">
        <v>1092</v>
      </c>
      <c r="C567" s="101" t="s">
        <v>244</v>
      </c>
      <c r="D567" s="101" t="s">
        <v>134</v>
      </c>
      <c r="E567" s="101" t="s">
        <v>144</v>
      </c>
      <c r="F567" s="82">
        <v>38383</v>
      </c>
      <c r="G567" s="83">
        <v>2005</v>
      </c>
      <c r="H567" s="123" t="s">
        <v>18</v>
      </c>
      <c r="I567" s="123" t="str">
        <f t="shared" si="27"/>
        <v>FL</v>
      </c>
      <c r="J567" s="123" t="str">
        <f t="shared" ref="J567:J630" si="29">RIGHT($H567,2)</f>
        <v>FL</v>
      </c>
      <c r="K567" s="123" t="str">
        <f t="shared" si="28"/>
        <v>Southeast</v>
      </c>
      <c r="L567" s="123" t="str">
        <f>INDEX('State '!$A$1:$C$62,MATCH($I567,'State '!$B:$B,0),3)</f>
        <v>Southeast</v>
      </c>
      <c r="M567" s="123" t="str">
        <f>INDEX('State '!$A$1:$C$62,MATCH($J567,'State '!$B:$B,0),3)</f>
        <v>Southeast</v>
      </c>
      <c r="N567" s="123"/>
      <c r="O567" s="85">
        <v>237</v>
      </c>
      <c r="P567" s="85">
        <v>110</v>
      </c>
      <c r="Q567" s="85">
        <v>175</v>
      </c>
      <c r="R567" s="124" t="s">
        <v>422</v>
      </c>
      <c r="S567" s="123" t="s">
        <v>135</v>
      </c>
      <c r="T567" s="123" t="s">
        <v>390</v>
      </c>
      <c r="U567" s="123" t="s">
        <v>1093</v>
      </c>
      <c r="V567" s="123"/>
      <c r="W567" s="125"/>
      <c r="X567" s="126"/>
      <c r="Y567" s="113"/>
      <c r="Z567" s="113"/>
      <c r="AA567" s="113"/>
      <c r="AB567" s="113"/>
      <c r="AC567" s="113"/>
      <c r="AD567" s="113"/>
      <c r="AE567" s="113"/>
      <c r="AF567" s="113"/>
      <c r="AG567" s="113"/>
      <c r="AH567" s="113"/>
      <c r="AI567" s="113"/>
      <c r="AJ567" s="113"/>
      <c r="AK567" s="113"/>
      <c r="AL567" s="113"/>
      <c r="AM567" s="113"/>
      <c r="AN567" s="113"/>
      <c r="AO567" s="113"/>
      <c r="AP567" s="113"/>
      <c r="AQ567" s="113"/>
      <c r="AR567" s="113"/>
      <c r="AS567" s="113"/>
      <c r="AT567" s="113"/>
      <c r="AU567" s="113"/>
      <c r="AV567" s="113"/>
      <c r="AW567" s="113"/>
      <c r="AX567" s="113"/>
      <c r="AY567" s="113"/>
      <c r="AZ567" s="113"/>
      <c r="BA567" s="113"/>
      <c r="BB567" s="113"/>
      <c r="BC567" s="113"/>
      <c r="BD567" s="113"/>
      <c r="BE567" s="113"/>
      <c r="BF567" s="113"/>
      <c r="BG567" s="113"/>
      <c r="BH567" s="113"/>
      <c r="BI567" s="113"/>
      <c r="BJ567" s="113"/>
      <c r="BK567" s="113"/>
      <c r="BL567" s="113"/>
      <c r="BM567" s="113"/>
      <c r="BN567" s="113"/>
      <c r="BO567" s="113"/>
      <c r="BP567" s="113"/>
      <c r="BQ567" s="113"/>
      <c r="BR567" s="113"/>
      <c r="BS567" s="113"/>
      <c r="BT567" s="113"/>
      <c r="BU567" s="113"/>
      <c r="BV567" s="113"/>
      <c r="BW567" s="113"/>
      <c r="BX567" s="113"/>
      <c r="BY567" s="113"/>
      <c r="BZ567" s="113"/>
      <c r="CA567" s="113"/>
      <c r="CB567" s="113"/>
      <c r="CC567" s="113"/>
      <c r="CD567" s="113"/>
      <c r="CE567" s="113"/>
      <c r="CF567" s="113"/>
      <c r="CG567" s="113"/>
      <c r="CH567" s="113"/>
      <c r="CI567" s="113"/>
      <c r="CJ567" s="113"/>
      <c r="CK567" s="113"/>
      <c r="CL567" s="113"/>
      <c r="CM567" s="113"/>
      <c r="CN567" s="113"/>
      <c r="CO567" s="113"/>
      <c r="CP567" s="113"/>
      <c r="CQ567" s="113"/>
      <c r="CR567" s="113"/>
      <c r="CS567" s="113"/>
      <c r="CT567" s="113"/>
      <c r="CU567" s="113"/>
      <c r="CV567" s="113"/>
      <c r="CW567" s="113"/>
      <c r="CX567" s="113"/>
      <c r="CY567" s="113"/>
      <c r="CZ567" s="113"/>
      <c r="DA567" s="113"/>
      <c r="DB567" s="113"/>
      <c r="DC567" s="113"/>
      <c r="DD567" s="113"/>
      <c r="DE567" s="113"/>
      <c r="DF567" s="113"/>
      <c r="DG567" s="113"/>
      <c r="DH567" s="113"/>
      <c r="DI567" s="113"/>
      <c r="DJ567" s="113"/>
      <c r="DK567" s="113"/>
      <c r="DL567" s="113"/>
      <c r="DM567" s="113"/>
      <c r="DN567" s="113"/>
      <c r="DO567" s="113"/>
      <c r="DP567" s="113"/>
      <c r="DQ567" s="113"/>
      <c r="DR567" s="113"/>
      <c r="DS567" s="113"/>
      <c r="DT567" s="113"/>
      <c r="DU567" s="113"/>
      <c r="DV567" s="113"/>
      <c r="DW567" s="113"/>
      <c r="DX567" s="113"/>
      <c r="DY567" s="113"/>
      <c r="DZ567" s="113"/>
      <c r="EA567" s="113"/>
      <c r="EB567" s="113"/>
      <c r="EC567" s="113"/>
      <c r="ED567" s="113"/>
      <c r="EE567" s="113"/>
      <c r="EF567" s="113"/>
      <c r="EG567" s="113"/>
      <c r="EH567" s="113"/>
      <c r="EI567" s="113"/>
      <c r="EJ567" s="113"/>
      <c r="EK567" s="113"/>
      <c r="EL567" s="113"/>
      <c r="EM567" s="113"/>
      <c r="EN567" s="113"/>
      <c r="EO567" s="113"/>
      <c r="EP567" s="113"/>
      <c r="EQ567" s="113"/>
      <c r="ER567" s="113"/>
      <c r="ES567" s="113"/>
      <c r="ET567" s="113"/>
      <c r="EU567" s="113"/>
      <c r="EV567" s="113"/>
      <c r="EW567" s="113"/>
      <c r="EX567" s="113"/>
      <c r="EY567" s="113"/>
      <c r="EZ567" s="113"/>
      <c r="FA567" s="113"/>
      <c r="FB567" s="113"/>
      <c r="FC567" s="113"/>
      <c r="FD567" s="113"/>
      <c r="FE567" s="113"/>
      <c r="FF567" s="113"/>
      <c r="FG567" s="113"/>
      <c r="FH567" s="113"/>
      <c r="FI567" s="113"/>
      <c r="FJ567" s="113"/>
      <c r="FK567" s="113"/>
      <c r="FL567" s="113"/>
      <c r="FM567" s="113"/>
      <c r="FN567" s="113"/>
      <c r="FO567" s="113"/>
      <c r="FP567" s="113"/>
      <c r="FQ567" s="113"/>
      <c r="FR567" s="113"/>
      <c r="FS567" s="113"/>
      <c r="FT567" s="113"/>
      <c r="FU567" s="113"/>
      <c r="FV567" s="113"/>
      <c r="FW567" s="113"/>
      <c r="FX567" s="113"/>
      <c r="FY567" s="113"/>
      <c r="FZ567" s="113"/>
      <c r="GA567" s="113"/>
      <c r="GB567" s="113"/>
      <c r="GC567" s="113"/>
      <c r="GD567" s="113"/>
      <c r="GE567" s="113"/>
      <c r="GF567" s="113"/>
      <c r="GG567" s="113"/>
      <c r="GH567" s="113"/>
      <c r="GI567" s="113"/>
      <c r="GJ567" s="113"/>
      <c r="GK567" s="113"/>
      <c r="GL567" s="113"/>
      <c r="GM567" s="113"/>
      <c r="GN567" s="113"/>
      <c r="GO567" s="113"/>
      <c r="GP567" s="113"/>
      <c r="GQ567" s="113"/>
      <c r="GR567" s="113"/>
      <c r="GS567" s="113"/>
      <c r="GT567" s="113"/>
      <c r="GU567" s="113"/>
      <c r="GV567" s="113"/>
      <c r="GW567" s="113"/>
      <c r="GX567" s="113"/>
      <c r="GY567" s="113"/>
      <c r="GZ567" s="113"/>
      <c r="HA567" s="113"/>
      <c r="HB567" s="113"/>
      <c r="HC567" s="113"/>
      <c r="HD567" s="113"/>
      <c r="HE567" s="113"/>
      <c r="HF567" s="113"/>
      <c r="HG567" s="113"/>
      <c r="HH567" s="113"/>
      <c r="HI567" s="113"/>
      <c r="HJ567" s="113"/>
      <c r="HK567" s="113"/>
      <c r="HL567" s="113"/>
      <c r="HM567" s="113"/>
      <c r="HN567" s="113"/>
      <c r="HO567" s="113"/>
      <c r="HP567" s="113"/>
      <c r="HQ567" s="113"/>
      <c r="HR567" s="113"/>
      <c r="HS567" s="113"/>
      <c r="HT567" s="113"/>
      <c r="HU567" s="113"/>
      <c r="HV567" s="113"/>
      <c r="HW567" s="113"/>
      <c r="HX567" s="113"/>
      <c r="HY567" s="113"/>
      <c r="HZ567" s="113"/>
      <c r="IA567" s="113"/>
      <c r="IB567" s="113"/>
      <c r="IC567" s="113"/>
      <c r="ID567" s="113"/>
      <c r="IE567" s="113"/>
      <c r="IF567" s="113"/>
      <c r="IG567" s="113"/>
      <c r="IH567" s="113"/>
      <c r="II567" s="113"/>
      <c r="IJ567" s="113"/>
      <c r="IK567" s="113"/>
      <c r="IL567" s="113"/>
      <c r="IM567" s="113"/>
      <c r="IN567" s="113"/>
      <c r="IO567" s="113"/>
      <c r="IP567" s="113"/>
      <c r="IQ567" s="113"/>
      <c r="IR567" s="113"/>
      <c r="IS567" s="113"/>
      <c r="IT567" s="113"/>
      <c r="IU567" s="113"/>
      <c r="IV567" s="113"/>
      <c r="IW567" s="113"/>
      <c r="IX567" s="113"/>
      <c r="IY567" s="113"/>
    </row>
    <row r="568" spans="1:259" x14ac:dyDescent="0.2">
      <c r="A568" s="122">
        <v>39990</v>
      </c>
      <c r="B568" s="101" t="s">
        <v>1118</v>
      </c>
      <c r="C568" s="101" t="s">
        <v>327</v>
      </c>
      <c r="D568" s="101" t="s">
        <v>134</v>
      </c>
      <c r="E568" s="101" t="s">
        <v>144</v>
      </c>
      <c r="F568" s="82">
        <v>38473</v>
      </c>
      <c r="G568" s="83">
        <v>2005</v>
      </c>
      <c r="H568" s="123" t="s">
        <v>28</v>
      </c>
      <c r="I568" s="123" t="str">
        <f t="shared" si="27"/>
        <v>IL</v>
      </c>
      <c r="J568" s="123" t="str">
        <f t="shared" si="29"/>
        <v>IL</v>
      </c>
      <c r="K568" s="123" t="str">
        <f t="shared" si="28"/>
        <v>Midwest</v>
      </c>
      <c r="L568" s="123" t="str">
        <f>INDEX('State '!$A$1:$C$62,MATCH($I568,'State '!$B:$B,0),3)</f>
        <v>Midwest</v>
      </c>
      <c r="M568" s="123" t="str">
        <f>INDEX('State '!$A$1:$C$62,MATCH($J568,'State '!$B:$B,0),3)</f>
        <v>Midwest</v>
      </c>
      <c r="N568" s="123"/>
      <c r="O568" s="85">
        <v>18.02</v>
      </c>
      <c r="P568" s="85">
        <v>3.6</v>
      </c>
      <c r="Q568" s="85">
        <v>134</v>
      </c>
      <c r="R568" s="124">
        <v>20</v>
      </c>
      <c r="S568" s="123" t="s">
        <v>135</v>
      </c>
      <c r="T568" s="123" t="s">
        <v>390</v>
      </c>
      <c r="U568" s="123" t="s">
        <v>1119</v>
      </c>
      <c r="V568" s="123"/>
      <c r="W568" s="125"/>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0"/>
      <c r="BC568" s="20"/>
      <c r="BD568" s="20"/>
      <c r="BE568" s="20"/>
      <c r="BF568" s="20"/>
      <c r="BG568" s="20"/>
      <c r="BH568" s="20"/>
      <c r="BI568" s="20"/>
      <c r="BJ568" s="20"/>
      <c r="BK568" s="20"/>
      <c r="BL568" s="20"/>
      <c r="BM568" s="20"/>
      <c r="BN568" s="20"/>
      <c r="BO568" s="20"/>
      <c r="BP568" s="20"/>
      <c r="BQ568" s="20"/>
      <c r="BR568" s="20"/>
      <c r="BS568" s="20"/>
      <c r="BT568" s="20"/>
      <c r="BU568" s="20"/>
      <c r="BV568" s="20"/>
      <c r="BW568" s="20"/>
      <c r="BX568" s="20"/>
      <c r="BY568" s="20"/>
      <c r="BZ568" s="20"/>
      <c r="CA568" s="20"/>
      <c r="CB568" s="20"/>
      <c r="CC568" s="20"/>
      <c r="CD568" s="20"/>
      <c r="CE568" s="20"/>
      <c r="CF568" s="20"/>
      <c r="CG568" s="20"/>
      <c r="CH568" s="20"/>
      <c r="CI568" s="20"/>
      <c r="CJ568" s="20"/>
      <c r="CK568" s="20"/>
      <c r="CL568" s="20"/>
      <c r="CM568" s="20"/>
      <c r="CN568" s="20"/>
      <c r="CO568" s="20"/>
      <c r="CP568" s="20"/>
      <c r="CQ568" s="20"/>
      <c r="CR568" s="20"/>
      <c r="CS568" s="20"/>
      <c r="CT568" s="20"/>
      <c r="CU568" s="20"/>
      <c r="CV568" s="20"/>
      <c r="CW568" s="20"/>
      <c r="CX568" s="20"/>
      <c r="CY568" s="20"/>
      <c r="CZ568" s="20"/>
      <c r="DA568" s="20"/>
      <c r="DB568" s="20"/>
      <c r="DC568" s="20"/>
      <c r="DD568" s="20"/>
      <c r="DE568" s="20"/>
      <c r="DF568" s="20"/>
      <c r="DG568" s="20"/>
      <c r="DH568" s="20"/>
      <c r="DI568" s="20"/>
      <c r="DJ568" s="20"/>
      <c r="DK568" s="20"/>
      <c r="DL568" s="20"/>
      <c r="DM568" s="20"/>
      <c r="DN568" s="20"/>
      <c r="DO568" s="20"/>
      <c r="DP568" s="20"/>
      <c r="DQ568" s="20"/>
      <c r="DR568" s="20"/>
      <c r="DS568" s="20"/>
      <c r="DT568" s="20"/>
      <c r="DU568" s="20"/>
      <c r="DV568" s="20"/>
      <c r="DW568" s="20"/>
      <c r="DX568" s="20"/>
      <c r="DY568" s="20"/>
      <c r="DZ568" s="20"/>
      <c r="EA568" s="20"/>
      <c r="EB568" s="20"/>
      <c r="EC568" s="20"/>
      <c r="ED568" s="20"/>
      <c r="EE568" s="20"/>
      <c r="EF568" s="20"/>
      <c r="EG568" s="20"/>
      <c r="EH568" s="20"/>
      <c r="EI568" s="20"/>
      <c r="EJ568" s="20"/>
      <c r="EK568" s="20"/>
      <c r="EL568" s="20"/>
      <c r="EM568" s="20"/>
      <c r="EN568" s="20"/>
      <c r="EO568" s="20"/>
      <c r="EP568" s="20"/>
      <c r="EQ568" s="20"/>
      <c r="ER568" s="20"/>
      <c r="ES568" s="20"/>
      <c r="ET568" s="20"/>
      <c r="EU568" s="20"/>
      <c r="EV568" s="20"/>
      <c r="EW568" s="20"/>
      <c r="EX568" s="20"/>
      <c r="EY568" s="20"/>
      <c r="EZ568" s="20"/>
      <c r="FA568" s="20"/>
      <c r="FB568" s="20"/>
      <c r="FC568" s="20"/>
      <c r="FD568" s="20"/>
      <c r="FE568" s="20"/>
      <c r="FF568" s="20"/>
      <c r="FG568" s="20"/>
      <c r="FH568" s="20"/>
      <c r="FI568" s="20"/>
      <c r="FJ568" s="20"/>
      <c r="FK568" s="20"/>
      <c r="FL568" s="20"/>
      <c r="FM568" s="20"/>
      <c r="FN568" s="20"/>
      <c r="FO568" s="20"/>
      <c r="FP568" s="20"/>
      <c r="FQ568" s="20"/>
      <c r="FR568" s="20"/>
      <c r="FS568" s="20"/>
      <c r="FT568" s="20"/>
      <c r="FU568" s="20"/>
      <c r="FV568" s="20"/>
      <c r="FW568" s="20"/>
      <c r="FX568" s="20"/>
      <c r="FY568" s="20"/>
      <c r="FZ568" s="20"/>
      <c r="GA568" s="20"/>
      <c r="GB568" s="20"/>
      <c r="GC568" s="20"/>
      <c r="GD568" s="20"/>
      <c r="GE568" s="20"/>
      <c r="GF568" s="20"/>
      <c r="GG568" s="20"/>
      <c r="GH568" s="20"/>
      <c r="GI568" s="20"/>
      <c r="GJ568" s="20"/>
      <c r="GK568" s="20"/>
      <c r="GL568" s="20"/>
      <c r="GM568" s="20"/>
      <c r="GN568" s="20"/>
      <c r="GO568" s="20"/>
      <c r="GP568" s="20"/>
      <c r="GQ568" s="20"/>
      <c r="GR568" s="20"/>
      <c r="GS568" s="20"/>
      <c r="GT568" s="20"/>
      <c r="GU568" s="20"/>
      <c r="GV568" s="20"/>
      <c r="GW568" s="20"/>
      <c r="GX568" s="20"/>
      <c r="GY568" s="20"/>
      <c r="GZ568" s="20"/>
      <c r="HA568" s="20"/>
      <c r="HB568" s="20"/>
      <c r="HC568" s="20"/>
      <c r="HD568" s="20"/>
      <c r="HE568" s="20"/>
      <c r="HF568" s="20"/>
      <c r="HG568" s="20"/>
      <c r="HH568" s="20"/>
      <c r="HI568" s="20"/>
      <c r="HJ568" s="20"/>
      <c r="HK568" s="20"/>
      <c r="HL568" s="20"/>
      <c r="HM568" s="20"/>
      <c r="HN568" s="20"/>
      <c r="HO568" s="20"/>
      <c r="HP568" s="20"/>
      <c r="HQ568" s="20"/>
      <c r="HR568" s="20"/>
      <c r="HS568" s="20"/>
      <c r="HT568" s="20"/>
      <c r="HU568" s="20"/>
      <c r="HV568" s="20"/>
      <c r="HW568" s="20"/>
      <c r="HX568" s="20"/>
      <c r="HY568" s="20"/>
      <c r="HZ568" s="20"/>
      <c r="IA568" s="20"/>
      <c r="IB568" s="20"/>
      <c r="IC568" s="20"/>
      <c r="ID568" s="20"/>
      <c r="IE568" s="20"/>
      <c r="IF568" s="20"/>
      <c r="IG568" s="20"/>
      <c r="IH568" s="20"/>
      <c r="II568" s="20"/>
      <c r="IJ568" s="20"/>
      <c r="IK568" s="20"/>
      <c r="IL568" s="20"/>
      <c r="IM568" s="20"/>
      <c r="IN568" s="20"/>
      <c r="IO568" s="20"/>
      <c r="IP568" s="20"/>
      <c r="IQ568" s="20"/>
      <c r="IR568" s="20"/>
      <c r="IS568" s="20"/>
      <c r="IT568" s="20"/>
      <c r="IU568" s="20"/>
      <c r="IV568" s="20"/>
      <c r="IW568" s="20"/>
      <c r="IX568" s="20"/>
      <c r="IY568" s="20"/>
    </row>
    <row r="569" spans="1:259" s="20" customFormat="1" x14ac:dyDescent="0.2">
      <c r="A569" s="122">
        <v>39990</v>
      </c>
      <c r="B569" s="101" t="s">
        <v>1088</v>
      </c>
      <c r="C569" s="101" t="s">
        <v>222</v>
      </c>
      <c r="D569" s="101" t="s">
        <v>142</v>
      </c>
      <c r="E569" s="101" t="s">
        <v>144</v>
      </c>
      <c r="F569" s="82">
        <v>38656</v>
      </c>
      <c r="G569" s="83">
        <v>2005</v>
      </c>
      <c r="H569" s="123" t="s">
        <v>6</v>
      </c>
      <c r="I569" s="123" t="str">
        <f t="shared" si="27"/>
        <v>TX</v>
      </c>
      <c r="J569" s="123" t="str">
        <f t="shared" si="29"/>
        <v>TX</v>
      </c>
      <c r="K569" s="123" t="str">
        <f t="shared" si="28"/>
        <v>South Central</v>
      </c>
      <c r="L569" s="123" t="str">
        <f>INDEX('State '!$A$1:$C$62,MATCH($I569,'State '!$B:$B,0),3)</f>
        <v>South Central</v>
      </c>
      <c r="M569" s="123" t="str">
        <f>INDEX('State '!$A$1:$C$62,MATCH($J569,'State '!$B:$B,0),3)</f>
        <v>South Central</v>
      </c>
      <c r="N569" s="123"/>
      <c r="O569" s="85">
        <v>40</v>
      </c>
      <c r="P569" s="85">
        <v>254</v>
      </c>
      <c r="Q569" s="85">
        <v>150</v>
      </c>
      <c r="R569" s="124">
        <v>24</v>
      </c>
      <c r="S569" s="123" t="s">
        <v>139</v>
      </c>
      <c r="T569" s="123" t="s">
        <v>188</v>
      </c>
      <c r="U569" s="123" t="s">
        <v>391</v>
      </c>
      <c r="V569" s="123"/>
      <c r="W569" s="125"/>
    </row>
    <row r="570" spans="1:259" s="20" customFormat="1" x14ac:dyDescent="0.2">
      <c r="A570" s="122">
        <v>39990</v>
      </c>
      <c r="B570" s="101" t="s">
        <v>1111</v>
      </c>
      <c r="C570" s="101" t="s">
        <v>324</v>
      </c>
      <c r="D570" s="101" t="s">
        <v>141</v>
      </c>
      <c r="E570" s="101" t="s">
        <v>144</v>
      </c>
      <c r="F570" s="82">
        <v>38671</v>
      </c>
      <c r="G570" s="83">
        <v>2005</v>
      </c>
      <c r="H570" s="123" t="s">
        <v>8</v>
      </c>
      <c r="I570" s="123" t="str">
        <f t="shared" si="27"/>
        <v>OH</v>
      </c>
      <c r="J570" s="123" t="str">
        <f t="shared" si="29"/>
        <v>OH</v>
      </c>
      <c r="K570" s="123" t="str">
        <f t="shared" si="28"/>
        <v>Northeast</v>
      </c>
      <c r="L570" s="123" t="str">
        <f>INDEX('State '!$A$1:$C$62,MATCH($I570,'State '!$B:$B,0),3)</f>
        <v>Northeast</v>
      </c>
      <c r="M570" s="123" t="str">
        <f>INDEX('State '!$A$1:$C$62,MATCH($J570,'State '!$B:$B,0),3)</f>
        <v>Northeast</v>
      </c>
      <c r="N570" s="123"/>
      <c r="O570" s="85">
        <v>9</v>
      </c>
      <c r="P570" s="85">
        <v>20</v>
      </c>
      <c r="Q570" s="85">
        <v>100</v>
      </c>
      <c r="R570" s="124">
        <v>12</v>
      </c>
      <c r="S570" s="123" t="s">
        <v>139</v>
      </c>
      <c r="T570" s="123" t="s">
        <v>188</v>
      </c>
      <c r="U570" s="123" t="s">
        <v>391</v>
      </c>
      <c r="V570" s="123"/>
      <c r="W570" s="125"/>
      <c r="X570" s="126"/>
      <c r="Y570" s="113"/>
      <c r="Z570" s="113"/>
      <c r="AA570" s="113"/>
      <c r="AB570" s="113"/>
      <c r="AC570" s="113"/>
      <c r="AD570" s="113"/>
      <c r="AE570" s="113"/>
      <c r="AF570" s="113"/>
      <c r="AG570" s="113"/>
      <c r="AH570" s="113"/>
      <c r="AI570" s="113"/>
      <c r="AJ570" s="113"/>
      <c r="AK570" s="113"/>
      <c r="AL570" s="113"/>
      <c r="AM570" s="113"/>
      <c r="AN570" s="113"/>
      <c r="AO570" s="113"/>
      <c r="AP570" s="113"/>
      <c r="AQ570" s="113"/>
      <c r="AR570" s="113"/>
      <c r="AS570" s="113"/>
      <c r="AT570" s="113"/>
      <c r="AU570" s="113"/>
      <c r="AV570" s="113"/>
      <c r="AW570" s="113"/>
      <c r="AX570" s="113"/>
      <c r="AY570" s="113"/>
      <c r="AZ570" s="113"/>
      <c r="BA570" s="113"/>
      <c r="BB570" s="113"/>
      <c r="BC570" s="113"/>
      <c r="BD570" s="113"/>
      <c r="BE570" s="113"/>
      <c r="BF570" s="113"/>
      <c r="BG570" s="113"/>
      <c r="BH570" s="113"/>
      <c r="BI570" s="113"/>
      <c r="BJ570" s="113"/>
      <c r="BK570" s="113"/>
      <c r="BL570" s="113"/>
      <c r="BM570" s="113"/>
      <c r="BN570" s="113"/>
      <c r="BO570" s="113"/>
      <c r="BP570" s="113"/>
      <c r="BQ570" s="113"/>
      <c r="BR570" s="113"/>
      <c r="BS570" s="113"/>
      <c r="BT570" s="113"/>
      <c r="BU570" s="113"/>
      <c r="BV570" s="113"/>
      <c r="BW570" s="113"/>
      <c r="BX570" s="113"/>
      <c r="BY570" s="113"/>
      <c r="BZ570" s="113"/>
      <c r="CA570" s="113"/>
      <c r="CB570" s="113"/>
      <c r="CC570" s="113"/>
      <c r="CD570" s="113"/>
      <c r="CE570" s="113"/>
      <c r="CF570" s="113"/>
      <c r="CG570" s="113"/>
      <c r="CH570" s="113"/>
      <c r="CI570" s="113"/>
      <c r="CJ570" s="113"/>
      <c r="CK570" s="113"/>
      <c r="CL570" s="113"/>
      <c r="CM570" s="113"/>
      <c r="CN570" s="113"/>
      <c r="CO570" s="113"/>
      <c r="CP570" s="113"/>
      <c r="CQ570" s="113"/>
      <c r="CR570" s="113"/>
      <c r="CS570" s="113"/>
      <c r="CT570" s="113"/>
      <c r="CU570" s="113"/>
      <c r="CV570" s="113"/>
      <c r="CW570" s="113"/>
      <c r="CX570" s="113"/>
      <c r="CY570" s="113"/>
      <c r="CZ570" s="113"/>
      <c r="DA570" s="113"/>
      <c r="DB570" s="113"/>
      <c r="DC570" s="113"/>
      <c r="DD570" s="113"/>
      <c r="DE570" s="113"/>
      <c r="DF570" s="113"/>
      <c r="DG570" s="113"/>
      <c r="DH570" s="113"/>
      <c r="DI570" s="113"/>
      <c r="DJ570" s="113"/>
      <c r="DK570" s="113"/>
      <c r="DL570" s="113"/>
      <c r="DM570" s="113"/>
      <c r="DN570" s="113"/>
      <c r="DO570" s="113"/>
      <c r="DP570" s="113"/>
      <c r="DQ570" s="113"/>
      <c r="DR570" s="113"/>
      <c r="DS570" s="113"/>
      <c r="DT570" s="113"/>
      <c r="DU570" s="113"/>
      <c r="DV570" s="113"/>
      <c r="DW570" s="113"/>
      <c r="DX570" s="113"/>
      <c r="DY570" s="113"/>
      <c r="DZ570" s="113"/>
      <c r="EA570" s="113"/>
      <c r="EB570" s="113"/>
      <c r="EC570" s="113"/>
      <c r="ED570" s="113"/>
      <c r="EE570" s="113"/>
      <c r="EF570" s="113"/>
      <c r="EG570" s="113"/>
      <c r="EH570" s="113"/>
      <c r="EI570" s="113"/>
      <c r="EJ570" s="113"/>
      <c r="EK570" s="113"/>
      <c r="EL570" s="113"/>
      <c r="EM570" s="113"/>
      <c r="EN570" s="113"/>
      <c r="EO570" s="113"/>
      <c r="EP570" s="113"/>
      <c r="EQ570" s="113"/>
      <c r="ER570" s="113"/>
      <c r="ES570" s="113"/>
      <c r="ET570" s="113"/>
      <c r="EU570" s="113"/>
      <c r="EV570" s="113"/>
      <c r="EW570" s="113"/>
      <c r="EX570" s="113"/>
      <c r="EY570" s="113"/>
      <c r="EZ570" s="113"/>
      <c r="FA570" s="113"/>
      <c r="FB570" s="113"/>
      <c r="FC570" s="113"/>
      <c r="FD570" s="113"/>
      <c r="FE570" s="113"/>
      <c r="FF570" s="113"/>
      <c r="FG570" s="113"/>
      <c r="FH570" s="113"/>
      <c r="FI570" s="113"/>
      <c r="FJ570" s="113"/>
      <c r="FK570" s="113"/>
      <c r="FL570" s="113"/>
      <c r="FM570" s="113"/>
      <c r="FN570" s="113"/>
      <c r="FO570" s="113"/>
      <c r="FP570" s="113"/>
      <c r="FQ570" s="113"/>
      <c r="FR570" s="113"/>
      <c r="FS570" s="113"/>
      <c r="FT570" s="113"/>
      <c r="FU570" s="113"/>
      <c r="FV570" s="113"/>
      <c r="FW570" s="113"/>
      <c r="FX570" s="113"/>
      <c r="FY570" s="113"/>
      <c r="FZ570" s="113"/>
      <c r="GA570" s="113"/>
      <c r="GB570" s="113"/>
      <c r="GC570" s="113"/>
      <c r="GD570" s="113"/>
      <c r="GE570" s="113"/>
      <c r="GF570" s="113"/>
      <c r="GG570" s="113"/>
      <c r="GH570" s="113"/>
      <c r="GI570" s="113"/>
      <c r="GJ570" s="113"/>
      <c r="GK570" s="113"/>
      <c r="GL570" s="113"/>
      <c r="GM570" s="113"/>
      <c r="GN570" s="113"/>
      <c r="GO570" s="113"/>
      <c r="GP570" s="113"/>
      <c r="GQ570" s="113"/>
      <c r="GR570" s="113"/>
      <c r="GS570" s="113"/>
      <c r="GT570" s="113"/>
      <c r="GU570" s="113"/>
      <c r="GV570" s="113"/>
      <c r="GW570" s="113"/>
      <c r="GX570" s="113"/>
      <c r="GY570" s="113"/>
      <c r="GZ570" s="113"/>
      <c r="HA570" s="113"/>
      <c r="HB570" s="113"/>
      <c r="HC570" s="113"/>
      <c r="HD570" s="113"/>
      <c r="HE570" s="113"/>
      <c r="HF570" s="113"/>
      <c r="HG570" s="113"/>
      <c r="HH570" s="113"/>
      <c r="HI570" s="113"/>
      <c r="HJ570" s="113"/>
      <c r="HK570" s="113"/>
      <c r="HL570" s="113"/>
      <c r="HM570" s="113"/>
      <c r="HN570" s="113"/>
      <c r="HO570" s="113"/>
      <c r="HP570" s="113"/>
      <c r="HQ570" s="113"/>
      <c r="HR570" s="113"/>
      <c r="HS570" s="113"/>
      <c r="HT570" s="113"/>
      <c r="HU570" s="113"/>
      <c r="HV570" s="113"/>
      <c r="HW570" s="113"/>
      <c r="HX570" s="113"/>
      <c r="HY570" s="113"/>
      <c r="HZ570" s="113"/>
      <c r="IA570" s="113"/>
      <c r="IB570" s="113"/>
      <c r="IC570" s="113"/>
      <c r="ID570" s="113"/>
      <c r="IE570" s="113"/>
      <c r="IF570" s="113"/>
      <c r="IG570" s="113"/>
      <c r="IH570" s="113"/>
      <c r="II570" s="113"/>
      <c r="IJ570" s="113"/>
      <c r="IK570" s="113"/>
      <c r="IL570" s="113"/>
      <c r="IM570" s="113"/>
      <c r="IN570" s="113"/>
      <c r="IO570" s="113"/>
      <c r="IP570" s="113"/>
      <c r="IQ570" s="113"/>
      <c r="IR570" s="113"/>
      <c r="IS570" s="113"/>
      <c r="IT570" s="113"/>
      <c r="IU570" s="113"/>
      <c r="IV570" s="113"/>
      <c r="IW570" s="113"/>
      <c r="IX570" s="113"/>
      <c r="IY570" s="113"/>
    </row>
    <row r="571" spans="1:259" x14ac:dyDescent="0.2">
      <c r="A571" s="122">
        <v>39990</v>
      </c>
      <c r="B571" s="101" t="s">
        <v>1126</v>
      </c>
      <c r="C571" s="101" t="s">
        <v>262</v>
      </c>
      <c r="D571" s="101" t="s">
        <v>141</v>
      </c>
      <c r="E571" s="101" t="s">
        <v>144</v>
      </c>
      <c r="F571" s="82">
        <v>38657</v>
      </c>
      <c r="G571" s="83">
        <v>2005</v>
      </c>
      <c r="H571" s="123" t="s">
        <v>30</v>
      </c>
      <c r="I571" s="123" t="str">
        <f t="shared" si="27"/>
        <v>MN</v>
      </c>
      <c r="J571" s="123" t="str">
        <f t="shared" si="29"/>
        <v>MN</v>
      </c>
      <c r="K571" s="123" t="str">
        <f t="shared" si="28"/>
        <v>Midwest</v>
      </c>
      <c r="L571" s="123" t="str">
        <f>INDEX('State '!$A$1:$C$62,MATCH($I571,'State '!$B:$B,0),3)</f>
        <v>Midwest</v>
      </c>
      <c r="M571" s="123" t="str">
        <f>INDEX('State '!$A$1:$C$62,MATCH($J571,'State '!$B:$B,0),3)</f>
        <v>Midwest</v>
      </c>
      <c r="N571" s="123"/>
      <c r="O571" s="85">
        <v>7.7</v>
      </c>
      <c r="P571" s="85">
        <v>3.2</v>
      </c>
      <c r="Q571" s="85">
        <v>1.75</v>
      </c>
      <c r="R571" s="124">
        <v>30</v>
      </c>
      <c r="S571" s="123" t="s">
        <v>135</v>
      </c>
      <c r="T571" s="123" t="s">
        <v>390</v>
      </c>
      <c r="U571" s="123" t="s">
        <v>1127</v>
      </c>
      <c r="V571" s="123"/>
      <c r="W571" s="125"/>
    </row>
    <row r="572" spans="1:259" x14ac:dyDescent="0.2">
      <c r="A572" s="122">
        <v>39990</v>
      </c>
      <c r="B572" s="101" t="s">
        <v>1096</v>
      </c>
      <c r="C572" s="101" t="s">
        <v>319</v>
      </c>
      <c r="D572" s="101" t="s">
        <v>137</v>
      </c>
      <c r="E572" s="101" t="s">
        <v>144</v>
      </c>
      <c r="F572" s="82">
        <v>38473</v>
      </c>
      <c r="G572" s="124">
        <v>2005</v>
      </c>
      <c r="H572" s="123" t="s">
        <v>6</v>
      </c>
      <c r="I572" s="123" t="str">
        <f t="shared" si="27"/>
        <v>TX</v>
      </c>
      <c r="J572" s="123" t="str">
        <f t="shared" si="29"/>
        <v>TX</v>
      </c>
      <c r="K572" s="123" t="str">
        <f t="shared" si="28"/>
        <v>South Central</v>
      </c>
      <c r="L572" s="123" t="str">
        <f>INDEX('State '!$A$1:$C$62,MATCH($I572,'State '!$B:$B,0),3)</f>
        <v>South Central</v>
      </c>
      <c r="M572" s="123" t="str">
        <f>INDEX('State '!$A$1:$C$62,MATCH($J572,'State '!$B:$B,0),3)</f>
        <v>South Central</v>
      </c>
      <c r="N572" s="123"/>
      <c r="O572" s="85">
        <v>24</v>
      </c>
      <c r="P572" s="85">
        <v>22</v>
      </c>
      <c r="Q572" s="85">
        <v>225</v>
      </c>
      <c r="R572" s="124">
        <v>30</v>
      </c>
      <c r="S572" s="123" t="s">
        <v>139</v>
      </c>
      <c r="T572" s="123" t="s">
        <v>188</v>
      </c>
      <c r="U572" s="123" t="s">
        <v>391</v>
      </c>
      <c r="V572" s="123"/>
      <c r="W572" s="125"/>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0"/>
      <c r="BC572" s="20"/>
      <c r="BD572" s="20"/>
      <c r="BE572" s="20"/>
      <c r="BF572" s="20"/>
      <c r="BG572" s="20"/>
      <c r="BH572" s="20"/>
      <c r="BI572" s="20"/>
      <c r="BJ572" s="20"/>
      <c r="BK572" s="20"/>
      <c r="BL572" s="20"/>
      <c r="BM572" s="20"/>
      <c r="BN572" s="20"/>
      <c r="BO572" s="20"/>
      <c r="BP572" s="20"/>
      <c r="BQ572" s="20"/>
      <c r="BR572" s="20"/>
      <c r="BS572" s="20"/>
      <c r="BT572" s="20"/>
      <c r="BU572" s="20"/>
      <c r="BV572" s="20"/>
      <c r="BW572" s="20"/>
      <c r="BX572" s="20"/>
      <c r="BY572" s="20"/>
      <c r="BZ572" s="20"/>
      <c r="CA572" s="20"/>
      <c r="CB572" s="20"/>
      <c r="CC572" s="20"/>
      <c r="CD572" s="20"/>
      <c r="CE572" s="20"/>
      <c r="CF572" s="20"/>
      <c r="CG572" s="20"/>
      <c r="CH572" s="20"/>
      <c r="CI572" s="20"/>
      <c r="CJ572" s="20"/>
      <c r="CK572" s="20"/>
      <c r="CL572" s="20"/>
      <c r="CM572" s="20"/>
      <c r="CN572" s="20"/>
      <c r="CO572" s="20"/>
      <c r="CP572" s="20"/>
      <c r="CQ572" s="20"/>
      <c r="CR572" s="20"/>
      <c r="CS572" s="20"/>
      <c r="CT572" s="20"/>
      <c r="CU572" s="20"/>
      <c r="CV572" s="20"/>
      <c r="CW572" s="20"/>
      <c r="CX572" s="20"/>
      <c r="CY572" s="20"/>
      <c r="CZ572" s="20"/>
      <c r="DA572" s="20"/>
      <c r="DB572" s="20"/>
      <c r="DC572" s="20"/>
      <c r="DD572" s="20"/>
      <c r="DE572" s="20"/>
      <c r="DF572" s="20"/>
      <c r="DG572" s="20"/>
      <c r="DH572" s="20"/>
      <c r="DI572" s="20"/>
      <c r="DJ572" s="20"/>
      <c r="DK572" s="20"/>
      <c r="DL572" s="20"/>
      <c r="DM572" s="20"/>
      <c r="DN572" s="20"/>
      <c r="DO572" s="20"/>
      <c r="DP572" s="20"/>
      <c r="DQ572" s="20"/>
      <c r="DR572" s="20"/>
      <c r="DS572" s="20"/>
      <c r="DT572" s="20"/>
      <c r="DU572" s="20"/>
      <c r="DV572" s="20"/>
      <c r="DW572" s="20"/>
      <c r="DX572" s="20"/>
      <c r="DY572" s="20"/>
      <c r="DZ572" s="20"/>
      <c r="EA572" s="20"/>
      <c r="EB572" s="20"/>
      <c r="EC572" s="20"/>
      <c r="ED572" s="20"/>
      <c r="EE572" s="20"/>
      <c r="EF572" s="20"/>
      <c r="EG572" s="20"/>
      <c r="EH572" s="20"/>
      <c r="EI572" s="20"/>
      <c r="EJ572" s="20"/>
      <c r="EK572" s="20"/>
      <c r="EL572" s="20"/>
      <c r="EM572" s="20"/>
      <c r="EN572" s="20"/>
      <c r="EO572" s="20"/>
      <c r="EP572" s="20"/>
      <c r="EQ572" s="20"/>
      <c r="ER572" s="20"/>
      <c r="ES572" s="20"/>
      <c r="ET572" s="20"/>
      <c r="EU572" s="20"/>
      <c r="EV572" s="20"/>
      <c r="EW572" s="20"/>
      <c r="EX572" s="20"/>
      <c r="EY572" s="20"/>
      <c r="EZ572" s="20"/>
      <c r="FA572" s="20"/>
      <c r="FB572" s="20"/>
      <c r="FC572" s="20"/>
      <c r="FD572" s="20"/>
      <c r="FE572" s="20"/>
      <c r="FF572" s="20"/>
      <c r="FG572" s="20"/>
      <c r="FH572" s="20"/>
      <c r="FI572" s="20"/>
      <c r="FJ572" s="20"/>
      <c r="FK572" s="20"/>
      <c r="FL572" s="20"/>
      <c r="FM572" s="20"/>
      <c r="FN572" s="20"/>
      <c r="FO572" s="20"/>
      <c r="FP572" s="20"/>
      <c r="FQ572" s="20"/>
      <c r="FR572" s="20"/>
      <c r="FS572" s="20"/>
      <c r="FT572" s="20"/>
      <c r="FU572" s="20"/>
      <c r="FV572" s="20"/>
      <c r="FW572" s="20"/>
      <c r="FX572" s="20"/>
      <c r="FY572" s="20"/>
      <c r="FZ572" s="20"/>
      <c r="GA572" s="20"/>
      <c r="GB572" s="20"/>
      <c r="GC572" s="20"/>
      <c r="GD572" s="20"/>
      <c r="GE572" s="20"/>
      <c r="GF572" s="20"/>
      <c r="GG572" s="20"/>
      <c r="GH572" s="20"/>
      <c r="GI572" s="20"/>
      <c r="GJ572" s="20"/>
      <c r="GK572" s="20"/>
      <c r="GL572" s="20"/>
      <c r="GM572" s="20"/>
      <c r="GN572" s="20"/>
      <c r="GO572" s="20"/>
      <c r="GP572" s="20"/>
      <c r="GQ572" s="20"/>
      <c r="GR572" s="20"/>
      <c r="GS572" s="20"/>
      <c r="GT572" s="20"/>
      <c r="GU572" s="20"/>
      <c r="GV572" s="20"/>
      <c r="GW572" s="20"/>
      <c r="GX572" s="20"/>
      <c r="GY572" s="20"/>
      <c r="GZ572" s="20"/>
      <c r="HA572" s="20"/>
      <c r="HB572" s="20"/>
      <c r="HC572" s="20"/>
      <c r="HD572" s="20"/>
      <c r="HE572" s="20"/>
      <c r="HF572" s="20"/>
      <c r="HG572" s="20"/>
      <c r="HH572" s="20"/>
      <c r="HI572" s="20"/>
      <c r="HJ572" s="20"/>
      <c r="HK572" s="20"/>
      <c r="HL572" s="20"/>
      <c r="HM572" s="20"/>
      <c r="HN572" s="20"/>
      <c r="HO572" s="20"/>
      <c r="HP572" s="20"/>
      <c r="HQ572" s="20"/>
      <c r="HR572" s="20"/>
      <c r="HS572" s="20"/>
      <c r="HT572" s="20"/>
      <c r="HU572" s="20"/>
      <c r="HV572" s="20"/>
      <c r="HW572" s="20"/>
      <c r="HX572" s="20"/>
      <c r="HY572" s="20"/>
      <c r="HZ572" s="20"/>
      <c r="IA572" s="20"/>
      <c r="IB572" s="20"/>
      <c r="IC572" s="20"/>
      <c r="ID572" s="20"/>
      <c r="IE572" s="20"/>
      <c r="IF572" s="20"/>
      <c r="IG572" s="20"/>
      <c r="IH572" s="20"/>
      <c r="II572" s="20"/>
      <c r="IJ572" s="20"/>
      <c r="IK572" s="20"/>
      <c r="IL572" s="20"/>
      <c r="IM572" s="20"/>
      <c r="IN572" s="20"/>
      <c r="IO572" s="20"/>
      <c r="IP572" s="20"/>
      <c r="IQ572" s="20"/>
      <c r="IR572" s="20"/>
      <c r="IS572" s="20"/>
      <c r="IT572" s="20"/>
      <c r="IU572" s="20"/>
      <c r="IV572" s="20"/>
      <c r="IW572" s="20"/>
      <c r="IX572" s="20"/>
      <c r="IY572" s="20"/>
    </row>
    <row r="573" spans="1:259" s="20" customFormat="1" ht="25.5" x14ac:dyDescent="0.2">
      <c r="A573" s="122">
        <v>39990</v>
      </c>
      <c r="B573" s="101" t="s">
        <v>1120</v>
      </c>
      <c r="C573" s="101" t="s">
        <v>285</v>
      </c>
      <c r="D573" s="101" t="s">
        <v>141</v>
      </c>
      <c r="E573" s="101" t="s">
        <v>144</v>
      </c>
      <c r="F573" s="82">
        <v>38701</v>
      </c>
      <c r="G573" s="124">
        <v>2005</v>
      </c>
      <c r="H573" s="123" t="s">
        <v>0</v>
      </c>
      <c r="I573" s="123" t="str">
        <f t="shared" si="27"/>
        <v>LA</v>
      </c>
      <c r="J573" s="123" t="str">
        <f t="shared" si="29"/>
        <v>LA</v>
      </c>
      <c r="K573" s="123" t="str">
        <f t="shared" si="28"/>
        <v>South Central</v>
      </c>
      <c r="L573" s="123" t="str">
        <f>INDEX('State '!$A$1:$C$62,MATCH($I573,'State '!$B:$B,0),3)</f>
        <v>South Central</v>
      </c>
      <c r="M573" s="123" t="str">
        <f>INDEX('State '!$A$1:$C$62,MATCH($J573,'State '!$B:$B,0),3)</f>
        <v>South Central</v>
      </c>
      <c r="N573" s="123"/>
      <c r="O573" s="85">
        <v>157</v>
      </c>
      <c r="P573" s="85">
        <v>120</v>
      </c>
      <c r="Q573" s="85">
        <v>615</v>
      </c>
      <c r="R573" s="124" t="s">
        <v>422</v>
      </c>
      <c r="S573" s="123" t="s">
        <v>139</v>
      </c>
      <c r="T573" s="123" t="s">
        <v>188</v>
      </c>
      <c r="U573" s="123" t="s">
        <v>391</v>
      </c>
      <c r="V573" s="123"/>
      <c r="W573" s="125"/>
      <c r="X573" s="126"/>
      <c r="Y573" s="113"/>
      <c r="Z573" s="113"/>
      <c r="AA573" s="113"/>
      <c r="AB573" s="113"/>
      <c r="AC573" s="113"/>
      <c r="AD573" s="113"/>
      <c r="AE573" s="113"/>
      <c r="AF573" s="113"/>
      <c r="AG573" s="113"/>
      <c r="AH573" s="113"/>
      <c r="AI573" s="113"/>
      <c r="AJ573" s="113"/>
      <c r="AK573" s="113"/>
      <c r="AL573" s="113"/>
      <c r="AM573" s="113"/>
      <c r="AN573" s="113"/>
      <c r="AO573" s="113"/>
      <c r="AP573" s="113"/>
      <c r="AQ573" s="113"/>
      <c r="AR573" s="113"/>
      <c r="AS573" s="113"/>
      <c r="AT573" s="113"/>
      <c r="AU573" s="113"/>
      <c r="AV573" s="113"/>
      <c r="AW573" s="113"/>
      <c r="AX573" s="113"/>
      <c r="AY573" s="113"/>
      <c r="AZ573" s="113"/>
      <c r="BA573" s="113"/>
      <c r="BB573" s="113"/>
      <c r="BC573" s="113"/>
      <c r="BD573" s="113"/>
      <c r="BE573" s="113"/>
      <c r="BF573" s="113"/>
      <c r="BG573" s="113"/>
      <c r="BH573" s="113"/>
      <c r="BI573" s="113"/>
      <c r="BJ573" s="113"/>
      <c r="BK573" s="113"/>
      <c r="BL573" s="113"/>
      <c r="BM573" s="113"/>
      <c r="BN573" s="113"/>
      <c r="BO573" s="113"/>
      <c r="BP573" s="113"/>
      <c r="BQ573" s="113"/>
      <c r="BR573" s="113"/>
      <c r="BS573" s="113"/>
      <c r="BT573" s="113"/>
      <c r="BU573" s="113"/>
      <c r="BV573" s="113"/>
      <c r="BW573" s="113"/>
      <c r="BX573" s="113"/>
      <c r="BY573" s="113"/>
      <c r="BZ573" s="113"/>
      <c r="CA573" s="113"/>
      <c r="CB573" s="113"/>
      <c r="CC573" s="113"/>
      <c r="CD573" s="113"/>
      <c r="CE573" s="113"/>
      <c r="CF573" s="113"/>
      <c r="CG573" s="113"/>
      <c r="CH573" s="113"/>
      <c r="CI573" s="113"/>
      <c r="CJ573" s="113"/>
      <c r="CK573" s="113"/>
      <c r="CL573" s="113"/>
      <c r="CM573" s="113"/>
      <c r="CN573" s="113"/>
      <c r="CO573" s="113"/>
      <c r="CP573" s="113"/>
      <c r="CQ573" s="113"/>
      <c r="CR573" s="113"/>
      <c r="CS573" s="113"/>
      <c r="CT573" s="113"/>
      <c r="CU573" s="113"/>
      <c r="CV573" s="113"/>
      <c r="CW573" s="113"/>
      <c r="CX573" s="113"/>
      <c r="CY573" s="113"/>
      <c r="CZ573" s="113"/>
      <c r="DA573" s="113"/>
      <c r="DB573" s="113"/>
      <c r="DC573" s="113"/>
      <c r="DD573" s="113"/>
      <c r="DE573" s="113"/>
      <c r="DF573" s="113"/>
      <c r="DG573" s="113"/>
      <c r="DH573" s="113"/>
      <c r="DI573" s="113"/>
      <c r="DJ573" s="113"/>
      <c r="DK573" s="113"/>
      <c r="DL573" s="113"/>
      <c r="DM573" s="113"/>
      <c r="DN573" s="113"/>
      <c r="DO573" s="113"/>
      <c r="DP573" s="113"/>
      <c r="DQ573" s="113"/>
      <c r="DR573" s="113"/>
      <c r="DS573" s="113"/>
      <c r="DT573" s="113"/>
      <c r="DU573" s="113"/>
      <c r="DV573" s="113"/>
      <c r="DW573" s="113"/>
      <c r="DX573" s="113"/>
      <c r="DY573" s="113"/>
      <c r="DZ573" s="113"/>
      <c r="EA573" s="113"/>
      <c r="EB573" s="113"/>
      <c r="EC573" s="113"/>
      <c r="ED573" s="113"/>
      <c r="EE573" s="113"/>
      <c r="EF573" s="113"/>
      <c r="EG573" s="113"/>
      <c r="EH573" s="113"/>
      <c r="EI573" s="113"/>
      <c r="EJ573" s="113"/>
      <c r="EK573" s="113"/>
      <c r="EL573" s="113"/>
      <c r="EM573" s="113"/>
      <c r="EN573" s="113"/>
      <c r="EO573" s="113"/>
      <c r="EP573" s="113"/>
      <c r="EQ573" s="113"/>
      <c r="ER573" s="113"/>
      <c r="ES573" s="113"/>
      <c r="ET573" s="113"/>
      <c r="EU573" s="113"/>
      <c r="EV573" s="113"/>
      <c r="EW573" s="113"/>
      <c r="EX573" s="113"/>
      <c r="EY573" s="113"/>
      <c r="EZ573" s="113"/>
      <c r="FA573" s="113"/>
      <c r="FB573" s="113"/>
      <c r="FC573" s="113"/>
      <c r="FD573" s="113"/>
      <c r="FE573" s="113"/>
      <c r="FF573" s="113"/>
      <c r="FG573" s="113"/>
      <c r="FH573" s="113"/>
      <c r="FI573" s="113"/>
      <c r="FJ573" s="113"/>
      <c r="FK573" s="113"/>
      <c r="FL573" s="113"/>
      <c r="FM573" s="113"/>
      <c r="FN573" s="113"/>
      <c r="FO573" s="113"/>
      <c r="FP573" s="113"/>
      <c r="FQ573" s="113"/>
      <c r="FR573" s="113"/>
      <c r="FS573" s="113"/>
      <c r="FT573" s="113"/>
      <c r="FU573" s="113"/>
      <c r="FV573" s="113"/>
      <c r="FW573" s="113"/>
      <c r="FX573" s="113"/>
      <c r="FY573" s="113"/>
      <c r="FZ573" s="113"/>
      <c r="GA573" s="113"/>
      <c r="GB573" s="113"/>
      <c r="GC573" s="113"/>
      <c r="GD573" s="113"/>
      <c r="GE573" s="113"/>
      <c r="GF573" s="113"/>
      <c r="GG573" s="113"/>
      <c r="GH573" s="113"/>
      <c r="GI573" s="113"/>
      <c r="GJ573" s="113"/>
      <c r="GK573" s="113"/>
      <c r="GL573" s="113"/>
      <c r="GM573" s="113"/>
      <c r="GN573" s="113"/>
      <c r="GO573" s="113"/>
      <c r="GP573" s="113"/>
      <c r="GQ573" s="113"/>
      <c r="GR573" s="113"/>
      <c r="GS573" s="113"/>
      <c r="GT573" s="113"/>
      <c r="GU573" s="113"/>
      <c r="GV573" s="113"/>
      <c r="GW573" s="113"/>
      <c r="GX573" s="113"/>
      <c r="GY573" s="113"/>
      <c r="GZ573" s="113"/>
      <c r="HA573" s="113"/>
      <c r="HB573" s="113"/>
      <c r="HC573" s="113"/>
      <c r="HD573" s="113"/>
      <c r="HE573" s="113"/>
      <c r="HF573" s="113"/>
      <c r="HG573" s="113"/>
      <c r="HH573" s="113"/>
      <c r="HI573" s="113"/>
      <c r="HJ573" s="113"/>
      <c r="HK573" s="113"/>
      <c r="HL573" s="113"/>
      <c r="HM573" s="113"/>
      <c r="HN573" s="113"/>
      <c r="HO573" s="113"/>
      <c r="HP573" s="113"/>
      <c r="HQ573" s="113"/>
      <c r="HR573" s="113"/>
      <c r="HS573" s="113"/>
      <c r="HT573" s="113"/>
      <c r="HU573" s="113"/>
      <c r="HV573" s="113"/>
      <c r="HW573" s="113"/>
      <c r="HX573" s="113"/>
      <c r="HY573" s="113"/>
      <c r="HZ573" s="113"/>
      <c r="IA573" s="113"/>
      <c r="IB573" s="113"/>
      <c r="IC573" s="113"/>
      <c r="ID573" s="113"/>
      <c r="IE573" s="113"/>
      <c r="IF573" s="113"/>
      <c r="IG573" s="113"/>
      <c r="IH573" s="113"/>
      <c r="II573" s="113"/>
      <c r="IJ573" s="113"/>
      <c r="IK573" s="113"/>
      <c r="IL573" s="113"/>
      <c r="IM573" s="113"/>
      <c r="IN573" s="113"/>
      <c r="IO573" s="113"/>
      <c r="IP573" s="113"/>
      <c r="IQ573" s="113"/>
      <c r="IR573" s="113"/>
      <c r="IS573" s="113"/>
      <c r="IT573" s="113"/>
      <c r="IU573" s="113"/>
      <c r="IV573" s="113"/>
      <c r="IW573" s="113"/>
      <c r="IX573" s="113"/>
      <c r="IY573" s="113"/>
    </row>
    <row r="574" spans="1:259" x14ac:dyDescent="0.2">
      <c r="A574" s="122">
        <v>39990</v>
      </c>
      <c r="B574" s="101" t="s">
        <v>1089</v>
      </c>
      <c r="C574" s="101" t="s">
        <v>258</v>
      </c>
      <c r="D574" s="101" t="s">
        <v>141</v>
      </c>
      <c r="E574" s="101" t="s">
        <v>144</v>
      </c>
      <c r="F574" s="82">
        <v>38510</v>
      </c>
      <c r="G574" s="124">
        <v>2005</v>
      </c>
      <c r="H574" s="123" t="s">
        <v>50</v>
      </c>
      <c r="I574" s="123" t="str">
        <f t="shared" si="27"/>
        <v>WA</v>
      </c>
      <c r="J574" s="123" t="str">
        <f t="shared" si="29"/>
        <v>WA</v>
      </c>
      <c r="K574" s="123" t="str">
        <f t="shared" si="28"/>
        <v>Pacific</v>
      </c>
      <c r="L574" s="123" t="str">
        <f>INDEX('State '!$A$1:$C$62,MATCH($I574,'State '!$B:$B,0),3)</f>
        <v>Pacific</v>
      </c>
      <c r="M574" s="123" t="str">
        <f>INDEX('State '!$A$1:$C$62,MATCH($J574,'State '!$B:$B,0),3)</f>
        <v>Pacific</v>
      </c>
      <c r="N574" s="123"/>
      <c r="O574" s="85">
        <v>29.4</v>
      </c>
      <c r="P574" s="85">
        <v>2</v>
      </c>
      <c r="Q574" s="85"/>
      <c r="R574" s="124" t="s">
        <v>1090</v>
      </c>
      <c r="S574" s="123" t="s">
        <v>135</v>
      </c>
      <c r="T574" s="123" t="s">
        <v>390</v>
      </c>
      <c r="U574" s="123" t="s">
        <v>1091</v>
      </c>
      <c r="V574" s="123"/>
      <c r="W574" s="125"/>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BQ574" s="20"/>
      <c r="BR574" s="20"/>
      <c r="BS574" s="20"/>
      <c r="BT574" s="20"/>
      <c r="BU574" s="20"/>
      <c r="BV574" s="20"/>
      <c r="BW574" s="20"/>
      <c r="BX574" s="20"/>
      <c r="BY574" s="20"/>
      <c r="BZ574" s="20"/>
      <c r="CA574" s="20"/>
      <c r="CB574" s="20"/>
      <c r="CC574" s="20"/>
      <c r="CD574" s="20"/>
      <c r="CE574" s="20"/>
      <c r="CF574" s="20"/>
      <c r="CG574" s="20"/>
      <c r="CH574" s="20"/>
      <c r="CI574" s="20"/>
      <c r="CJ574" s="20"/>
      <c r="CK574" s="20"/>
      <c r="CL574" s="20"/>
      <c r="CM574" s="20"/>
      <c r="CN574" s="20"/>
      <c r="CO574" s="20"/>
      <c r="CP574" s="20"/>
      <c r="CQ574" s="20"/>
      <c r="CR574" s="20"/>
      <c r="CS574" s="20"/>
      <c r="CT574" s="20"/>
      <c r="CU574" s="20"/>
      <c r="CV574" s="20"/>
      <c r="CW574" s="20"/>
      <c r="CX574" s="20"/>
      <c r="CY574" s="20"/>
      <c r="CZ574" s="20"/>
      <c r="DA574" s="20"/>
      <c r="DB574" s="20"/>
      <c r="DC574" s="20"/>
      <c r="DD574" s="20"/>
      <c r="DE574" s="20"/>
      <c r="DF574" s="20"/>
      <c r="DG574" s="20"/>
      <c r="DH574" s="20"/>
      <c r="DI574" s="20"/>
      <c r="DJ574" s="20"/>
      <c r="DK574" s="20"/>
      <c r="DL574" s="20"/>
      <c r="DM574" s="20"/>
      <c r="DN574" s="20"/>
      <c r="DO574" s="20"/>
      <c r="DP574" s="20"/>
      <c r="DQ574" s="20"/>
      <c r="DR574" s="20"/>
      <c r="DS574" s="20"/>
      <c r="DT574" s="20"/>
      <c r="DU574" s="20"/>
      <c r="DV574" s="20"/>
      <c r="DW574" s="20"/>
      <c r="DX574" s="20"/>
      <c r="DY574" s="20"/>
      <c r="DZ574" s="20"/>
      <c r="EA574" s="20"/>
      <c r="EB574" s="20"/>
      <c r="EC574" s="20"/>
      <c r="ED574" s="20"/>
      <c r="EE574" s="20"/>
      <c r="EF574" s="20"/>
      <c r="EG574" s="20"/>
      <c r="EH574" s="20"/>
      <c r="EI574" s="20"/>
      <c r="EJ574" s="20"/>
      <c r="EK574" s="20"/>
      <c r="EL574" s="20"/>
      <c r="EM574" s="20"/>
      <c r="EN574" s="20"/>
      <c r="EO574" s="20"/>
      <c r="EP574" s="20"/>
      <c r="EQ574" s="20"/>
      <c r="ER574" s="20"/>
      <c r="ES574" s="20"/>
      <c r="ET574" s="20"/>
      <c r="EU574" s="20"/>
      <c r="EV574" s="20"/>
      <c r="EW574" s="20"/>
      <c r="EX574" s="20"/>
      <c r="EY574" s="20"/>
      <c r="EZ574" s="20"/>
      <c r="FA574" s="20"/>
      <c r="FB574" s="20"/>
      <c r="FC574" s="20"/>
      <c r="FD574" s="20"/>
      <c r="FE574" s="20"/>
      <c r="FF574" s="20"/>
      <c r="FG574" s="20"/>
      <c r="FH574" s="20"/>
      <c r="FI574" s="20"/>
      <c r="FJ574" s="20"/>
      <c r="FK574" s="20"/>
      <c r="FL574" s="20"/>
      <c r="FM574" s="20"/>
      <c r="FN574" s="20"/>
      <c r="FO574" s="20"/>
      <c r="FP574" s="20"/>
      <c r="FQ574" s="20"/>
      <c r="FR574" s="20"/>
      <c r="FS574" s="20"/>
      <c r="FT574" s="20"/>
      <c r="FU574" s="20"/>
      <c r="FV574" s="20"/>
      <c r="FW574" s="20"/>
      <c r="FX574" s="20"/>
      <c r="FY574" s="20"/>
      <c r="FZ574" s="20"/>
      <c r="GA574" s="20"/>
      <c r="GB574" s="20"/>
      <c r="GC574" s="20"/>
      <c r="GD574" s="20"/>
      <c r="GE574" s="20"/>
      <c r="GF574" s="20"/>
      <c r="GG574" s="20"/>
      <c r="GH574" s="20"/>
      <c r="GI574" s="20"/>
      <c r="GJ574" s="20"/>
      <c r="GK574" s="20"/>
      <c r="GL574" s="20"/>
      <c r="GM574" s="20"/>
      <c r="GN574" s="20"/>
      <c r="GO574" s="20"/>
      <c r="GP574" s="20"/>
      <c r="GQ574" s="20"/>
      <c r="GR574" s="20"/>
      <c r="GS574" s="20"/>
      <c r="GT574" s="20"/>
      <c r="GU574" s="20"/>
      <c r="GV574" s="20"/>
      <c r="GW574" s="20"/>
      <c r="GX574" s="20"/>
      <c r="GY574" s="20"/>
      <c r="GZ574" s="20"/>
      <c r="HA574" s="20"/>
      <c r="HB574" s="20"/>
      <c r="HC574" s="20"/>
      <c r="HD574" s="20"/>
      <c r="HE574" s="20"/>
      <c r="HF574" s="20"/>
      <c r="HG574" s="20"/>
      <c r="HH574" s="20"/>
      <c r="HI574" s="20"/>
      <c r="HJ574" s="20"/>
      <c r="HK574" s="20"/>
      <c r="HL574" s="20"/>
      <c r="HM574" s="20"/>
      <c r="HN574" s="20"/>
      <c r="HO574" s="20"/>
      <c r="HP574" s="20"/>
      <c r="HQ574" s="20"/>
      <c r="HR574" s="20"/>
      <c r="HS574" s="20"/>
      <c r="HT574" s="20"/>
      <c r="HU574" s="20"/>
      <c r="HV574" s="20"/>
      <c r="HW574" s="20"/>
      <c r="HX574" s="20"/>
      <c r="HY574" s="20"/>
      <c r="HZ574" s="20"/>
      <c r="IA574" s="20"/>
      <c r="IB574" s="20"/>
      <c r="IC574" s="20"/>
      <c r="ID574" s="20"/>
      <c r="IE574" s="20"/>
      <c r="IF574" s="20"/>
      <c r="IG574" s="20"/>
      <c r="IH574" s="20"/>
      <c r="II574" s="20"/>
      <c r="IJ574" s="20"/>
      <c r="IK574" s="20"/>
      <c r="IL574" s="20"/>
      <c r="IM574" s="20"/>
      <c r="IN574" s="20"/>
      <c r="IO574" s="20"/>
      <c r="IP574" s="20"/>
      <c r="IQ574" s="20"/>
      <c r="IR574" s="20"/>
      <c r="IS574" s="20"/>
      <c r="IT574" s="20"/>
      <c r="IU574" s="20"/>
      <c r="IV574" s="20"/>
      <c r="IW574" s="20"/>
      <c r="IX574" s="20"/>
      <c r="IY574" s="20"/>
    </row>
    <row r="575" spans="1:259" s="20" customFormat="1" x14ac:dyDescent="0.2">
      <c r="A575" s="122">
        <v>39990</v>
      </c>
      <c r="B575" s="101" t="s">
        <v>1112</v>
      </c>
      <c r="C575" s="101" t="s">
        <v>325</v>
      </c>
      <c r="D575" s="101" t="s">
        <v>134</v>
      </c>
      <c r="E575" s="101" t="s">
        <v>144</v>
      </c>
      <c r="F575" s="82">
        <v>38473</v>
      </c>
      <c r="G575" s="124">
        <v>2005</v>
      </c>
      <c r="H575" s="123" t="s">
        <v>14</v>
      </c>
      <c r="I575" s="123" t="str">
        <f t="shared" si="27"/>
        <v>MS</v>
      </c>
      <c r="J575" s="123" t="str">
        <f t="shared" si="29"/>
        <v>MS</v>
      </c>
      <c r="K575" s="123" t="str">
        <f t="shared" si="28"/>
        <v>South Central</v>
      </c>
      <c r="L575" s="123" t="str">
        <f>INDEX('State '!$A$1:$C$62,MATCH($I575,'State '!$B:$B,0),3)</f>
        <v>South Central</v>
      </c>
      <c r="M575" s="123" t="str">
        <f>INDEX('State '!$A$1:$C$62,MATCH($J575,'State '!$B:$B,0),3)</f>
        <v>South Central</v>
      </c>
      <c r="N575" s="123"/>
      <c r="O575" s="85">
        <v>0.97</v>
      </c>
      <c r="P575" s="85"/>
      <c r="Q575" s="85">
        <v>620</v>
      </c>
      <c r="R575" s="124">
        <v>36</v>
      </c>
      <c r="S575" s="123" t="s">
        <v>135</v>
      </c>
      <c r="T575" s="123" t="s">
        <v>390</v>
      </c>
      <c r="U575" s="123" t="s">
        <v>1113</v>
      </c>
      <c r="V575" s="123"/>
      <c r="W575" s="125"/>
      <c r="X575" s="126"/>
      <c r="Y575" s="113"/>
      <c r="Z575" s="113"/>
      <c r="AA575" s="113"/>
      <c r="AB575" s="113"/>
      <c r="AC575" s="113"/>
      <c r="AD575" s="113"/>
      <c r="AE575" s="113"/>
      <c r="AF575" s="113"/>
      <c r="AG575" s="113"/>
      <c r="AH575" s="113"/>
      <c r="AI575" s="113"/>
      <c r="AJ575" s="113"/>
      <c r="AK575" s="113"/>
      <c r="AL575" s="113"/>
      <c r="AM575" s="113"/>
      <c r="AN575" s="113"/>
      <c r="AO575" s="113"/>
      <c r="AP575" s="113"/>
      <c r="AQ575" s="113"/>
      <c r="AR575" s="113"/>
      <c r="AS575" s="113"/>
      <c r="AT575" s="113"/>
      <c r="AU575" s="113"/>
      <c r="AV575" s="113"/>
      <c r="AW575" s="113"/>
      <c r="AX575" s="113"/>
      <c r="AY575" s="113"/>
      <c r="AZ575" s="113"/>
      <c r="BA575" s="113"/>
      <c r="BB575" s="113"/>
      <c r="BC575" s="113"/>
      <c r="BD575" s="113"/>
      <c r="BE575" s="113"/>
      <c r="BF575" s="113"/>
      <c r="BG575" s="113"/>
      <c r="BH575" s="113"/>
      <c r="BI575" s="113"/>
      <c r="BJ575" s="113"/>
      <c r="BK575" s="113"/>
      <c r="BL575" s="113"/>
      <c r="BM575" s="113"/>
      <c r="BN575" s="113"/>
      <c r="BO575" s="113"/>
      <c r="BP575" s="113"/>
      <c r="BQ575" s="113"/>
      <c r="BR575" s="113"/>
      <c r="BS575" s="113"/>
      <c r="BT575" s="113"/>
      <c r="BU575" s="113"/>
      <c r="BV575" s="113"/>
      <c r="BW575" s="113"/>
      <c r="BX575" s="113"/>
      <c r="BY575" s="113"/>
      <c r="BZ575" s="113"/>
      <c r="CA575" s="113"/>
      <c r="CB575" s="113"/>
      <c r="CC575" s="113"/>
      <c r="CD575" s="113"/>
      <c r="CE575" s="113"/>
      <c r="CF575" s="113"/>
      <c r="CG575" s="113"/>
      <c r="CH575" s="113"/>
      <c r="CI575" s="113"/>
      <c r="CJ575" s="113"/>
      <c r="CK575" s="113"/>
      <c r="CL575" s="113"/>
      <c r="CM575" s="113"/>
      <c r="CN575" s="113"/>
      <c r="CO575" s="113"/>
      <c r="CP575" s="113"/>
      <c r="CQ575" s="113"/>
      <c r="CR575" s="113"/>
      <c r="CS575" s="113"/>
      <c r="CT575" s="113"/>
      <c r="CU575" s="113"/>
      <c r="CV575" s="113"/>
      <c r="CW575" s="113"/>
      <c r="CX575" s="113"/>
      <c r="CY575" s="113"/>
      <c r="CZ575" s="113"/>
      <c r="DA575" s="113"/>
      <c r="DB575" s="113"/>
      <c r="DC575" s="113"/>
      <c r="DD575" s="113"/>
      <c r="DE575" s="113"/>
      <c r="DF575" s="113"/>
      <c r="DG575" s="113"/>
      <c r="DH575" s="113"/>
      <c r="DI575" s="113"/>
      <c r="DJ575" s="113"/>
      <c r="DK575" s="113"/>
      <c r="DL575" s="113"/>
      <c r="DM575" s="113"/>
      <c r="DN575" s="113"/>
      <c r="DO575" s="113"/>
      <c r="DP575" s="113"/>
      <c r="DQ575" s="113"/>
      <c r="DR575" s="113"/>
      <c r="DS575" s="113"/>
      <c r="DT575" s="113"/>
      <c r="DU575" s="113"/>
      <c r="DV575" s="113"/>
      <c r="DW575" s="113"/>
      <c r="DX575" s="113"/>
      <c r="DY575" s="113"/>
      <c r="DZ575" s="113"/>
      <c r="EA575" s="113"/>
      <c r="EB575" s="113"/>
      <c r="EC575" s="113"/>
      <c r="ED575" s="113"/>
      <c r="EE575" s="113"/>
      <c r="EF575" s="113"/>
      <c r="EG575" s="113"/>
      <c r="EH575" s="113"/>
      <c r="EI575" s="113"/>
      <c r="EJ575" s="113"/>
      <c r="EK575" s="113"/>
      <c r="EL575" s="113"/>
      <c r="EM575" s="113"/>
      <c r="EN575" s="113"/>
      <c r="EO575" s="113"/>
      <c r="EP575" s="113"/>
      <c r="EQ575" s="113"/>
      <c r="ER575" s="113"/>
      <c r="ES575" s="113"/>
      <c r="ET575" s="113"/>
      <c r="EU575" s="113"/>
      <c r="EV575" s="113"/>
      <c r="EW575" s="113"/>
      <c r="EX575" s="113"/>
      <c r="EY575" s="113"/>
      <c r="EZ575" s="113"/>
      <c r="FA575" s="113"/>
      <c r="FB575" s="113"/>
      <c r="FC575" s="113"/>
      <c r="FD575" s="113"/>
      <c r="FE575" s="113"/>
      <c r="FF575" s="113"/>
      <c r="FG575" s="113"/>
      <c r="FH575" s="113"/>
      <c r="FI575" s="113"/>
      <c r="FJ575" s="113"/>
      <c r="FK575" s="113"/>
      <c r="FL575" s="113"/>
      <c r="FM575" s="113"/>
      <c r="FN575" s="113"/>
      <c r="FO575" s="113"/>
      <c r="FP575" s="113"/>
      <c r="FQ575" s="113"/>
      <c r="FR575" s="113"/>
      <c r="FS575" s="113"/>
      <c r="FT575" s="113"/>
      <c r="FU575" s="113"/>
      <c r="FV575" s="113"/>
      <c r="FW575" s="113"/>
      <c r="FX575" s="113"/>
      <c r="FY575" s="113"/>
      <c r="FZ575" s="113"/>
      <c r="GA575" s="113"/>
      <c r="GB575" s="113"/>
      <c r="GC575" s="113"/>
      <c r="GD575" s="113"/>
      <c r="GE575" s="113"/>
      <c r="GF575" s="113"/>
      <c r="GG575" s="113"/>
      <c r="GH575" s="113"/>
      <c r="GI575" s="113"/>
      <c r="GJ575" s="113"/>
      <c r="GK575" s="113"/>
      <c r="GL575" s="113"/>
      <c r="GM575" s="113"/>
      <c r="GN575" s="113"/>
      <c r="GO575" s="113"/>
      <c r="GP575" s="113"/>
      <c r="GQ575" s="113"/>
      <c r="GR575" s="113"/>
      <c r="GS575" s="113"/>
      <c r="GT575" s="113"/>
      <c r="GU575" s="113"/>
      <c r="GV575" s="113"/>
      <c r="GW575" s="113"/>
      <c r="GX575" s="113"/>
      <c r="GY575" s="113"/>
      <c r="GZ575" s="113"/>
      <c r="HA575" s="113"/>
      <c r="HB575" s="113"/>
      <c r="HC575" s="113"/>
      <c r="HD575" s="113"/>
      <c r="HE575" s="113"/>
      <c r="HF575" s="113"/>
      <c r="HG575" s="113"/>
      <c r="HH575" s="113"/>
      <c r="HI575" s="113"/>
      <c r="HJ575" s="113"/>
      <c r="HK575" s="113"/>
      <c r="HL575" s="113"/>
      <c r="HM575" s="113"/>
      <c r="HN575" s="113"/>
      <c r="HO575" s="113"/>
      <c r="HP575" s="113"/>
      <c r="HQ575" s="113"/>
      <c r="HR575" s="113"/>
      <c r="HS575" s="113"/>
      <c r="HT575" s="113"/>
      <c r="HU575" s="113"/>
      <c r="HV575" s="113"/>
      <c r="HW575" s="113"/>
      <c r="HX575" s="113"/>
      <c r="HY575" s="113"/>
      <c r="HZ575" s="113"/>
      <c r="IA575" s="113"/>
      <c r="IB575" s="113"/>
      <c r="IC575" s="113"/>
      <c r="ID575" s="113"/>
      <c r="IE575" s="113"/>
      <c r="IF575" s="113"/>
      <c r="IG575" s="113"/>
      <c r="IH575" s="113"/>
      <c r="II575" s="113"/>
      <c r="IJ575" s="113"/>
      <c r="IK575" s="113"/>
      <c r="IL575" s="113"/>
      <c r="IM575" s="113"/>
      <c r="IN575" s="113"/>
      <c r="IO575" s="113"/>
      <c r="IP575" s="113"/>
      <c r="IQ575" s="113"/>
      <c r="IR575" s="113"/>
      <c r="IS575" s="113"/>
      <c r="IT575" s="113"/>
      <c r="IU575" s="113"/>
      <c r="IV575" s="113"/>
      <c r="IW575" s="113"/>
      <c r="IX575" s="113"/>
      <c r="IY575" s="113"/>
    </row>
    <row r="576" spans="1:259" x14ac:dyDescent="0.2">
      <c r="A576" s="122">
        <v>39990</v>
      </c>
      <c r="B576" s="101" t="s">
        <v>1107</v>
      </c>
      <c r="C576" s="101" t="s">
        <v>265</v>
      </c>
      <c r="D576" s="101" t="s">
        <v>141</v>
      </c>
      <c r="E576" s="101" t="s">
        <v>144</v>
      </c>
      <c r="F576" s="82">
        <v>38657</v>
      </c>
      <c r="G576" s="124">
        <v>2005</v>
      </c>
      <c r="H576" s="123" t="s">
        <v>21</v>
      </c>
      <c r="I576" s="123" t="str">
        <f t="shared" si="27"/>
        <v>UT</v>
      </c>
      <c r="J576" s="123" t="str">
        <f t="shared" si="29"/>
        <v>UT</v>
      </c>
      <c r="K576" s="123" t="str">
        <f t="shared" si="28"/>
        <v>Mountain</v>
      </c>
      <c r="L576" s="123" t="str">
        <f>INDEX('State '!$A$1:$C$62,MATCH($I576,'State '!$B:$B,0),3)</f>
        <v>Mountain</v>
      </c>
      <c r="M576" s="123" t="str">
        <f>INDEX('State '!$A$1:$C$62,MATCH($J576,'State '!$B:$B,0),3)</f>
        <v>Mountain</v>
      </c>
      <c r="N576" s="123"/>
      <c r="O576" s="85">
        <v>54.6</v>
      </c>
      <c r="P576" s="85">
        <v>18.7</v>
      </c>
      <c r="Q576" s="85">
        <v>102</v>
      </c>
      <c r="R576" s="124">
        <v>24</v>
      </c>
      <c r="S576" s="123" t="s">
        <v>135</v>
      </c>
      <c r="T576" s="123" t="s">
        <v>390</v>
      </c>
      <c r="U576" s="123" t="s">
        <v>1108</v>
      </c>
      <c r="V576" s="123"/>
      <c r="W576" s="125"/>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c r="BF576" s="20"/>
      <c r="BG576" s="20"/>
      <c r="BH576" s="20"/>
      <c r="BI576" s="20"/>
      <c r="BJ576" s="20"/>
      <c r="BK576" s="20"/>
      <c r="BL576" s="20"/>
      <c r="BM576" s="20"/>
      <c r="BN576" s="20"/>
      <c r="BO576" s="20"/>
      <c r="BP576" s="20"/>
      <c r="BQ576" s="20"/>
      <c r="BR576" s="20"/>
      <c r="BS576" s="20"/>
      <c r="BT576" s="20"/>
      <c r="BU576" s="20"/>
      <c r="BV576" s="20"/>
      <c r="BW576" s="20"/>
      <c r="BX576" s="20"/>
      <c r="BY576" s="20"/>
      <c r="BZ576" s="20"/>
      <c r="CA576" s="20"/>
      <c r="CB576" s="20"/>
      <c r="CC576" s="20"/>
      <c r="CD576" s="20"/>
      <c r="CE576" s="20"/>
      <c r="CF576" s="20"/>
      <c r="CG576" s="20"/>
      <c r="CH576" s="20"/>
      <c r="CI576" s="20"/>
      <c r="CJ576" s="20"/>
      <c r="CK576" s="20"/>
      <c r="CL576" s="20"/>
      <c r="CM576" s="20"/>
      <c r="CN576" s="20"/>
      <c r="CO576" s="20"/>
      <c r="CP576" s="20"/>
      <c r="CQ576" s="20"/>
      <c r="CR576" s="20"/>
      <c r="CS576" s="20"/>
      <c r="CT576" s="20"/>
      <c r="CU576" s="20"/>
      <c r="CV576" s="20"/>
      <c r="CW576" s="20"/>
      <c r="CX576" s="20"/>
      <c r="CY576" s="20"/>
      <c r="CZ576" s="20"/>
      <c r="DA576" s="20"/>
      <c r="DB576" s="20"/>
      <c r="DC576" s="20"/>
      <c r="DD576" s="20"/>
      <c r="DE576" s="20"/>
      <c r="DF576" s="20"/>
      <c r="DG576" s="20"/>
      <c r="DH576" s="20"/>
      <c r="DI576" s="20"/>
      <c r="DJ576" s="20"/>
      <c r="DK576" s="20"/>
      <c r="DL576" s="20"/>
      <c r="DM576" s="20"/>
      <c r="DN576" s="20"/>
      <c r="DO576" s="20"/>
      <c r="DP576" s="20"/>
      <c r="DQ576" s="20"/>
      <c r="DR576" s="20"/>
      <c r="DS576" s="20"/>
      <c r="DT576" s="20"/>
      <c r="DU576" s="20"/>
      <c r="DV576" s="20"/>
      <c r="DW576" s="20"/>
      <c r="DX576" s="20"/>
      <c r="DY576" s="20"/>
      <c r="DZ576" s="20"/>
      <c r="EA576" s="20"/>
      <c r="EB576" s="20"/>
      <c r="EC576" s="20"/>
      <c r="ED576" s="20"/>
      <c r="EE576" s="20"/>
      <c r="EF576" s="20"/>
      <c r="EG576" s="20"/>
      <c r="EH576" s="20"/>
      <c r="EI576" s="20"/>
      <c r="EJ576" s="20"/>
      <c r="EK576" s="20"/>
      <c r="EL576" s="20"/>
      <c r="EM576" s="20"/>
      <c r="EN576" s="20"/>
      <c r="EO576" s="20"/>
      <c r="EP576" s="20"/>
      <c r="EQ576" s="20"/>
      <c r="ER576" s="20"/>
      <c r="ES576" s="20"/>
      <c r="ET576" s="20"/>
      <c r="EU576" s="20"/>
      <c r="EV576" s="20"/>
      <c r="EW576" s="20"/>
      <c r="EX576" s="20"/>
      <c r="EY576" s="20"/>
      <c r="EZ576" s="20"/>
      <c r="FA576" s="20"/>
      <c r="FB576" s="20"/>
      <c r="FC576" s="20"/>
      <c r="FD576" s="20"/>
      <c r="FE576" s="20"/>
      <c r="FF576" s="20"/>
      <c r="FG576" s="20"/>
      <c r="FH576" s="20"/>
      <c r="FI576" s="20"/>
      <c r="FJ576" s="20"/>
      <c r="FK576" s="20"/>
      <c r="FL576" s="20"/>
      <c r="FM576" s="20"/>
      <c r="FN576" s="20"/>
      <c r="FO576" s="20"/>
      <c r="FP576" s="20"/>
      <c r="FQ576" s="20"/>
      <c r="FR576" s="20"/>
      <c r="FS576" s="20"/>
      <c r="FT576" s="20"/>
      <c r="FU576" s="20"/>
      <c r="FV576" s="20"/>
      <c r="FW576" s="20"/>
      <c r="FX576" s="20"/>
      <c r="FY576" s="20"/>
      <c r="FZ576" s="20"/>
      <c r="GA576" s="20"/>
      <c r="GB576" s="20"/>
      <c r="GC576" s="20"/>
      <c r="GD576" s="20"/>
      <c r="GE576" s="20"/>
      <c r="GF576" s="20"/>
      <c r="GG576" s="20"/>
      <c r="GH576" s="20"/>
      <c r="GI576" s="20"/>
      <c r="GJ576" s="20"/>
      <c r="GK576" s="20"/>
      <c r="GL576" s="20"/>
      <c r="GM576" s="20"/>
      <c r="GN576" s="20"/>
      <c r="GO576" s="20"/>
      <c r="GP576" s="20"/>
      <c r="GQ576" s="20"/>
      <c r="GR576" s="20"/>
      <c r="GS576" s="20"/>
      <c r="GT576" s="20"/>
      <c r="GU576" s="20"/>
      <c r="GV576" s="20"/>
      <c r="GW576" s="20"/>
      <c r="GX576" s="20"/>
      <c r="GY576" s="20"/>
      <c r="GZ576" s="20"/>
      <c r="HA576" s="20"/>
      <c r="HB576" s="20"/>
      <c r="HC576" s="20"/>
      <c r="HD576" s="20"/>
      <c r="HE576" s="20"/>
      <c r="HF576" s="20"/>
      <c r="HG576" s="20"/>
      <c r="HH576" s="20"/>
      <c r="HI576" s="20"/>
      <c r="HJ576" s="20"/>
      <c r="HK576" s="20"/>
      <c r="HL576" s="20"/>
      <c r="HM576" s="20"/>
      <c r="HN576" s="20"/>
      <c r="HO576" s="20"/>
      <c r="HP576" s="20"/>
      <c r="HQ576" s="20"/>
      <c r="HR576" s="20"/>
      <c r="HS576" s="20"/>
      <c r="HT576" s="20"/>
      <c r="HU576" s="20"/>
      <c r="HV576" s="20"/>
      <c r="HW576" s="20"/>
      <c r="HX576" s="20"/>
      <c r="HY576" s="20"/>
      <c r="HZ576" s="20"/>
      <c r="IA576" s="20"/>
      <c r="IB576" s="20"/>
      <c r="IC576" s="20"/>
      <c r="ID576" s="20"/>
      <c r="IE576" s="20"/>
      <c r="IF576" s="20"/>
      <c r="IG576" s="20"/>
      <c r="IH576" s="20"/>
      <c r="II576" s="20"/>
      <c r="IJ576" s="20"/>
      <c r="IK576" s="20"/>
      <c r="IL576" s="20"/>
      <c r="IM576" s="20"/>
      <c r="IN576" s="20"/>
      <c r="IO576" s="20"/>
      <c r="IP576" s="20"/>
      <c r="IQ576" s="20"/>
      <c r="IR576" s="20"/>
      <c r="IS576" s="20"/>
      <c r="IT576" s="20"/>
      <c r="IU576" s="20"/>
      <c r="IV576" s="20"/>
      <c r="IW576" s="20"/>
      <c r="IX576" s="20"/>
      <c r="IY576" s="20"/>
    </row>
    <row r="577" spans="1:259" s="20" customFormat="1" x14ac:dyDescent="0.2">
      <c r="A577" s="122">
        <v>39990</v>
      </c>
      <c r="B577" s="101" t="s">
        <v>1133</v>
      </c>
      <c r="C577" s="101" t="s">
        <v>330</v>
      </c>
      <c r="D577" s="101" t="s">
        <v>134</v>
      </c>
      <c r="E577" s="101" t="s">
        <v>144</v>
      </c>
      <c r="F577" s="82">
        <v>38701</v>
      </c>
      <c r="G577" s="124">
        <v>2005</v>
      </c>
      <c r="H577" s="123" t="s">
        <v>40</v>
      </c>
      <c r="I577" s="123" t="str">
        <f t="shared" si="27"/>
        <v>AZ</v>
      </c>
      <c r="J577" s="123" t="str">
        <f t="shared" si="29"/>
        <v>AZ</v>
      </c>
      <c r="K577" s="123" t="str">
        <f t="shared" si="28"/>
        <v>Mountain</v>
      </c>
      <c r="L577" s="123" t="str">
        <f>INDEX('State '!$A$1:$C$62,MATCH($I577,'State '!$B:$B,0),3)</f>
        <v>Mountain</v>
      </c>
      <c r="M577" s="123" t="str">
        <f>INDEX('State '!$A$1:$C$62,MATCH($J577,'State '!$B:$B,0),3)</f>
        <v>Mountain</v>
      </c>
      <c r="N577" s="123"/>
      <c r="O577" s="85">
        <v>2</v>
      </c>
      <c r="P577" s="85">
        <v>3.2</v>
      </c>
      <c r="Q577" s="85">
        <v>1.7</v>
      </c>
      <c r="R577" s="124">
        <v>12</v>
      </c>
      <c r="S577" s="123" t="s">
        <v>139</v>
      </c>
      <c r="T577" s="123" t="s">
        <v>188</v>
      </c>
      <c r="U577" s="123" t="s">
        <v>391</v>
      </c>
      <c r="V577" s="123"/>
      <c r="W577" s="125"/>
    </row>
    <row r="578" spans="1:259" s="20" customFormat="1" x14ac:dyDescent="0.2">
      <c r="A578" s="122">
        <v>39990</v>
      </c>
      <c r="B578" s="101" t="s">
        <v>1104</v>
      </c>
      <c r="C578" s="101" t="s">
        <v>216</v>
      </c>
      <c r="D578" s="101" t="s">
        <v>141</v>
      </c>
      <c r="E578" s="101" t="s">
        <v>144</v>
      </c>
      <c r="F578" s="82">
        <v>38640</v>
      </c>
      <c r="G578" s="124">
        <v>2005</v>
      </c>
      <c r="H578" s="123" t="s">
        <v>22</v>
      </c>
      <c r="I578" s="123" t="str">
        <f t="shared" si="27"/>
        <v>GA</v>
      </c>
      <c r="J578" s="123" t="str">
        <f t="shared" si="29"/>
        <v>GA</v>
      </c>
      <c r="K578" s="123" t="str">
        <f t="shared" si="28"/>
        <v>Southeast</v>
      </c>
      <c r="L578" s="123" t="str">
        <f>INDEX('State '!$A$1:$C$62,MATCH($I578,'State '!$B:$B,0),3)</f>
        <v>Southeast</v>
      </c>
      <c r="M578" s="123" t="str">
        <f>INDEX('State '!$A$1:$C$62,MATCH($J578,'State '!$B:$B,0),3)</f>
        <v>Southeast</v>
      </c>
      <c r="N578" s="123"/>
      <c r="O578" s="85">
        <v>19.28</v>
      </c>
      <c r="P578" s="85">
        <v>17.36</v>
      </c>
      <c r="Q578" s="85"/>
      <c r="R578" s="124" t="s">
        <v>1023</v>
      </c>
      <c r="S578" s="123" t="s">
        <v>135</v>
      </c>
      <c r="T578" s="123" t="s">
        <v>390</v>
      </c>
      <c r="U578" s="123" t="s">
        <v>1105</v>
      </c>
      <c r="V578" s="123"/>
      <c r="W578" s="125"/>
    </row>
    <row r="579" spans="1:259" s="20" customFormat="1" x14ac:dyDescent="0.2">
      <c r="A579" s="122">
        <v>39990</v>
      </c>
      <c r="B579" s="102" t="s">
        <v>1121</v>
      </c>
      <c r="C579" s="102" t="s">
        <v>207</v>
      </c>
      <c r="D579" s="102" t="s">
        <v>134</v>
      </c>
      <c r="E579" s="144" t="s">
        <v>144</v>
      </c>
      <c r="F579" s="84">
        <v>38632</v>
      </c>
      <c r="G579" s="150">
        <v>2005</v>
      </c>
      <c r="H579" s="123" t="s">
        <v>36</v>
      </c>
      <c r="I579" s="123" t="str">
        <f t="shared" ref="I579:I642" si="30">LEFT($H579,2)</f>
        <v>MA</v>
      </c>
      <c r="J579" s="123" t="str">
        <f t="shared" si="29"/>
        <v>MA</v>
      </c>
      <c r="K579" s="123" t="str">
        <f t="shared" ref="K579:K642" si="31">IF($L579=$M579,L579,CONCATENATE($L579,", ",IF(ISBLANK(N579),"",CONCATENATE(N579,", ")),$M579))</f>
        <v>Northeast</v>
      </c>
      <c r="L579" s="123" t="str">
        <f>INDEX('State '!$A$1:$C$62,MATCH($I579,'State '!$B:$B,0),3)</f>
        <v>Northeast</v>
      </c>
      <c r="M579" s="123" t="str">
        <f>INDEX('State '!$A$1:$C$62,MATCH($J579,'State '!$B:$B,0),3)</f>
        <v>Northeast</v>
      </c>
      <c r="N579" s="123"/>
      <c r="O579" s="146">
        <v>7.7</v>
      </c>
      <c r="P579" s="146">
        <v>5.31</v>
      </c>
      <c r="Q579" s="146">
        <v>25</v>
      </c>
      <c r="R579" s="85">
        <v>8</v>
      </c>
      <c r="S579" s="147" t="s">
        <v>135</v>
      </c>
      <c r="T579" s="148" t="s">
        <v>390</v>
      </c>
      <c r="U579" s="149" t="s">
        <v>1122</v>
      </c>
      <c r="V579" s="123"/>
      <c r="W579" s="125"/>
    </row>
    <row r="580" spans="1:259" s="20" customFormat="1" ht="25.5" x14ac:dyDescent="0.2">
      <c r="A580" s="122">
        <v>39990</v>
      </c>
      <c r="B580" s="101" t="s">
        <v>1082</v>
      </c>
      <c r="C580" s="101" t="s">
        <v>1941</v>
      </c>
      <c r="D580" s="101" t="s">
        <v>141</v>
      </c>
      <c r="E580" s="101" t="s">
        <v>144</v>
      </c>
      <c r="F580" s="82">
        <v>38657</v>
      </c>
      <c r="G580" s="124">
        <v>2005</v>
      </c>
      <c r="H580" s="123" t="s">
        <v>20</v>
      </c>
      <c r="I580" s="123" t="str">
        <f t="shared" si="30"/>
        <v>NJ</v>
      </c>
      <c r="J580" s="123" t="str">
        <f t="shared" si="29"/>
        <v>NJ</v>
      </c>
      <c r="K580" s="123" t="str">
        <f t="shared" si="31"/>
        <v>Northeast</v>
      </c>
      <c r="L580" s="123" t="str">
        <f>INDEX('State '!$A$1:$C$62,MATCH($I580,'State '!$B:$B,0),3)</f>
        <v>Northeast</v>
      </c>
      <c r="M580" s="123" t="str">
        <f>INDEX('State '!$A$1:$C$62,MATCH($J580,'State '!$B:$B,0),3)</f>
        <v>Northeast</v>
      </c>
      <c r="N580" s="123"/>
      <c r="O580" s="85">
        <v>12.4</v>
      </c>
      <c r="P580" s="85">
        <v>3.7</v>
      </c>
      <c r="Q580" s="85">
        <v>105</v>
      </c>
      <c r="R580" s="124">
        <v>36</v>
      </c>
      <c r="S580" s="123" t="s">
        <v>135</v>
      </c>
      <c r="T580" s="123" t="s">
        <v>390</v>
      </c>
      <c r="U580" s="123" t="s">
        <v>1083</v>
      </c>
      <c r="V580" s="123"/>
      <c r="W580" s="125"/>
    </row>
    <row r="581" spans="1:259" s="20" customFormat="1" x14ac:dyDescent="0.2">
      <c r="A581" s="122">
        <v>39990</v>
      </c>
      <c r="B581" s="101" t="s">
        <v>1094</v>
      </c>
      <c r="C581" s="101" t="s">
        <v>291</v>
      </c>
      <c r="D581" s="101" t="s">
        <v>141</v>
      </c>
      <c r="E581" s="101" t="s">
        <v>144</v>
      </c>
      <c r="F581" s="82">
        <v>38626</v>
      </c>
      <c r="G581" s="124">
        <v>2005</v>
      </c>
      <c r="H581" s="123" t="s">
        <v>0</v>
      </c>
      <c r="I581" s="123" t="str">
        <f t="shared" si="30"/>
        <v>LA</v>
      </c>
      <c r="J581" s="123" t="str">
        <f t="shared" si="29"/>
        <v>LA</v>
      </c>
      <c r="K581" s="123" t="str">
        <f t="shared" si="31"/>
        <v>South Central</v>
      </c>
      <c r="L581" s="123" t="str">
        <f>INDEX('State '!$A$1:$C$62,MATCH($I581,'State '!$B:$B,0),3)</f>
        <v>South Central</v>
      </c>
      <c r="M581" s="123" t="str">
        <f>INDEX('State '!$A$1:$C$62,MATCH($J581,'State '!$B:$B,0),3)</f>
        <v>South Central</v>
      </c>
      <c r="N581" s="123"/>
      <c r="O581" s="85">
        <v>39.9</v>
      </c>
      <c r="P581" s="85">
        <v>22.8</v>
      </c>
      <c r="Q581" s="85">
        <v>1100</v>
      </c>
      <c r="R581" s="124">
        <v>36</v>
      </c>
      <c r="S581" s="123" t="s">
        <v>135</v>
      </c>
      <c r="T581" s="123" t="s">
        <v>390</v>
      </c>
      <c r="U581" s="123" t="s">
        <v>1095</v>
      </c>
      <c r="V581" s="123"/>
      <c r="W581" s="125"/>
    </row>
    <row r="582" spans="1:259" s="20" customFormat="1" x14ac:dyDescent="0.2">
      <c r="A582" s="122">
        <v>39990</v>
      </c>
      <c r="B582" s="101" t="s">
        <v>1084</v>
      </c>
      <c r="C582" s="101" t="s">
        <v>268</v>
      </c>
      <c r="D582" s="101" t="s">
        <v>141</v>
      </c>
      <c r="E582" s="101" t="s">
        <v>144</v>
      </c>
      <c r="F582" s="82">
        <v>38473</v>
      </c>
      <c r="G582" s="124">
        <v>2005</v>
      </c>
      <c r="H582" s="123" t="s">
        <v>43</v>
      </c>
      <c r="I582" s="123" t="str">
        <f t="shared" si="30"/>
        <v>NM</v>
      </c>
      <c r="J582" s="123" t="str">
        <f t="shared" si="29"/>
        <v>NM</v>
      </c>
      <c r="K582" s="123" t="str">
        <f t="shared" si="31"/>
        <v>Mountain</v>
      </c>
      <c r="L582" s="123" t="str">
        <f>INDEX('State '!$A$1:$C$62,MATCH($I582,'State '!$B:$B,0),3)</f>
        <v>Mountain</v>
      </c>
      <c r="M582" s="123" t="str">
        <f>INDEX('State '!$A$1:$C$62,MATCH($J582,'State '!$B:$B,0),3)</f>
        <v>Mountain</v>
      </c>
      <c r="N582" s="123"/>
      <c r="O582" s="85">
        <v>138.4</v>
      </c>
      <c r="P582" s="85">
        <v>72.599999999999994</v>
      </c>
      <c r="Q582" s="85">
        <v>375</v>
      </c>
      <c r="R582" s="124">
        <v>36</v>
      </c>
      <c r="S582" s="123" t="s">
        <v>135</v>
      </c>
      <c r="T582" s="123" t="s">
        <v>390</v>
      </c>
      <c r="U582" s="123" t="s">
        <v>1085</v>
      </c>
      <c r="V582" s="123"/>
      <c r="W582" s="125"/>
    </row>
    <row r="583" spans="1:259" s="20" customFormat="1" x14ac:dyDescent="0.2">
      <c r="A583" s="122">
        <v>39990</v>
      </c>
      <c r="B583" s="101" t="s">
        <v>1158</v>
      </c>
      <c r="C583" s="101" t="s">
        <v>334</v>
      </c>
      <c r="D583" s="101" t="s">
        <v>134</v>
      </c>
      <c r="E583" s="101" t="s">
        <v>144</v>
      </c>
      <c r="F583" s="82">
        <v>38274</v>
      </c>
      <c r="G583" s="83">
        <v>2004</v>
      </c>
      <c r="H583" s="123" t="s">
        <v>419</v>
      </c>
      <c r="I583" s="123" t="str">
        <f t="shared" si="30"/>
        <v>TX</v>
      </c>
      <c r="J583" s="123" t="str">
        <f t="shared" si="29"/>
        <v>MX</v>
      </c>
      <c r="K583" s="123" t="str">
        <f t="shared" si="31"/>
        <v>South Central, Mexico</v>
      </c>
      <c r="L583" s="123" t="str">
        <f>INDEX('State '!$A$1:$C$62,MATCH($I583,'State '!$B:$B,0),3)</f>
        <v>South Central</v>
      </c>
      <c r="M583" s="123" t="str">
        <f>INDEX('State '!$A$1:$C$62,MATCH($J583,'State '!$B:$B,0),3)</f>
        <v>Mexico</v>
      </c>
      <c r="N583" s="123"/>
      <c r="O583" s="85">
        <v>1.5</v>
      </c>
      <c r="P583" s="85">
        <v>9</v>
      </c>
      <c r="Q583" s="85">
        <v>25</v>
      </c>
      <c r="R583" s="124">
        <v>8</v>
      </c>
      <c r="S583" s="123" t="s">
        <v>135</v>
      </c>
      <c r="T583" s="123" t="s">
        <v>390</v>
      </c>
      <c r="U583" s="123" t="s">
        <v>1159</v>
      </c>
      <c r="V583" s="123"/>
      <c r="W583" s="125"/>
    </row>
    <row r="584" spans="1:259" s="20" customFormat="1" x14ac:dyDescent="0.2">
      <c r="A584" s="122">
        <v>39990</v>
      </c>
      <c r="B584" s="101" t="s">
        <v>1160</v>
      </c>
      <c r="C584" s="101" t="s">
        <v>201</v>
      </c>
      <c r="D584" s="101" t="s">
        <v>141</v>
      </c>
      <c r="E584" s="101" t="s">
        <v>144</v>
      </c>
      <c r="F584" s="82">
        <v>38261</v>
      </c>
      <c r="G584" s="83">
        <v>2004</v>
      </c>
      <c r="H584" s="123" t="s">
        <v>36</v>
      </c>
      <c r="I584" s="123" t="str">
        <f t="shared" si="30"/>
        <v>MA</v>
      </c>
      <c r="J584" s="123" t="str">
        <f t="shared" si="29"/>
        <v>MA</v>
      </c>
      <c r="K584" s="123" t="str">
        <f t="shared" si="31"/>
        <v>Northeast</v>
      </c>
      <c r="L584" s="123" t="str">
        <f>INDEX('State '!$A$1:$C$62,MATCH($I584,'State '!$B:$B,0),3)</f>
        <v>Northeast</v>
      </c>
      <c r="M584" s="123" t="str">
        <f>INDEX('State '!$A$1:$C$62,MATCH($J584,'State '!$B:$B,0),3)</f>
        <v>Northeast</v>
      </c>
      <c r="N584" s="123"/>
      <c r="O584" s="85">
        <v>11.5</v>
      </c>
      <c r="P584" s="85">
        <v>0.25</v>
      </c>
      <c r="Q584" s="85">
        <v>60</v>
      </c>
      <c r="R584" s="124">
        <v>24</v>
      </c>
      <c r="S584" s="123" t="s">
        <v>135</v>
      </c>
      <c r="T584" s="123" t="s">
        <v>390</v>
      </c>
      <c r="U584" s="123" t="s">
        <v>1161</v>
      </c>
      <c r="V584" s="123"/>
      <c r="W584" s="125"/>
    </row>
    <row r="585" spans="1:259" s="20" customFormat="1" x14ac:dyDescent="0.2">
      <c r="A585" s="122">
        <v>39990</v>
      </c>
      <c r="B585" s="101" t="s">
        <v>1194</v>
      </c>
      <c r="C585" s="101" t="s">
        <v>1791</v>
      </c>
      <c r="D585" s="101" t="s">
        <v>141</v>
      </c>
      <c r="E585" s="101" t="s">
        <v>144</v>
      </c>
      <c r="F585" s="82">
        <v>38261</v>
      </c>
      <c r="G585" s="83">
        <v>2004</v>
      </c>
      <c r="H585" s="123" t="s">
        <v>34</v>
      </c>
      <c r="I585" s="123" t="str">
        <f t="shared" si="30"/>
        <v>WI</v>
      </c>
      <c r="J585" s="123" t="str">
        <f t="shared" si="29"/>
        <v>WI</v>
      </c>
      <c r="K585" s="123" t="str">
        <f t="shared" si="31"/>
        <v>Midwest</v>
      </c>
      <c r="L585" s="123" t="str">
        <f>INDEX('State '!$A$1:$C$62,MATCH($I585,'State '!$B:$B,0),3)</f>
        <v>Midwest</v>
      </c>
      <c r="M585" s="123" t="str">
        <f>INDEX('State '!$A$1:$C$62,MATCH($J585,'State '!$B:$B,0),3)</f>
        <v>Midwest</v>
      </c>
      <c r="N585" s="123"/>
      <c r="O585" s="85">
        <v>42.1</v>
      </c>
      <c r="P585" s="85">
        <v>32.799999999999997</v>
      </c>
      <c r="Q585" s="85">
        <v>220</v>
      </c>
      <c r="R585" s="124" t="s">
        <v>1195</v>
      </c>
      <c r="S585" s="123" t="s">
        <v>135</v>
      </c>
      <c r="T585" s="123" t="s">
        <v>390</v>
      </c>
      <c r="U585" s="123" t="s">
        <v>1196</v>
      </c>
      <c r="V585" s="123"/>
      <c r="W585" s="125"/>
    </row>
    <row r="586" spans="1:259" s="20" customFormat="1" x14ac:dyDescent="0.2">
      <c r="A586" s="122">
        <v>39990</v>
      </c>
      <c r="B586" s="101" t="s">
        <v>1186</v>
      </c>
      <c r="C586" s="101" t="s">
        <v>260</v>
      </c>
      <c r="D586" s="101" t="s">
        <v>141</v>
      </c>
      <c r="E586" s="101" t="s">
        <v>144</v>
      </c>
      <c r="F586" s="82">
        <v>38322</v>
      </c>
      <c r="G586" s="83">
        <v>2004</v>
      </c>
      <c r="H586" s="123" t="s">
        <v>867</v>
      </c>
      <c r="I586" s="123" t="str">
        <f t="shared" si="30"/>
        <v>CO</v>
      </c>
      <c r="J586" s="123" t="str">
        <f t="shared" si="29"/>
        <v>KS</v>
      </c>
      <c r="K586" s="123" t="str">
        <f t="shared" si="31"/>
        <v>Mountain, South Central</v>
      </c>
      <c r="L586" s="123" t="str">
        <f>INDEX('State '!$A$1:$C$62,MATCH($I586,'State '!$B:$B,0),3)</f>
        <v>Mountain</v>
      </c>
      <c r="M586" s="123" t="str">
        <f>INDEX('State '!$A$1:$C$62,MATCH($J586,'State '!$B:$B,0),3)</f>
        <v>South Central</v>
      </c>
      <c r="N586" s="123"/>
      <c r="O586" s="85">
        <v>410</v>
      </c>
      <c r="P586" s="85">
        <v>380</v>
      </c>
      <c r="Q586" s="85">
        <v>560</v>
      </c>
      <c r="R586" s="124">
        <v>36</v>
      </c>
      <c r="S586" s="123" t="s">
        <v>135</v>
      </c>
      <c r="T586" s="123" t="s">
        <v>390</v>
      </c>
      <c r="U586" s="123" t="s">
        <v>1187</v>
      </c>
      <c r="V586" s="123"/>
      <c r="W586" s="125"/>
      <c r="X586" s="126"/>
      <c r="Y586" s="113"/>
      <c r="Z586" s="113"/>
      <c r="AA586" s="113"/>
      <c r="AB586" s="113"/>
      <c r="AC586" s="113"/>
      <c r="AD586" s="113"/>
      <c r="AE586" s="113"/>
      <c r="AF586" s="113"/>
      <c r="AG586" s="113"/>
      <c r="AH586" s="113"/>
      <c r="AI586" s="113"/>
      <c r="AJ586" s="113"/>
      <c r="AK586" s="113"/>
      <c r="AL586" s="113"/>
      <c r="AM586" s="113"/>
      <c r="AN586" s="113"/>
      <c r="AO586" s="113"/>
      <c r="AP586" s="113"/>
      <c r="AQ586" s="113"/>
      <c r="AR586" s="113"/>
      <c r="AS586" s="113"/>
      <c r="AT586" s="113"/>
      <c r="AU586" s="113"/>
      <c r="AV586" s="113"/>
      <c r="AW586" s="113"/>
      <c r="AX586" s="113"/>
      <c r="AY586" s="113"/>
      <c r="AZ586" s="113"/>
      <c r="BA586" s="113"/>
      <c r="BB586" s="113"/>
      <c r="BC586" s="113"/>
      <c r="BD586" s="113"/>
      <c r="BE586" s="113"/>
      <c r="BF586" s="113"/>
      <c r="BG586" s="113"/>
      <c r="BH586" s="113"/>
      <c r="BI586" s="113"/>
      <c r="BJ586" s="113"/>
      <c r="BK586" s="113"/>
      <c r="BL586" s="113"/>
      <c r="BM586" s="113"/>
      <c r="BN586" s="113"/>
      <c r="BO586" s="113"/>
      <c r="BP586" s="113"/>
      <c r="BQ586" s="113"/>
      <c r="BR586" s="113"/>
      <c r="BS586" s="113"/>
      <c r="BT586" s="113"/>
      <c r="BU586" s="113"/>
      <c r="BV586" s="113"/>
      <c r="BW586" s="113"/>
      <c r="BX586" s="113"/>
      <c r="BY586" s="113"/>
      <c r="BZ586" s="113"/>
      <c r="CA586" s="113"/>
      <c r="CB586" s="113"/>
      <c r="CC586" s="113"/>
      <c r="CD586" s="113"/>
      <c r="CE586" s="113"/>
      <c r="CF586" s="113"/>
      <c r="CG586" s="113"/>
      <c r="CH586" s="113"/>
      <c r="CI586" s="113"/>
      <c r="CJ586" s="113"/>
      <c r="CK586" s="113"/>
      <c r="CL586" s="113"/>
      <c r="CM586" s="113"/>
      <c r="CN586" s="113"/>
      <c r="CO586" s="113"/>
      <c r="CP586" s="113"/>
      <c r="CQ586" s="113"/>
      <c r="CR586" s="113"/>
      <c r="CS586" s="113"/>
      <c r="CT586" s="113"/>
      <c r="CU586" s="113"/>
      <c r="CV586" s="113"/>
      <c r="CW586" s="113"/>
      <c r="CX586" s="113"/>
      <c r="CY586" s="113"/>
      <c r="CZ586" s="113"/>
      <c r="DA586" s="113"/>
      <c r="DB586" s="113"/>
      <c r="DC586" s="113"/>
      <c r="DD586" s="113"/>
      <c r="DE586" s="113"/>
      <c r="DF586" s="113"/>
      <c r="DG586" s="113"/>
      <c r="DH586" s="113"/>
      <c r="DI586" s="113"/>
      <c r="DJ586" s="113"/>
      <c r="DK586" s="113"/>
      <c r="DL586" s="113"/>
      <c r="DM586" s="113"/>
      <c r="DN586" s="113"/>
      <c r="DO586" s="113"/>
      <c r="DP586" s="113"/>
      <c r="DQ586" s="113"/>
      <c r="DR586" s="113"/>
      <c r="DS586" s="113"/>
      <c r="DT586" s="113"/>
      <c r="DU586" s="113"/>
      <c r="DV586" s="113"/>
      <c r="DW586" s="113"/>
      <c r="DX586" s="113"/>
      <c r="DY586" s="113"/>
      <c r="DZ586" s="113"/>
      <c r="EA586" s="113"/>
      <c r="EB586" s="113"/>
      <c r="EC586" s="113"/>
      <c r="ED586" s="113"/>
      <c r="EE586" s="113"/>
      <c r="EF586" s="113"/>
      <c r="EG586" s="113"/>
      <c r="EH586" s="113"/>
      <c r="EI586" s="113"/>
      <c r="EJ586" s="113"/>
      <c r="EK586" s="113"/>
      <c r="EL586" s="113"/>
      <c r="EM586" s="113"/>
      <c r="EN586" s="113"/>
      <c r="EO586" s="113"/>
      <c r="EP586" s="113"/>
      <c r="EQ586" s="113"/>
      <c r="ER586" s="113"/>
      <c r="ES586" s="113"/>
      <c r="ET586" s="113"/>
      <c r="EU586" s="113"/>
      <c r="EV586" s="113"/>
      <c r="EW586" s="113"/>
      <c r="EX586" s="113"/>
      <c r="EY586" s="113"/>
      <c r="EZ586" s="113"/>
      <c r="FA586" s="113"/>
      <c r="FB586" s="113"/>
      <c r="FC586" s="113"/>
      <c r="FD586" s="113"/>
      <c r="FE586" s="113"/>
      <c r="FF586" s="113"/>
      <c r="FG586" s="113"/>
      <c r="FH586" s="113"/>
      <c r="FI586" s="113"/>
      <c r="FJ586" s="113"/>
      <c r="FK586" s="113"/>
      <c r="FL586" s="113"/>
      <c r="FM586" s="113"/>
      <c r="FN586" s="113"/>
      <c r="FO586" s="113"/>
      <c r="FP586" s="113"/>
      <c r="FQ586" s="113"/>
      <c r="FR586" s="113"/>
      <c r="FS586" s="113"/>
      <c r="FT586" s="113"/>
      <c r="FU586" s="113"/>
      <c r="FV586" s="113"/>
      <c r="FW586" s="113"/>
      <c r="FX586" s="113"/>
      <c r="FY586" s="113"/>
      <c r="FZ586" s="113"/>
      <c r="GA586" s="113"/>
      <c r="GB586" s="113"/>
      <c r="GC586" s="113"/>
      <c r="GD586" s="113"/>
      <c r="GE586" s="113"/>
      <c r="GF586" s="113"/>
      <c r="GG586" s="113"/>
      <c r="GH586" s="113"/>
      <c r="GI586" s="113"/>
      <c r="GJ586" s="113"/>
      <c r="GK586" s="113"/>
      <c r="GL586" s="113"/>
      <c r="GM586" s="113"/>
      <c r="GN586" s="113"/>
      <c r="GO586" s="113"/>
      <c r="GP586" s="113"/>
      <c r="GQ586" s="113"/>
      <c r="GR586" s="113"/>
      <c r="GS586" s="113"/>
      <c r="GT586" s="113"/>
      <c r="GU586" s="113"/>
      <c r="GV586" s="113"/>
      <c r="GW586" s="113"/>
      <c r="GX586" s="113"/>
      <c r="GY586" s="113"/>
      <c r="GZ586" s="113"/>
      <c r="HA586" s="113"/>
      <c r="HB586" s="113"/>
      <c r="HC586" s="113"/>
      <c r="HD586" s="113"/>
      <c r="HE586" s="113"/>
      <c r="HF586" s="113"/>
      <c r="HG586" s="113"/>
      <c r="HH586" s="113"/>
      <c r="HI586" s="113"/>
      <c r="HJ586" s="113"/>
      <c r="HK586" s="113"/>
      <c r="HL586" s="113"/>
      <c r="HM586" s="113"/>
      <c r="HN586" s="113"/>
      <c r="HO586" s="113"/>
      <c r="HP586" s="113"/>
      <c r="HQ586" s="113"/>
      <c r="HR586" s="113"/>
      <c r="HS586" s="113"/>
      <c r="HT586" s="113"/>
      <c r="HU586" s="113"/>
      <c r="HV586" s="113"/>
      <c r="HW586" s="113"/>
      <c r="HX586" s="113"/>
      <c r="HY586" s="113"/>
      <c r="HZ586" s="113"/>
      <c r="IA586" s="113"/>
      <c r="IB586" s="113"/>
      <c r="IC586" s="113"/>
      <c r="ID586" s="113"/>
      <c r="IE586" s="113"/>
      <c r="IF586" s="113"/>
      <c r="IG586" s="113"/>
      <c r="IH586" s="113"/>
      <c r="II586" s="113"/>
      <c r="IJ586" s="113"/>
      <c r="IK586" s="113"/>
      <c r="IL586" s="113"/>
      <c r="IM586" s="113"/>
      <c r="IN586" s="113"/>
      <c r="IO586" s="113"/>
      <c r="IP586" s="113"/>
      <c r="IQ586" s="113"/>
      <c r="IR586" s="113"/>
      <c r="IS586" s="113"/>
      <c r="IT586" s="113"/>
      <c r="IU586" s="113"/>
      <c r="IV586" s="113"/>
      <c r="IW586" s="113"/>
      <c r="IX586" s="113"/>
      <c r="IY586" s="113"/>
    </row>
    <row r="587" spans="1:259" x14ac:dyDescent="0.2">
      <c r="A587" s="122">
        <v>39990</v>
      </c>
      <c r="B587" s="101" t="s">
        <v>1204</v>
      </c>
      <c r="C587" s="101" t="s">
        <v>260</v>
      </c>
      <c r="D587" s="101" t="s">
        <v>141</v>
      </c>
      <c r="E587" s="101" t="s">
        <v>144</v>
      </c>
      <c r="F587" s="82">
        <v>38322</v>
      </c>
      <c r="G587" s="83">
        <v>2004</v>
      </c>
      <c r="H587" s="123" t="s">
        <v>25</v>
      </c>
      <c r="I587" s="123" t="str">
        <f t="shared" si="30"/>
        <v>CO</v>
      </c>
      <c r="J587" s="123" t="str">
        <f t="shared" si="29"/>
        <v>CO</v>
      </c>
      <c r="K587" s="123" t="str">
        <f t="shared" si="31"/>
        <v>Mountain</v>
      </c>
      <c r="L587" s="123" t="str">
        <f>INDEX('State '!$A$1:$C$62,MATCH($I587,'State '!$B:$B,0),3)</f>
        <v>Mountain</v>
      </c>
      <c r="M587" s="123" t="str">
        <f>INDEX('State '!$A$1:$C$62,MATCH($J587,'State '!$B:$B,0),3)</f>
        <v>Mountain</v>
      </c>
      <c r="N587" s="123"/>
      <c r="O587" s="85">
        <v>4.7</v>
      </c>
      <c r="P587" s="85"/>
      <c r="Q587" s="85">
        <v>120</v>
      </c>
      <c r="R587" s="124"/>
      <c r="S587" s="123" t="s">
        <v>135</v>
      </c>
      <c r="T587" s="123" t="s">
        <v>390</v>
      </c>
      <c r="U587" s="123" t="s">
        <v>1205</v>
      </c>
      <c r="V587" s="123"/>
      <c r="W587" s="125"/>
    </row>
    <row r="588" spans="1:259" x14ac:dyDescent="0.2">
      <c r="A588" s="122">
        <v>39990</v>
      </c>
      <c r="B588" s="101" t="s">
        <v>1170</v>
      </c>
      <c r="C588" s="101" t="s">
        <v>335</v>
      </c>
      <c r="D588" s="101" t="s">
        <v>134</v>
      </c>
      <c r="E588" s="101" t="s">
        <v>144</v>
      </c>
      <c r="F588" s="82">
        <v>38292</v>
      </c>
      <c r="G588" s="83">
        <v>2004</v>
      </c>
      <c r="H588" s="123" t="s">
        <v>41</v>
      </c>
      <c r="I588" s="123" t="str">
        <f t="shared" si="30"/>
        <v>MI</v>
      </c>
      <c r="J588" s="123" t="str">
        <f t="shared" si="29"/>
        <v>MI</v>
      </c>
      <c r="K588" s="123" t="str">
        <f t="shared" si="31"/>
        <v>Midwest</v>
      </c>
      <c r="L588" s="123" t="str">
        <f>INDEX('State '!$A$1:$C$62,MATCH($I588,'State '!$B:$B,0),3)</f>
        <v>Midwest</v>
      </c>
      <c r="M588" s="123" t="str">
        <f>INDEX('State '!$A$1:$C$62,MATCH($J588,'State '!$B:$B,0),3)</f>
        <v>Midwest</v>
      </c>
      <c r="N588" s="123"/>
      <c r="O588" s="85">
        <v>2</v>
      </c>
      <c r="P588" s="85">
        <v>1.6</v>
      </c>
      <c r="Q588" s="85">
        <v>700</v>
      </c>
      <c r="R588" s="124">
        <v>20</v>
      </c>
      <c r="S588" s="123" t="s">
        <v>139</v>
      </c>
      <c r="T588" s="123" t="s">
        <v>188</v>
      </c>
      <c r="U588" s="123" t="s">
        <v>391</v>
      </c>
      <c r="V588" s="123"/>
      <c r="W588" s="125"/>
    </row>
    <row r="589" spans="1:259" x14ac:dyDescent="0.2">
      <c r="A589" s="122">
        <v>39990</v>
      </c>
      <c r="B589" s="101" t="s">
        <v>2142</v>
      </c>
      <c r="C589" s="101" t="s">
        <v>337</v>
      </c>
      <c r="D589" s="101" t="s">
        <v>141</v>
      </c>
      <c r="E589" s="101" t="s">
        <v>144</v>
      </c>
      <c r="F589" s="82">
        <v>38301</v>
      </c>
      <c r="G589" s="83">
        <v>2004</v>
      </c>
      <c r="H589" s="123" t="s">
        <v>38</v>
      </c>
      <c r="I589" s="123" t="str">
        <f t="shared" si="30"/>
        <v>NH</v>
      </c>
      <c r="J589" s="123" t="str">
        <f t="shared" si="29"/>
        <v>NH</v>
      </c>
      <c r="K589" s="123" t="str">
        <f t="shared" si="31"/>
        <v>Northeast</v>
      </c>
      <c r="L589" s="123" t="str">
        <f>INDEX('State '!$A$1:$C$62,MATCH($I589,'State '!$B:$B,0),3)</f>
        <v>Northeast</v>
      </c>
      <c r="M589" s="123" t="str">
        <f>INDEX('State '!$A$1:$C$62,MATCH($J589,'State '!$B:$B,0),3)</f>
        <v>Northeast</v>
      </c>
      <c r="N589" s="123"/>
      <c r="O589" s="85">
        <v>3.87</v>
      </c>
      <c r="P589" s="85">
        <v>7</v>
      </c>
      <c r="Q589" s="85">
        <v>50</v>
      </c>
      <c r="R589" s="124">
        <v>12</v>
      </c>
      <c r="S589" s="123" t="s">
        <v>139</v>
      </c>
      <c r="T589" s="123" t="s">
        <v>188</v>
      </c>
      <c r="U589" s="123" t="s">
        <v>391</v>
      </c>
      <c r="V589" s="123"/>
      <c r="W589" s="125"/>
    </row>
    <row r="590" spans="1:259" x14ac:dyDescent="0.2">
      <c r="A590" s="122">
        <v>39990</v>
      </c>
      <c r="B590" s="101" t="s">
        <v>1178</v>
      </c>
      <c r="C590" s="101" t="s">
        <v>336</v>
      </c>
      <c r="D590" s="101" t="s">
        <v>137</v>
      </c>
      <c r="E590" s="101" t="s">
        <v>144</v>
      </c>
      <c r="F590" s="82">
        <v>38352</v>
      </c>
      <c r="G590" s="83">
        <v>2004</v>
      </c>
      <c r="H590" s="123" t="s">
        <v>2</v>
      </c>
      <c r="I590" s="123" t="str">
        <f t="shared" si="30"/>
        <v>OR</v>
      </c>
      <c r="J590" s="123" t="str">
        <f t="shared" si="29"/>
        <v>OR</v>
      </c>
      <c r="K590" s="123" t="str">
        <f t="shared" si="31"/>
        <v>Pacific</v>
      </c>
      <c r="L590" s="123" t="str">
        <f>INDEX('State '!$A$1:$C$62,MATCH($I590,'State '!$B:$B,0),3)</f>
        <v>Pacific</v>
      </c>
      <c r="M590" s="123" t="str">
        <f>INDEX('State '!$A$1:$C$62,MATCH($J590,'State '!$B:$B,0),3)</f>
        <v>Pacific</v>
      </c>
      <c r="N590" s="123"/>
      <c r="O590" s="85">
        <v>28</v>
      </c>
      <c r="P590" s="85">
        <v>72.400000000000006</v>
      </c>
      <c r="Q590" s="85">
        <v>70</v>
      </c>
      <c r="R590" s="124" t="s">
        <v>1179</v>
      </c>
      <c r="S590" s="123" t="s">
        <v>139</v>
      </c>
      <c r="T590" s="123" t="s">
        <v>188</v>
      </c>
      <c r="U590" s="123" t="s">
        <v>391</v>
      </c>
      <c r="V590" s="123"/>
      <c r="W590" s="125"/>
    </row>
    <row r="591" spans="1:259" x14ac:dyDescent="0.2">
      <c r="A591" s="122">
        <v>39990</v>
      </c>
      <c r="B591" s="101" t="s">
        <v>1167</v>
      </c>
      <c r="C591" s="101" t="s">
        <v>225</v>
      </c>
      <c r="D591" s="101" t="s">
        <v>141</v>
      </c>
      <c r="E591" s="101" t="s">
        <v>144</v>
      </c>
      <c r="F591" s="82">
        <v>38292</v>
      </c>
      <c r="G591" s="83">
        <v>2004</v>
      </c>
      <c r="H591" s="123" t="s">
        <v>1168</v>
      </c>
      <c r="I591" s="123" t="str">
        <f t="shared" si="30"/>
        <v>WV</v>
      </c>
      <c r="J591" s="123" t="str">
        <f t="shared" si="29"/>
        <v>VA</v>
      </c>
      <c r="K591" s="123" t="str">
        <f t="shared" si="31"/>
        <v>Northeast</v>
      </c>
      <c r="L591" s="123" t="str">
        <f>INDEX('State '!$A$1:$C$62,MATCH($I591,'State '!$B:$B,0),3)</f>
        <v>Northeast</v>
      </c>
      <c r="M591" s="123" t="str">
        <f>INDEX('State '!$A$1:$C$62,MATCH($J591,'State '!$B:$B,0),3)</f>
        <v>Northeast</v>
      </c>
      <c r="N591" s="123"/>
      <c r="O591" s="85">
        <v>78</v>
      </c>
      <c r="P591" s="85"/>
      <c r="Q591" s="85">
        <v>217</v>
      </c>
      <c r="R591" s="124"/>
      <c r="S591" s="123" t="s">
        <v>135</v>
      </c>
      <c r="T591" s="123" t="s">
        <v>390</v>
      </c>
      <c r="U591" s="123" t="s">
        <v>1169</v>
      </c>
      <c r="V591" s="123"/>
      <c r="W591" s="125"/>
    </row>
    <row r="592" spans="1:259" x14ac:dyDescent="0.2">
      <c r="A592" s="122">
        <v>39990</v>
      </c>
      <c r="B592" s="101" t="s">
        <v>1166</v>
      </c>
      <c r="C592" s="101" t="s">
        <v>219</v>
      </c>
      <c r="D592" s="101" t="s">
        <v>141</v>
      </c>
      <c r="E592" s="101" t="s">
        <v>144</v>
      </c>
      <c r="F592" s="82">
        <v>38335</v>
      </c>
      <c r="G592" s="83">
        <v>2004</v>
      </c>
      <c r="H592" s="123" t="s">
        <v>832</v>
      </c>
      <c r="I592" s="123" t="str">
        <f t="shared" si="30"/>
        <v>PA</v>
      </c>
      <c r="J592" s="123" t="str">
        <f t="shared" si="29"/>
        <v>DE</v>
      </c>
      <c r="K592" s="123" t="str">
        <f t="shared" si="31"/>
        <v>Northeast</v>
      </c>
      <c r="L592" s="123" t="str">
        <f>INDEX('State '!$A$1:$C$62,MATCH($I592,'State '!$B:$B,0),3)</f>
        <v>Northeast</v>
      </c>
      <c r="M592" s="123" t="str">
        <f>INDEX('State '!$A$1:$C$62,MATCH($J592,'State '!$B:$B,0),3)</f>
        <v>Northeast</v>
      </c>
      <c r="N592" s="123"/>
      <c r="O592" s="85">
        <v>2.86</v>
      </c>
      <c r="P592" s="85">
        <v>2.7</v>
      </c>
      <c r="Q592" s="85">
        <v>4.7</v>
      </c>
      <c r="R592" s="124">
        <v>16</v>
      </c>
      <c r="S592" s="123" t="s">
        <v>135</v>
      </c>
      <c r="T592" s="123" t="s">
        <v>390</v>
      </c>
      <c r="U592" s="123" t="s">
        <v>1081</v>
      </c>
      <c r="V592" s="123"/>
      <c r="W592" s="125"/>
    </row>
    <row r="593" spans="1:259" x14ac:dyDescent="0.2">
      <c r="A593" s="122">
        <v>39990</v>
      </c>
      <c r="B593" s="101" t="s">
        <v>1162</v>
      </c>
      <c r="C593" s="101" t="s">
        <v>1784</v>
      </c>
      <c r="D593" s="101" t="s">
        <v>141</v>
      </c>
      <c r="E593" s="101" t="s">
        <v>144</v>
      </c>
      <c r="F593" s="82">
        <v>38078</v>
      </c>
      <c r="G593" s="83">
        <v>2004</v>
      </c>
      <c r="H593" s="123" t="s">
        <v>1163</v>
      </c>
      <c r="I593" s="123" t="str">
        <f t="shared" si="30"/>
        <v>CO</v>
      </c>
      <c r="J593" s="123" t="str">
        <f t="shared" si="29"/>
        <v>NM</v>
      </c>
      <c r="K593" s="123" t="str">
        <f t="shared" si="31"/>
        <v>Mountain</v>
      </c>
      <c r="L593" s="123" t="str">
        <f>INDEX('State '!$A$1:$C$62,MATCH($I593,'State '!$B:$B,0),3)</f>
        <v>Mountain</v>
      </c>
      <c r="M593" s="123" t="str">
        <f>INDEX('State '!$A$1:$C$62,MATCH($J593,'State '!$B:$B,0),3)</f>
        <v>Mountain</v>
      </c>
      <c r="N593" s="123"/>
      <c r="O593" s="85">
        <v>7.3</v>
      </c>
      <c r="P593" s="85"/>
      <c r="Q593" s="85">
        <v>140</v>
      </c>
      <c r="R593" s="124"/>
      <c r="S593" s="123" t="s">
        <v>135</v>
      </c>
      <c r="T593" s="123" t="s">
        <v>390</v>
      </c>
      <c r="U593" s="123" t="s">
        <v>1164</v>
      </c>
      <c r="V593" s="123"/>
      <c r="W593" s="125"/>
    </row>
    <row r="594" spans="1:259" ht="25.5" x14ac:dyDescent="0.2">
      <c r="A594" s="122">
        <v>39990</v>
      </c>
      <c r="B594" s="101" t="s">
        <v>1147</v>
      </c>
      <c r="C594" s="101" t="s">
        <v>1784</v>
      </c>
      <c r="D594" s="101" t="s">
        <v>141</v>
      </c>
      <c r="E594" s="101" t="s">
        <v>144</v>
      </c>
      <c r="F594" s="82">
        <v>38108</v>
      </c>
      <c r="G594" s="83">
        <v>2004</v>
      </c>
      <c r="H594" s="123" t="s">
        <v>1148</v>
      </c>
      <c r="I594" s="123" t="str">
        <f t="shared" si="30"/>
        <v>TX</v>
      </c>
      <c r="J594" s="123" t="str">
        <f t="shared" si="29"/>
        <v>CA</v>
      </c>
      <c r="K594" s="123" t="str">
        <f t="shared" si="31"/>
        <v>South Central, Mountain, Pacific</v>
      </c>
      <c r="L594" s="123" t="str">
        <f>INDEX('State '!$A$1:$C$62,MATCH($I594,'State '!$B:$B,0),3)</f>
        <v>South Central</v>
      </c>
      <c r="M594" s="123" t="str">
        <f>INDEX('State '!$A$1:$C$62,MATCH($J594,'State '!$B:$B,0),3)</f>
        <v>Pacific</v>
      </c>
      <c r="N594" s="123" t="s">
        <v>2564</v>
      </c>
      <c r="O594" s="85">
        <v>110</v>
      </c>
      <c r="P594" s="85"/>
      <c r="Q594" s="85">
        <v>220</v>
      </c>
      <c r="R594" s="124">
        <v>30</v>
      </c>
      <c r="S594" s="123" t="s">
        <v>135</v>
      </c>
      <c r="T594" s="123" t="s">
        <v>390</v>
      </c>
      <c r="U594" s="123" t="s">
        <v>1149</v>
      </c>
      <c r="V594" s="123"/>
      <c r="W594" s="125"/>
    </row>
    <row r="595" spans="1:259" ht="25.5" x14ac:dyDescent="0.2">
      <c r="A595" s="122">
        <v>39990</v>
      </c>
      <c r="B595" s="101" t="s">
        <v>1150</v>
      </c>
      <c r="C595" s="101" t="s">
        <v>1784</v>
      </c>
      <c r="D595" s="101" t="s">
        <v>141</v>
      </c>
      <c r="E595" s="101" t="s">
        <v>144</v>
      </c>
      <c r="F595" s="82">
        <v>38108</v>
      </c>
      <c r="G595" s="83">
        <v>2004</v>
      </c>
      <c r="H595" s="123" t="s">
        <v>1148</v>
      </c>
      <c r="I595" s="123" t="str">
        <f t="shared" si="30"/>
        <v>TX</v>
      </c>
      <c r="J595" s="123" t="str">
        <f t="shared" si="29"/>
        <v>CA</v>
      </c>
      <c r="K595" s="123" t="str">
        <f t="shared" si="31"/>
        <v>South Central, Mountain, Pacific</v>
      </c>
      <c r="L595" s="123" t="str">
        <f>INDEX('State '!$A$1:$C$62,MATCH($I595,'State '!$B:$B,0),3)</f>
        <v>South Central</v>
      </c>
      <c r="M595" s="123" t="str">
        <f>INDEX('State '!$A$1:$C$62,MATCH($J595,'State '!$B:$B,0),3)</f>
        <v>Pacific</v>
      </c>
      <c r="N595" s="123" t="s">
        <v>2564</v>
      </c>
      <c r="O595" s="85">
        <v>63</v>
      </c>
      <c r="P595" s="85"/>
      <c r="Q595" s="85">
        <v>100</v>
      </c>
      <c r="R595" s="124">
        <v>30</v>
      </c>
      <c r="S595" s="123" t="s">
        <v>135</v>
      </c>
      <c r="T595" s="123" t="s">
        <v>390</v>
      </c>
      <c r="U595" s="123" t="s">
        <v>1149</v>
      </c>
      <c r="V595" s="123"/>
      <c r="W595" s="125"/>
    </row>
    <row r="596" spans="1:259" x14ac:dyDescent="0.2">
      <c r="A596" s="122">
        <v>39990</v>
      </c>
      <c r="B596" s="101" t="s">
        <v>1153</v>
      </c>
      <c r="C596" s="101" t="s">
        <v>242</v>
      </c>
      <c r="D596" s="101" t="s">
        <v>137</v>
      </c>
      <c r="E596" s="101" t="s">
        <v>144</v>
      </c>
      <c r="F596" s="82">
        <v>38189</v>
      </c>
      <c r="G596" s="83">
        <v>2004</v>
      </c>
      <c r="H596" s="123" t="s">
        <v>6</v>
      </c>
      <c r="I596" s="123" t="str">
        <f t="shared" si="30"/>
        <v>TX</v>
      </c>
      <c r="J596" s="123" t="str">
        <f t="shared" si="29"/>
        <v>TX</v>
      </c>
      <c r="K596" s="123" t="str">
        <f t="shared" si="31"/>
        <v>South Central</v>
      </c>
      <c r="L596" s="123" t="str">
        <f>INDEX('State '!$A$1:$C$62,MATCH($I596,'State '!$B:$B,0),3)</f>
        <v>South Central</v>
      </c>
      <c r="M596" s="123" t="str">
        <f>INDEX('State '!$A$1:$C$62,MATCH($J596,'State '!$B:$B,0),3)</f>
        <v>South Central</v>
      </c>
      <c r="N596" s="123"/>
      <c r="O596" s="85">
        <v>40</v>
      </c>
      <c r="P596" s="85">
        <v>78</v>
      </c>
      <c r="Q596" s="85">
        <v>500</v>
      </c>
      <c r="R596" s="124">
        <v>36</v>
      </c>
      <c r="S596" s="123" t="s">
        <v>139</v>
      </c>
      <c r="T596" s="123" t="s">
        <v>188</v>
      </c>
      <c r="U596" s="123" t="s">
        <v>391</v>
      </c>
      <c r="V596" s="123"/>
      <c r="W596" s="125"/>
    </row>
    <row r="597" spans="1:259" x14ac:dyDescent="0.2">
      <c r="A597" s="122">
        <v>39990</v>
      </c>
      <c r="B597" s="101" t="s">
        <v>1151</v>
      </c>
      <c r="C597" s="101" t="s">
        <v>244</v>
      </c>
      <c r="D597" s="101" t="s">
        <v>141</v>
      </c>
      <c r="E597" s="101" t="s">
        <v>144</v>
      </c>
      <c r="F597" s="82">
        <v>38322</v>
      </c>
      <c r="G597" s="83">
        <v>2004</v>
      </c>
      <c r="H597" s="123" t="s">
        <v>18</v>
      </c>
      <c r="I597" s="123" t="str">
        <f t="shared" si="30"/>
        <v>FL</v>
      </c>
      <c r="J597" s="123" t="str">
        <f t="shared" si="29"/>
        <v>FL</v>
      </c>
      <c r="K597" s="123" t="str">
        <f t="shared" si="31"/>
        <v>Southeast</v>
      </c>
      <c r="L597" s="123" t="str">
        <f>INDEX('State '!$A$1:$C$62,MATCH($I597,'State '!$B:$B,0),3)</f>
        <v>Southeast</v>
      </c>
      <c r="M597" s="123" t="str">
        <f>INDEX('State '!$A$1:$C$62,MATCH($J597,'State '!$B:$B,0),3)</f>
        <v>Southeast</v>
      </c>
      <c r="N597" s="123"/>
      <c r="O597" s="85">
        <v>13.6</v>
      </c>
      <c r="P597" s="85">
        <v>5</v>
      </c>
      <c r="Q597" s="85">
        <v>350</v>
      </c>
      <c r="R597" s="124">
        <v>30</v>
      </c>
      <c r="S597" s="123" t="s">
        <v>135</v>
      </c>
      <c r="T597" s="123" t="s">
        <v>390</v>
      </c>
      <c r="U597" s="123" t="s">
        <v>1152</v>
      </c>
      <c r="V597" s="123"/>
      <c r="W597" s="125"/>
    </row>
    <row r="598" spans="1:259" x14ac:dyDescent="0.2">
      <c r="A598" s="122">
        <v>39990</v>
      </c>
      <c r="B598" s="101" t="s">
        <v>1188</v>
      </c>
      <c r="C598" s="101" t="s">
        <v>206</v>
      </c>
      <c r="D598" s="101" t="s">
        <v>134</v>
      </c>
      <c r="E598" s="101" t="s">
        <v>144</v>
      </c>
      <c r="F598" s="82">
        <v>38022</v>
      </c>
      <c r="G598" s="83">
        <v>2004</v>
      </c>
      <c r="H598" s="123" t="s">
        <v>1189</v>
      </c>
      <c r="I598" s="123" t="str">
        <f t="shared" si="30"/>
        <v>ON</v>
      </c>
      <c r="J598" s="123" t="str">
        <f t="shared" si="29"/>
        <v>NY</v>
      </c>
      <c r="K598" s="123" t="str">
        <f t="shared" si="31"/>
        <v>Canada, Northeast</v>
      </c>
      <c r="L598" s="123" t="str">
        <f>INDEX('State '!$A$1:$C$62,MATCH($I598,'State '!$B:$B,0),3)</f>
        <v>Canada</v>
      </c>
      <c r="M598" s="123" t="str">
        <f>INDEX('State '!$A$1:$C$62,MATCH($J598,'State '!$B:$B,0),3)</f>
        <v>Northeast</v>
      </c>
      <c r="N598" s="123"/>
      <c r="O598" s="85">
        <v>334</v>
      </c>
      <c r="P598" s="85">
        <v>36.5</v>
      </c>
      <c r="Q598" s="85">
        <v>230</v>
      </c>
      <c r="R598" s="124">
        <v>24</v>
      </c>
      <c r="S598" s="123" t="s">
        <v>135</v>
      </c>
      <c r="T598" s="123" t="s">
        <v>390</v>
      </c>
      <c r="U598" s="123" t="s">
        <v>1190</v>
      </c>
      <c r="V598" s="123"/>
      <c r="W598" s="125"/>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c r="BM598" s="20"/>
      <c r="BN598" s="20"/>
      <c r="BO598" s="20"/>
      <c r="BP598" s="20"/>
      <c r="BQ598" s="20"/>
      <c r="BR598" s="20"/>
      <c r="BS598" s="20"/>
      <c r="BT598" s="20"/>
      <c r="BU598" s="20"/>
      <c r="BV598" s="20"/>
      <c r="BW598" s="20"/>
      <c r="BX598" s="20"/>
      <c r="BY598" s="20"/>
      <c r="BZ598" s="20"/>
      <c r="CA598" s="20"/>
      <c r="CB598" s="20"/>
      <c r="CC598" s="20"/>
      <c r="CD598" s="20"/>
      <c r="CE598" s="20"/>
      <c r="CF598" s="20"/>
      <c r="CG598" s="20"/>
      <c r="CH598" s="20"/>
      <c r="CI598" s="20"/>
      <c r="CJ598" s="20"/>
      <c r="CK598" s="20"/>
      <c r="CL598" s="20"/>
      <c r="CM598" s="20"/>
      <c r="CN598" s="20"/>
      <c r="CO598" s="20"/>
      <c r="CP598" s="20"/>
      <c r="CQ598" s="20"/>
      <c r="CR598" s="20"/>
      <c r="CS598" s="20"/>
      <c r="CT598" s="20"/>
      <c r="CU598" s="20"/>
      <c r="CV598" s="20"/>
      <c r="CW598" s="20"/>
      <c r="CX598" s="20"/>
      <c r="CY598" s="20"/>
      <c r="CZ598" s="20"/>
      <c r="DA598" s="20"/>
      <c r="DB598" s="20"/>
      <c r="DC598" s="20"/>
      <c r="DD598" s="20"/>
      <c r="DE598" s="20"/>
      <c r="DF598" s="20"/>
      <c r="DG598" s="20"/>
      <c r="DH598" s="20"/>
      <c r="DI598" s="20"/>
      <c r="DJ598" s="20"/>
      <c r="DK598" s="20"/>
      <c r="DL598" s="20"/>
      <c r="DM598" s="20"/>
      <c r="DN598" s="20"/>
      <c r="DO598" s="20"/>
      <c r="DP598" s="20"/>
      <c r="DQ598" s="20"/>
      <c r="DR598" s="20"/>
      <c r="DS598" s="20"/>
      <c r="DT598" s="20"/>
      <c r="DU598" s="20"/>
      <c r="DV598" s="20"/>
      <c r="DW598" s="20"/>
      <c r="DX598" s="20"/>
      <c r="DY598" s="20"/>
      <c r="DZ598" s="20"/>
      <c r="EA598" s="20"/>
      <c r="EB598" s="20"/>
      <c r="EC598" s="20"/>
      <c r="ED598" s="20"/>
      <c r="EE598" s="20"/>
      <c r="EF598" s="20"/>
      <c r="EG598" s="20"/>
      <c r="EH598" s="20"/>
      <c r="EI598" s="20"/>
      <c r="EJ598" s="20"/>
      <c r="EK598" s="20"/>
      <c r="EL598" s="20"/>
      <c r="EM598" s="20"/>
      <c r="EN598" s="20"/>
      <c r="EO598" s="20"/>
      <c r="EP598" s="20"/>
      <c r="EQ598" s="20"/>
      <c r="ER598" s="20"/>
      <c r="ES598" s="20"/>
      <c r="ET598" s="20"/>
      <c r="EU598" s="20"/>
      <c r="EV598" s="20"/>
      <c r="EW598" s="20"/>
      <c r="EX598" s="20"/>
      <c r="EY598" s="20"/>
      <c r="EZ598" s="20"/>
      <c r="FA598" s="20"/>
      <c r="FB598" s="20"/>
      <c r="FC598" s="20"/>
      <c r="FD598" s="20"/>
      <c r="FE598" s="20"/>
      <c r="FF598" s="20"/>
      <c r="FG598" s="20"/>
      <c r="FH598" s="20"/>
      <c r="FI598" s="20"/>
      <c r="FJ598" s="20"/>
      <c r="FK598" s="20"/>
      <c r="FL598" s="20"/>
      <c r="FM598" s="20"/>
      <c r="FN598" s="20"/>
      <c r="FO598" s="20"/>
      <c r="FP598" s="20"/>
      <c r="FQ598" s="20"/>
      <c r="FR598" s="20"/>
      <c r="FS598" s="20"/>
      <c r="FT598" s="20"/>
      <c r="FU598" s="20"/>
      <c r="FV598" s="20"/>
      <c r="FW598" s="20"/>
      <c r="FX598" s="20"/>
      <c r="FY598" s="20"/>
      <c r="FZ598" s="20"/>
      <c r="GA598" s="20"/>
      <c r="GB598" s="20"/>
      <c r="GC598" s="20"/>
      <c r="GD598" s="20"/>
      <c r="GE598" s="20"/>
      <c r="GF598" s="20"/>
      <c r="GG598" s="20"/>
      <c r="GH598" s="20"/>
      <c r="GI598" s="20"/>
      <c r="GJ598" s="20"/>
      <c r="GK598" s="20"/>
      <c r="GL598" s="20"/>
      <c r="GM598" s="20"/>
      <c r="GN598" s="20"/>
      <c r="GO598" s="20"/>
      <c r="GP598" s="20"/>
      <c r="GQ598" s="20"/>
      <c r="GR598" s="20"/>
      <c r="GS598" s="20"/>
      <c r="GT598" s="20"/>
      <c r="GU598" s="20"/>
      <c r="GV598" s="20"/>
      <c r="GW598" s="20"/>
      <c r="GX598" s="20"/>
      <c r="GY598" s="20"/>
      <c r="GZ598" s="20"/>
      <c r="HA598" s="20"/>
      <c r="HB598" s="20"/>
      <c r="HC598" s="20"/>
      <c r="HD598" s="20"/>
      <c r="HE598" s="20"/>
      <c r="HF598" s="20"/>
      <c r="HG598" s="20"/>
      <c r="HH598" s="20"/>
      <c r="HI598" s="20"/>
      <c r="HJ598" s="20"/>
      <c r="HK598" s="20"/>
      <c r="HL598" s="20"/>
      <c r="HM598" s="20"/>
      <c r="HN598" s="20"/>
      <c r="HO598" s="20"/>
      <c r="HP598" s="20"/>
      <c r="HQ598" s="20"/>
      <c r="HR598" s="20"/>
      <c r="HS598" s="20"/>
      <c r="HT598" s="20"/>
      <c r="HU598" s="20"/>
      <c r="HV598" s="20"/>
      <c r="HW598" s="20"/>
      <c r="HX598" s="20"/>
      <c r="HY598" s="20"/>
      <c r="HZ598" s="20"/>
      <c r="IA598" s="20"/>
      <c r="IB598" s="20"/>
      <c r="IC598" s="20"/>
      <c r="ID598" s="20"/>
      <c r="IE598" s="20"/>
      <c r="IF598" s="20"/>
      <c r="IG598" s="20"/>
      <c r="IH598" s="20"/>
      <c r="II598" s="20"/>
      <c r="IJ598" s="20"/>
      <c r="IK598" s="20"/>
      <c r="IL598" s="20"/>
      <c r="IM598" s="20"/>
      <c r="IN598" s="20"/>
      <c r="IO598" s="20"/>
      <c r="IP598" s="20"/>
      <c r="IQ598" s="20"/>
      <c r="IR598" s="20"/>
      <c r="IS598" s="20"/>
      <c r="IT598" s="20"/>
      <c r="IU598" s="20"/>
      <c r="IV598" s="20"/>
      <c r="IW598" s="20"/>
      <c r="IX598" s="20"/>
      <c r="IY598" s="20"/>
    </row>
    <row r="599" spans="1:259" s="20" customFormat="1" x14ac:dyDescent="0.2">
      <c r="A599" s="122">
        <v>39990</v>
      </c>
      <c r="B599" s="101" t="s">
        <v>1207</v>
      </c>
      <c r="C599" s="101" t="s">
        <v>204</v>
      </c>
      <c r="D599" s="101" t="s">
        <v>141</v>
      </c>
      <c r="E599" s="101" t="s">
        <v>144</v>
      </c>
      <c r="F599" s="82">
        <v>38139</v>
      </c>
      <c r="G599" s="83">
        <v>2004</v>
      </c>
      <c r="H599" s="123" t="s">
        <v>1208</v>
      </c>
      <c r="I599" s="123" t="str">
        <f t="shared" si="30"/>
        <v>CO</v>
      </c>
      <c r="J599" s="123" t="str">
        <f t="shared" si="29"/>
        <v>NE</v>
      </c>
      <c r="K599" s="123" t="str">
        <f t="shared" si="31"/>
        <v>Mountain</v>
      </c>
      <c r="L599" s="123" t="str">
        <f>INDEX('State '!$A$1:$C$62,MATCH($I599,'State '!$B:$B,0),3)</f>
        <v>Mountain</v>
      </c>
      <c r="M599" s="123" t="str">
        <f>INDEX('State '!$A$1:$C$62,MATCH($J599,'State '!$B:$B,0),3)</f>
        <v>Mountain</v>
      </c>
      <c r="N599" s="123"/>
      <c r="O599" s="85">
        <v>26.9</v>
      </c>
      <c r="P599" s="85"/>
      <c r="Q599" s="85">
        <v>62</v>
      </c>
      <c r="R599" s="124" t="s">
        <v>1141</v>
      </c>
      <c r="S599" s="123" t="s">
        <v>135</v>
      </c>
      <c r="T599" s="123" t="s">
        <v>390</v>
      </c>
      <c r="U599" s="123" t="s">
        <v>1209</v>
      </c>
      <c r="V599" s="123"/>
      <c r="W599" s="125"/>
    </row>
    <row r="600" spans="1:259" s="20" customFormat="1" x14ac:dyDescent="0.2">
      <c r="A600" s="122">
        <v>39990</v>
      </c>
      <c r="B600" s="101" t="s">
        <v>1185</v>
      </c>
      <c r="C600" s="101" t="s">
        <v>222</v>
      </c>
      <c r="D600" s="101" t="s">
        <v>142</v>
      </c>
      <c r="E600" s="101" t="s">
        <v>144</v>
      </c>
      <c r="F600" s="82">
        <v>38181</v>
      </c>
      <c r="G600" s="83">
        <v>2004</v>
      </c>
      <c r="H600" s="123" t="s">
        <v>6</v>
      </c>
      <c r="I600" s="123" t="str">
        <f t="shared" si="30"/>
        <v>TX</v>
      </c>
      <c r="J600" s="123" t="str">
        <f t="shared" si="29"/>
        <v>TX</v>
      </c>
      <c r="K600" s="123" t="str">
        <f t="shared" si="31"/>
        <v>South Central</v>
      </c>
      <c r="L600" s="123" t="str">
        <f>INDEX('State '!$A$1:$C$62,MATCH($I600,'State '!$B:$B,0),3)</f>
        <v>South Central</v>
      </c>
      <c r="M600" s="123" t="str">
        <f>INDEX('State '!$A$1:$C$62,MATCH($J600,'State '!$B:$B,0),3)</f>
        <v>South Central</v>
      </c>
      <c r="N600" s="123"/>
      <c r="O600" s="85">
        <v>30</v>
      </c>
      <c r="P600" s="85">
        <v>177</v>
      </c>
      <c r="Q600" s="85">
        <v>170</v>
      </c>
      <c r="R600" s="124">
        <v>24</v>
      </c>
      <c r="S600" s="123" t="s">
        <v>139</v>
      </c>
      <c r="T600" s="123" t="s">
        <v>188</v>
      </c>
      <c r="U600" s="123" t="s">
        <v>391</v>
      </c>
      <c r="V600" s="123"/>
      <c r="W600" s="125"/>
      <c r="X600" s="126"/>
      <c r="Y600" s="113"/>
      <c r="Z600" s="113"/>
      <c r="AA600" s="113"/>
      <c r="AB600" s="113"/>
      <c r="AC600" s="113"/>
      <c r="AD600" s="113"/>
      <c r="AE600" s="113"/>
      <c r="AF600" s="113"/>
      <c r="AG600" s="113"/>
      <c r="AH600" s="113"/>
      <c r="AI600" s="113"/>
      <c r="AJ600" s="113"/>
      <c r="AK600" s="113"/>
      <c r="AL600" s="113"/>
      <c r="AM600" s="113"/>
      <c r="AN600" s="113"/>
      <c r="AO600" s="113"/>
      <c r="AP600" s="113"/>
      <c r="AQ600" s="113"/>
      <c r="AR600" s="113"/>
      <c r="AS600" s="113"/>
      <c r="AT600" s="113"/>
      <c r="AU600" s="113"/>
      <c r="AV600" s="113"/>
      <c r="AW600" s="113"/>
      <c r="AX600" s="113"/>
      <c r="AY600" s="113"/>
      <c r="AZ600" s="113"/>
      <c r="BA600" s="113"/>
      <c r="BB600" s="113"/>
      <c r="BC600" s="113"/>
      <c r="BD600" s="113"/>
      <c r="BE600" s="113"/>
      <c r="BF600" s="113"/>
      <c r="BG600" s="113"/>
      <c r="BH600" s="113"/>
      <c r="BI600" s="113"/>
      <c r="BJ600" s="113"/>
      <c r="BK600" s="113"/>
      <c r="BL600" s="113"/>
      <c r="BM600" s="113"/>
      <c r="BN600" s="113"/>
      <c r="BO600" s="113"/>
      <c r="BP600" s="113"/>
      <c r="BQ600" s="113"/>
      <c r="BR600" s="113"/>
      <c r="BS600" s="113"/>
      <c r="BT600" s="113"/>
      <c r="BU600" s="113"/>
      <c r="BV600" s="113"/>
      <c r="BW600" s="113"/>
      <c r="BX600" s="113"/>
      <c r="BY600" s="113"/>
      <c r="BZ600" s="113"/>
      <c r="CA600" s="113"/>
      <c r="CB600" s="113"/>
      <c r="CC600" s="113"/>
      <c r="CD600" s="113"/>
      <c r="CE600" s="113"/>
      <c r="CF600" s="113"/>
      <c r="CG600" s="113"/>
      <c r="CH600" s="113"/>
      <c r="CI600" s="113"/>
      <c r="CJ600" s="113"/>
      <c r="CK600" s="113"/>
      <c r="CL600" s="113"/>
      <c r="CM600" s="113"/>
      <c r="CN600" s="113"/>
      <c r="CO600" s="113"/>
      <c r="CP600" s="113"/>
      <c r="CQ600" s="113"/>
      <c r="CR600" s="113"/>
      <c r="CS600" s="113"/>
      <c r="CT600" s="113"/>
      <c r="CU600" s="113"/>
      <c r="CV600" s="113"/>
      <c r="CW600" s="113"/>
      <c r="CX600" s="113"/>
      <c r="CY600" s="113"/>
      <c r="CZ600" s="113"/>
      <c r="DA600" s="113"/>
      <c r="DB600" s="113"/>
      <c r="DC600" s="113"/>
      <c r="DD600" s="113"/>
      <c r="DE600" s="113"/>
      <c r="DF600" s="113"/>
      <c r="DG600" s="113"/>
      <c r="DH600" s="113"/>
      <c r="DI600" s="113"/>
      <c r="DJ600" s="113"/>
      <c r="DK600" s="113"/>
      <c r="DL600" s="113"/>
      <c r="DM600" s="113"/>
      <c r="DN600" s="113"/>
      <c r="DO600" s="113"/>
      <c r="DP600" s="113"/>
      <c r="DQ600" s="113"/>
      <c r="DR600" s="113"/>
      <c r="DS600" s="113"/>
      <c r="DT600" s="113"/>
      <c r="DU600" s="113"/>
      <c r="DV600" s="113"/>
      <c r="DW600" s="113"/>
      <c r="DX600" s="113"/>
      <c r="DY600" s="113"/>
      <c r="DZ600" s="113"/>
      <c r="EA600" s="113"/>
      <c r="EB600" s="113"/>
      <c r="EC600" s="113"/>
      <c r="ED600" s="113"/>
      <c r="EE600" s="113"/>
      <c r="EF600" s="113"/>
      <c r="EG600" s="113"/>
      <c r="EH600" s="113"/>
      <c r="EI600" s="113"/>
      <c r="EJ600" s="113"/>
      <c r="EK600" s="113"/>
      <c r="EL600" s="113"/>
      <c r="EM600" s="113"/>
      <c r="EN600" s="113"/>
      <c r="EO600" s="113"/>
      <c r="EP600" s="113"/>
      <c r="EQ600" s="113"/>
      <c r="ER600" s="113"/>
      <c r="ES600" s="113"/>
      <c r="ET600" s="113"/>
      <c r="EU600" s="113"/>
      <c r="EV600" s="113"/>
      <c r="EW600" s="113"/>
      <c r="EX600" s="113"/>
      <c r="EY600" s="113"/>
      <c r="EZ600" s="113"/>
      <c r="FA600" s="113"/>
      <c r="FB600" s="113"/>
      <c r="FC600" s="113"/>
      <c r="FD600" s="113"/>
      <c r="FE600" s="113"/>
      <c r="FF600" s="113"/>
      <c r="FG600" s="113"/>
      <c r="FH600" s="113"/>
      <c r="FI600" s="113"/>
      <c r="FJ600" s="113"/>
      <c r="FK600" s="113"/>
      <c r="FL600" s="113"/>
      <c r="FM600" s="113"/>
      <c r="FN600" s="113"/>
      <c r="FO600" s="113"/>
      <c r="FP600" s="113"/>
      <c r="FQ600" s="113"/>
      <c r="FR600" s="113"/>
      <c r="FS600" s="113"/>
      <c r="FT600" s="113"/>
      <c r="FU600" s="113"/>
      <c r="FV600" s="113"/>
      <c r="FW600" s="113"/>
      <c r="FX600" s="113"/>
      <c r="FY600" s="113"/>
      <c r="FZ600" s="113"/>
      <c r="GA600" s="113"/>
      <c r="GB600" s="113"/>
      <c r="GC600" s="113"/>
      <c r="GD600" s="113"/>
      <c r="GE600" s="113"/>
      <c r="GF600" s="113"/>
      <c r="GG600" s="113"/>
      <c r="GH600" s="113"/>
      <c r="GI600" s="113"/>
      <c r="GJ600" s="113"/>
      <c r="GK600" s="113"/>
      <c r="GL600" s="113"/>
      <c r="GM600" s="113"/>
      <c r="GN600" s="113"/>
      <c r="GO600" s="113"/>
      <c r="GP600" s="113"/>
      <c r="GQ600" s="113"/>
      <c r="GR600" s="113"/>
      <c r="GS600" s="113"/>
      <c r="GT600" s="113"/>
      <c r="GU600" s="113"/>
      <c r="GV600" s="113"/>
      <c r="GW600" s="113"/>
      <c r="GX600" s="113"/>
      <c r="GY600" s="113"/>
      <c r="GZ600" s="113"/>
      <c r="HA600" s="113"/>
      <c r="HB600" s="113"/>
      <c r="HC600" s="113"/>
      <c r="HD600" s="113"/>
      <c r="HE600" s="113"/>
      <c r="HF600" s="113"/>
      <c r="HG600" s="113"/>
      <c r="HH600" s="113"/>
      <c r="HI600" s="113"/>
      <c r="HJ600" s="113"/>
      <c r="HK600" s="113"/>
      <c r="HL600" s="113"/>
      <c r="HM600" s="113"/>
      <c r="HN600" s="113"/>
      <c r="HO600" s="113"/>
      <c r="HP600" s="113"/>
      <c r="HQ600" s="113"/>
      <c r="HR600" s="113"/>
      <c r="HS600" s="113"/>
      <c r="HT600" s="113"/>
      <c r="HU600" s="113"/>
      <c r="HV600" s="113"/>
      <c r="HW600" s="113"/>
      <c r="HX600" s="113"/>
      <c r="HY600" s="113"/>
      <c r="HZ600" s="113"/>
      <c r="IA600" s="113"/>
      <c r="IB600" s="113"/>
      <c r="IC600" s="113"/>
      <c r="ID600" s="113"/>
      <c r="IE600" s="113"/>
      <c r="IF600" s="113"/>
      <c r="IG600" s="113"/>
      <c r="IH600" s="113"/>
      <c r="II600" s="113"/>
      <c r="IJ600" s="113"/>
      <c r="IK600" s="113"/>
      <c r="IL600" s="113"/>
      <c r="IM600" s="113"/>
      <c r="IN600" s="113"/>
      <c r="IO600" s="113"/>
      <c r="IP600" s="113"/>
      <c r="IQ600" s="113"/>
      <c r="IR600" s="113"/>
      <c r="IS600" s="113"/>
      <c r="IT600" s="113"/>
      <c r="IU600" s="113"/>
      <c r="IV600" s="113"/>
      <c r="IW600" s="113"/>
      <c r="IX600" s="113"/>
      <c r="IY600" s="113"/>
    </row>
    <row r="601" spans="1:259" ht="25.5" x14ac:dyDescent="0.2">
      <c r="A601" s="122">
        <v>39990</v>
      </c>
      <c r="B601" s="101" t="s">
        <v>1156</v>
      </c>
      <c r="C601" s="101" t="s">
        <v>302</v>
      </c>
      <c r="D601" s="101" t="s">
        <v>134</v>
      </c>
      <c r="E601" s="101" t="s">
        <v>144</v>
      </c>
      <c r="F601" s="82">
        <v>38078</v>
      </c>
      <c r="G601" s="83">
        <v>2004</v>
      </c>
      <c r="H601" s="123" t="s">
        <v>43</v>
      </c>
      <c r="I601" s="123" t="str">
        <f t="shared" si="30"/>
        <v>NM</v>
      </c>
      <c r="J601" s="123" t="str">
        <f t="shared" si="29"/>
        <v>NM</v>
      </c>
      <c r="K601" s="123" t="str">
        <f t="shared" si="31"/>
        <v>Mountain</v>
      </c>
      <c r="L601" s="123" t="str">
        <f>INDEX('State '!$A$1:$C$62,MATCH($I601,'State '!$B:$B,0),3)</f>
        <v>Mountain</v>
      </c>
      <c r="M601" s="123" t="str">
        <f>INDEX('State '!$A$1:$C$62,MATCH($J601,'State '!$B:$B,0),3)</f>
        <v>Mountain</v>
      </c>
      <c r="N601" s="123"/>
      <c r="O601" s="85">
        <v>0.56000000000000005</v>
      </c>
      <c r="P601" s="85">
        <v>2.4</v>
      </c>
      <c r="Q601" s="85">
        <v>124</v>
      </c>
      <c r="R601" s="124">
        <v>12</v>
      </c>
      <c r="S601" s="123" t="s">
        <v>135</v>
      </c>
      <c r="T601" s="123" t="s">
        <v>390</v>
      </c>
      <c r="U601" s="123" t="s">
        <v>1157</v>
      </c>
      <c r="V601" s="123"/>
      <c r="W601" s="125"/>
    </row>
    <row r="602" spans="1:259" x14ac:dyDescent="0.2">
      <c r="A602" s="122">
        <v>39990</v>
      </c>
      <c r="B602" s="101" t="s">
        <v>1143</v>
      </c>
      <c r="C602" s="101" t="s">
        <v>333</v>
      </c>
      <c r="D602" s="101" t="s">
        <v>134</v>
      </c>
      <c r="E602" s="101" t="s">
        <v>144</v>
      </c>
      <c r="F602" s="82">
        <v>38162</v>
      </c>
      <c r="G602" s="83">
        <v>2004</v>
      </c>
      <c r="H602" s="123" t="s">
        <v>25</v>
      </c>
      <c r="I602" s="123" t="str">
        <f t="shared" si="30"/>
        <v>CO</v>
      </c>
      <c r="J602" s="123" t="str">
        <f t="shared" si="29"/>
        <v>CO</v>
      </c>
      <c r="K602" s="123" t="str">
        <f t="shared" si="31"/>
        <v>Mountain</v>
      </c>
      <c r="L602" s="123" t="str">
        <f>INDEX('State '!$A$1:$C$62,MATCH($I602,'State '!$B:$B,0),3)</f>
        <v>Mountain</v>
      </c>
      <c r="M602" s="123" t="str">
        <f>INDEX('State '!$A$1:$C$62,MATCH($J602,'State '!$B:$B,0),3)</f>
        <v>Mountain</v>
      </c>
      <c r="N602" s="123"/>
      <c r="O602" s="85">
        <v>20</v>
      </c>
      <c r="P602" s="85">
        <v>58</v>
      </c>
      <c r="Q602" s="85">
        <v>14</v>
      </c>
      <c r="R602" s="124" t="s">
        <v>1144</v>
      </c>
      <c r="S602" s="123" t="s">
        <v>139</v>
      </c>
      <c r="T602" s="123" t="s">
        <v>188</v>
      </c>
      <c r="U602" s="123" t="s">
        <v>391</v>
      </c>
      <c r="V602" s="123"/>
      <c r="W602" s="125"/>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c r="BC602" s="20"/>
      <c r="BD602" s="20"/>
      <c r="BE602" s="20"/>
      <c r="BF602" s="20"/>
      <c r="BG602" s="20"/>
      <c r="BH602" s="20"/>
      <c r="BI602" s="20"/>
      <c r="BJ602" s="20"/>
      <c r="BK602" s="20"/>
      <c r="BL602" s="20"/>
      <c r="BM602" s="20"/>
      <c r="BN602" s="20"/>
      <c r="BO602" s="20"/>
      <c r="BP602" s="20"/>
      <c r="BQ602" s="20"/>
      <c r="BR602" s="20"/>
      <c r="BS602" s="20"/>
      <c r="BT602" s="20"/>
      <c r="BU602" s="20"/>
      <c r="BV602" s="20"/>
      <c r="BW602" s="20"/>
      <c r="BX602" s="20"/>
      <c r="BY602" s="20"/>
      <c r="BZ602" s="20"/>
      <c r="CA602" s="20"/>
      <c r="CB602" s="20"/>
      <c r="CC602" s="20"/>
      <c r="CD602" s="20"/>
      <c r="CE602" s="20"/>
      <c r="CF602" s="20"/>
      <c r="CG602" s="20"/>
      <c r="CH602" s="20"/>
      <c r="CI602" s="20"/>
      <c r="CJ602" s="20"/>
      <c r="CK602" s="20"/>
      <c r="CL602" s="20"/>
      <c r="CM602" s="20"/>
      <c r="CN602" s="20"/>
      <c r="CO602" s="20"/>
      <c r="CP602" s="20"/>
      <c r="CQ602" s="20"/>
      <c r="CR602" s="20"/>
      <c r="CS602" s="20"/>
      <c r="CT602" s="20"/>
      <c r="CU602" s="20"/>
      <c r="CV602" s="20"/>
      <c r="CW602" s="20"/>
      <c r="CX602" s="20"/>
      <c r="CY602" s="20"/>
      <c r="CZ602" s="20"/>
      <c r="DA602" s="20"/>
      <c r="DB602" s="20"/>
      <c r="DC602" s="20"/>
      <c r="DD602" s="20"/>
      <c r="DE602" s="20"/>
      <c r="DF602" s="20"/>
      <c r="DG602" s="20"/>
      <c r="DH602" s="20"/>
      <c r="DI602" s="20"/>
      <c r="DJ602" s="20"/>
      <c r="DK602" s="20"/>
      <c r="DL602" s="20"/>
      <c r="DM602" s="20"/>
      <c r="DN602" s="20"/>
      <c r="DO602" s="20"/>
      <c r="DP602" s="20"/>
      <c r="DQ602" s="20"/>
      <c r="DR602" s="20"/>
      <c r="DS602" s="20"/>
      <c r="DT602" s="20"/>
      <c r="DU602" s="20"/>
      <c r="DV602" s="20"/>
      <c r="DW602" s="20"/>
      <c r="DX602" s="20"/>
      <c r="DY602" s="20"/>
      <c r="DZ602" s="20"/>
      <c r="EA602" s="20"/>
      <c r="EB602" s="20"/>
      <c r="EC602" s="20"/>
      <c r="ED602" s="20"/>
      <c r="EE602" s="20"/>
      <c r="EF602" s="20"/>
      <c r="EG602" s="20"/>
      <c r="EH602" s="20"/>
      <c r="EI602" s="20"/>
      <c r="EJ602" s="20"/>
      <c r="EK602" s="20"/>
      <c r="EL602" s="20"/>
      <c r="EM602" s="20"/>
      <c r="EN602" s="20"/>
      <c r="EO602" s="20"/>
      <c r="EP602" s="20"/>
      <c r="EQ602" s="20"/>
      <c r="ER602" s="20"/>
      <c r="ES602" s="20"/>
      <c r="ET602" s="20"/>
      <c r="EU602" s="20"/>
      <c r="EV602" s="20"/>
      <c r="EW602" s="20"/>
      <c r="EX602" s="20"/>
      <c r="EY602" s="20"/>
      <c r="EZ602" s="20"/>
      <c r="FA602" s="20"/>
      <c r="FB602" s="20"/>
      <c r="FC602" s="20"/>
      <c r="FD602" s="20"/>
      <c r="FE602" s="20"/>
      <c r="FF602" s="20"/>
      <c r="FG602" s="20"/>
      <c r="FH602" s="20"/>
      <c r="FI602" s="20"/>
      <c r="FJ602" s="20"/>
      <c r="FK602" s="20"/>
      <c r="FL602" s="20"/>
      <c r="FM602" s="20"/>
      <c r="FN602" s="20"/>
      <c r="FO602" s="20"/>
      <c r="FP602" s="20"/>
      <c r="FQ602" s="20"/>
      <c r="FR602" s="20"/>
      <c r="FS602" s="20"/>
      <c r="FT602" s="20"/>
      <c r="FU602" s="20"/>
      <c r="FV602" s="20"/>
      <c r="FW602" s="20"/>
      <c r="FX602" s="20"/>
      <c r="FY602" s="20"/>
      <c r="FZ602" s="20"/>
      <c r="GA602" s="20"/>
      <c r="GB602" s="20"/>
      <c r="GC602" s="20"/>
      <c r="GD602" s="20"/>
      <c r="GE602" s="20"/>
      <c r="GF602" s="20"/>
      <c r="GG602" s="20"/>
      <c r="GH602" s="20"/>
      <c r="GI602" s="20"/>
      <c r="GJ602" s="20"/>
      <c r="GK602" s="20"/>
      <c r="GL602" s="20"/>
      <c r="GM602" s="20"/>
      <c r="GN602" s="20"/>
      <c r="GO602" s="20"/>
      <c r="GP602" s="20"/>
      <c r="GQ602" s="20"/>
      <c r="GR602" s="20"/>
      <c r="GS602" s="20"/>
      <c r="GT602" s="20"/>
      <c r="GU602" s="20"/>
      <c r="GV602" s="20"/>
      <c r="GW602" s="20"/>
      <c r="GX602" s="20"/>
      <c r="GY602" s="20"/>
      <c r="GZ602" s="20"/>
      <c r="HA602" s="20"/>
      <c r="HB602" s="20"/>
      <c r="HC602" s="20"/>
      <c r="HD602" s="20"/>
      <c r="HE602" s="20"/>
      <c r="HF602" s="20"/>
      <c r="HG602" s="20"/>
      <c r="HH602" s="20"/>
      <c r="HI602" s="20"/>
      <c r="HJ602" s="20"/>
      <c r="HK602" s="20"/>
      <c r="HL602" s="20"/>
      <c r="HM602" s="20"/>
      <c r="HN602" s="20"/>
      <c r="HO602" s="20"/>
      <c r="HP602" s="20"/>
      <c r="HQ602" s="20"/>
      <c r="HR602" s="20"/>
      <c r="HS602" s="20"/>
      <c r="HT602" s="20"/>
      <c r="HU602" s="20"/>
      <c r="HV602" s="20"/>
      <c r="HW602" s="20"/>
      <c r="HX602" s="20"/>
      <c r="HY602" s="20"/>
      <c r="HZ602" s="20"/>
      <c r="IA602" s="20"/>
      <c r="IB602" s="20"/>
      <c r="IC602" s="20"/>
      <c r="ID602" s="20"/>
      <c r="IE602" s="20"/>
      <c r="IF602" s="20"/>
      <c r="IG602" s="20"/>
      <c r="IH602" s="20"/>
      <c r="II602" s="20"/>
      <c r="IJ602" s="20"/>
      <c r="IK602" s="20"/>
      <c r="IL602" s="20"/>
      <c r="IM602" s="20"/>
      <c r="IN602" s="20"/>
      <c r="IO602" s="20"/>
      <c r="IP602" s="20"/>
      <c r="IQ602" s="20"/>
      <c r="IR602" s="20"/>
      <c r="IS602" s="20"/>
      <c r="IT602" s="20"/>
      <c r="IU602" s="20"/>
      <c r="IV602" s="20"/>
      <c r="IW602" s="20"/>
      <c r="IX602" s="20"/>
      <c r="IY602" s="20"/>
    </row>
    <row r="603" spans="1:259" s="20" customFormat="1" x14ac:dyDescent="0.2">
      <c r="A603" s="122">
        <v>39990</v>
      </c>
      <c r="B603" s="101" t="s">
        <v>1140</v>
      </c>
      <c r="C603" s="101" t="s">
        <v>332</v>
      </c>
      <c r="D603" s="101" t="s">
        <v>141</v>
      </c>
      <c r="E603" s="101" t="s">
        <v>144</v>
      </c>
      <c r="F603" s="82">
        <v>38292</v>
      </c>
      <c r="G603" s="83">
        <v>2004</v>
      </c>
      <c r="H603" s="123" t="s">
        <v>35</v>
      </c>
      <c r="I603" s="123" t="str">
        <f t="shared" si="30"/>
        <v>CT</v>
      </c>
      <c r="J603" s="123" t="str">
        <f t="shared" si="29"/>
        <v>CT</v>
      </c>
      <c r="K603" s="123" t="str">
        <f t="shared" si="31"/>
        <v>Northeast</v>
      </c>
      <c r="L603" s="123" t="str">
        <f>INDEX('State '!$A$1:$C$62,MATCH($I603,'State '!$B:$B,0),3)</f>
        <v>Northeast</v>
      </c>
      <c r="M603" s="123" t="str">
        <f>INDEX('State '!$A$1:$C$62,MATCH($J603,'State '!$B:$B,0),3)</f>
        <v>Northeast</v>
      </c>
      <c r="N603" s="123"/>
      <c r="O603" s="85">
        <v>5</v>
      </c>
      <c r="P603" s="85">
        <v>9</v>
      </c>
      <c r="Q603" s="85">
        <v>4.97</v>
      </c>
      <c r="R603" s="124" t="s">
        <v>1141</v>
      </c>
      <c r="S603" s="123" t="s">
        <v>135</v>
      </c>
      <c r="T603" s="123" t="s">
        <v>390</v>
      </c>
      <c r="U603" s="123" t="s">
        <v>1142</v>
      </c>
      <c r="V603" s="123"/>
      <c r="W603" s="125"/>
      <c r="X603" s="126"/>
      <c r="Y603" s="113"/>
      <c r="Z603" s="113"/>
      <c r="AA603" s="113"/>
      <c r="AB603" s="113"/>
      <c r="AC603" s="113"/>
      <c r="AD603" s="113"/>
      <c r="AE603" s="113"/>
      <c r="AF603" s="113"/>
      <c r="AG603" s="113"/>
      <c r="AH603" s="113"/>
      <c r="AI603" s="113"/>
      <c r="AJ603" s="113"/>
      <c r="AK603" s="113"/>
      <c r="AL603" s="113"/>
      <c r="AM603" s="113"/>
      <c r="AN603" s="113"/>
      <c r="AO603" s="113"/>
      <c r="AP603" s="113"/>
      <c r="AQ603" s="113"/>
      <c r="AR603" s="113"/>
      <c r="AS603" s="113"/>
      <c r="AT603" s="113"/>
      <c r="AU603" s="113"/>
      <c r="AV603" s="113"/>
      <c r="AW603" s="113"/>
      <c r="AX603" s="113"/>
      <c r="AY603" s="113"/>
      <c r="AZ603" s="113"/>
      <c r="BA603" s="113"/>
      <c r="BB603" s="113"/>
      <c r="BC603" s="113"/>
      <c r="BD603" s="113"/>
      <c r="BE603" s="113"/>
      <c r="BF603" s="113"/>
      <c r="BG603" s="113"/>
      <c r="BH603" s="113"/>
      <c r="BI603" s="113"/>
      <c r="BJ603" s="113"/>
      <c r="BK603" s="113"/>
      <c r="BL603" s="113"/>
      <c r="BM603" s="113"/>
      <c r="BN603" s="113"/>
      <c r="BO603" s="113"/>
      <c r="BP603" s="113"/>
      <c r="BQ603" s="113"/>
      <c r="BR603" s="113"/>
      <c r="BS603" s="113"/>
      <c r="BT603" s="113"/>
      <c r="BU603" s="113"/>
      <c r="BV603" s="113"/>
      <c r="BW603" s="113"/>
      <c r="BX603" s="113"/>
      <c r="BY603" s="113"/>
      <c r="BZ603" s="113"/>
      <c r="CA603" s="113"/>
      <c r="CB603" s="113"/>
      <c r="CC603" s="113"/>
      <c r="CD603" s="113"/>
      <c r="CE603" s="113"/>
      <c r="CF603" s="113"/>
      <c r="CG603" s="113"/>
      <c r="CH603" s="113"/>
      <c r="CI603" s="113"/>
      <c r="CJ603" s="113"/>
      <c r="CK603" s="113"/>
      <c r="CL603" s="113"/>
      <c r="CM603" s="113"/>
      <c r="CN603" s="113"/>
      <c r="CO603" s="113"/>
      <c r="CP603" s="113"/>
      <c r="CQ603" s="113"/>
      <c r="CR603" s="113"/>
      <c r="CS603" s="113"/>
      <c r="CT603" s="113"/>
      <c r="CU603" s="113"/>
      <c r="CV603" s="113"/>
      <c r="CW603" s="113"/>
      <c r="CX603" s="113"/>
      <c r="CY603" s="113"/>
      <c r="CZ603" s="113"/>
      <c r="DA603" s="113"/>
      <c r="DB603" s="113"/>
      <c r="DC603" s="113"/>
      <c r="DD603" s="113"/>
      <c r="DE603" s="113"/>
      <c r="DF603" s="113"/>
      <c r="DG603" s="113"/>
      <c r="DH603" s="113"/>
      <c r="DI603" s="113"/>
      <c r="DJ603" s="113"/>
      <c r="DK603" s="113"/>
      <c r="DL603" s="113"/>
      <c r="DM603" s="113"/>
      <c r="DN603" s="113"/>
      <c r="DO603" s="113"/>
      <c r="DP603" s="113"/>
      <c r="DQ603" s="113"/>
      <c r="DR603" s="113"/>
      <c r="DS603" s="113"/>
      <c r="DT603" s="113"/>
      <c r="DU603" s="113"/>
      <c r="DV603" s="113"/>
      <c r="DW603" s="113"/>
      <c r="DX603" s="113"/>
      <c r="DY603" s="113"/>
      <c r="DZ603" s="113"/>
      <c r="EA603" s="113"/>
      <c r="EB603" s="113"/>
      <c r="EC603" s="113"/>
      <c r="ED603" s="113"/>
      <c r="EE603" s="113"/>
      <c r="EF603" s="113"/>
      <c r="EG603" s="113"/>
      <c r="EH603" s="113"/>
      <c r="EI603" s="113"/>
      <c r="EJ603" s="113"/>
      <c r="EK603" s="113"/>
      <c r="EL603" s="113"/>
      <c r="EM603" s="113"/>
      <c r="EN603" s="113"/>
      <c r="EO603" s="113"/>
      <c r="EP603" s="113"/>
      <c r="EQ603" s="113"/>
      <c r="ER603" s="113"/>
      <c r="ES603" s="113"/>
      <c r="ET603" s="113"/>
      <c r="EU603" s="113"/>
      <c r="EV603" s="113"/>
      <c r="EW603" s="113"/>
      <c r="EX603" s="113"/>
      <c r="EY603" s="113"/>
      <c r="EZ603" s="113"/>
      <c r="FA603" s="113"/>
      <c r="FB603" s="113"/>
      <c r="FC603" s="113"/>
      <c r="FD603" s="113"/>
      <c r="FE603" s="113"/>
      <c r="FF603" s="113"/>
      <c r="FG603" s="113"/>
      <c r="FH603" s="113"/>
      <c r="FI603" s="113"/>
      <c r="FJ603" s="113"/>
      <c r="FK603" s="113"/>
      <c r="FL603" s="113"/>
      <c r="FM603" s="113"/>
      <c r="FN603" s="113"/>
      <c r="FO603" s="113"/>
      <c r="FP603" s="113"/>
      <c r="FQ603" s="113"/>
      <c r="FR603" s="113"/>
      <c r="FS603" s="113"/>
      <c r="FT603" s="113"/>
      <c r="FU603" s="113"/>
      <c r="FV603" s="113"/>
      <c r="FW603" s="113"/>
      <c r="FX603" s="113"/>
      <c r="FY603" s="113"/>
      <c r="FZ603" s="113"/>
      <c r="GA603" s="113"/>
      <c r="GB603" s="113"/>
      <c r="GC603" s="113"/>
      <c r="GD603" s="113"/>
      <c r="GE603" s="113"/>
      <c r="GF603" s="113"/>
      <c r="GG603" s="113"/>
      <c r="GH603" s="113"/>
      <c r="GI603" s="113"/>
      <c r="GJ603" s="113"/>
      <c r="GK603" s="113"/>
      <c r="GL603" s="113"/>
      <c r="GM603" s="113"/>
      <c r="GN603" s="113"/>
      <c r="GO603" s="113"/>
      <c r="GP603" s="113"/>
      <c r="GQ603" s="113"/>
      <c r="GR603" s="113"/>
      <c r="GS603" s="113"/>
      <c r="GT603" s="113"/>
      <c r="GU603" s="113"/>
      <c r="GV603" s="113"/>
      <c r="GW603" s="113"/>
      <c r="GX603" s="113"/>
      <c r="GY603" s="113"/>
      <c r="GZ603" s="113"/>
      <c r="HA603" s="113"/>
      <c r="HB603" s="113"/>
      <c r="HC603" s="113"/>
      <c r="HD603" s="113"/>
      <c r="HE603" s="113"/>
      <c r="HF603" s="113"/>
      <c r="HG603" s="113"/>
      <c r="HH603" s="113"/>
      <c r="HI603" s="113"/>
      <c r="HJ603" s="113"/>
      <c r="HK603" s="113"/>
      <c r="HL603" s="113"/>
      <c r="HM603" s="113"/>
      <c r="HN603" s="113"/>
      <c r="HO603" s="113"/>
      <c r="HP603" s="113"/>
      <c r="HQ603" s="113"/>
      <c r="HR603" s="113"/>
      <c r="HS603" s="113"/>
      <c r="HT603" s="113"/>
      <c r="HU603" s="113"/>
      <c r="HV603" s="113"/>
      <c r="HW603" s="113"/>
      <c r="HX603" s="113"/>
      <c r="HY603" s="113"/>
      <c r="HZ603" s="113"/>
      <c r="IA603" s="113"/>
      <c r="IB603" s="113"/>
      <c r="IC603" s="113"/>
      <c r="ID603" s="113"/>
      <c r="IE603" s="113"/>
      <c r="IF603" s="113"/>
      <c r="IG603" s="113"/>
      <c r="IH603" s="113"/>
      <c r="II603" s="113"/>
      <c r="IJ603" s="113"/>
      <c r="IK603" s="113"/>
      <c r="IL603" s="113"/>
      <c r="IM603" s="113"/>
      <c r="IN603" s="113"/>
      <c r="IO603" s="113"/>
      <c r="IP603" s="113"/>
      <c r="IQ603" s="113"/>
      <c r="IR603" s="113"/>
      <c r="IS603" s="113"/>
      <c r="IT603" s="113"/>
      <c r="IU603" s="113"/>
      <c r="IV603" s="113"/>
      <c r="IW603" s="113"/>
      <c r="IX603" s="113"/>
      <c r="IY603" s="113"/>
    </row>
    <row r="604" spans="1:259" x14ac:dyDescent="0.2">
      <c r="A604" s="122">
        <v>39990</v>
      </c>
      <c r="B604" s="101" t="s">
        <v>1183</v>
      </c>
      <c r="C604" s="101" t="s">
        <v>262</v>
      </c>
      <c r="D604" s="101" t="s">
        <v>134</v>
      </c>
      <c r="E604" s="101" t="s">
        <v>144</v>
      </c>
      <c r="F604" s="82">
        <v>38292</v>
      </c>
      <c r="G604" s="83">
        <v>2004</v>
      </c>
      <c r="H604" s="123" t="s">
        <v>42</v>
      </c>
      <c r="I604" s="123" t="str">
        <f t="shared" si="30"/>
        <v>IA</v>
      </c>
      <c r="J604" s="123" t="str">
        <f t="shared" si="29"/>
        <v>IA</v>
      </c>
      <c r="K604" s="123" t="str">
        <f t="shared" si="31"/>
        <v>Midwest</v>
      </c>
      <c r="L604" s="123" t="str">
        <f>INDEX('State '!$A$1:$C$62,MATCH($I604,'State '!$B:$B,0),3)</f>
        <v>Midwest</v>
      </c>
      <c r="M604" s="123" t="str">
        <f>INDEX('State '!$A$1:$C$62,MATCH($J604,'State '!$B:$B,0),3)</f>
        <v>Midwest</v>
      </c>
      <c r="N604" s="123"/>
      <c r="O604" s="85">
        <v>4.0599999999999996</v>
      </c>
      <c r="P604" s="85">
        <v>2.6</v>
      </c>
      <c r="Q604" s="85">
        <v>96</v>
      </c>
      <c r="R604" s="124">
        <v>16</v>
      </c>
      <c r="S604" s="123" t="s">
        <v>135</v>
      </c>
      <c r="T604" s="123" t="s">
        <v>390</v>
      </c>
      <c r="U604" s="123" t="s">
        <v>1184</v>
      </c>
      <c r="V604" s="123"/>
      <c r="W604" s="125"/>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0"/>
      <c r="BC604" s="20"/>
      <c r="BD604" s="20"/>
      <c r="BE604" s="20"/>
      <c r="BF604" s="20"/>
      <c r="BG604" s="20"/>
      <c r="BH604" s="20"/>
      <c r="BI604" s="20"/>
      <c r="BJ604" s="20"/>
      <c r="BK604" s="20"/>
      <c r="BL604" s="20"/>
      <c r="BM604" s="20"/>
      <c r="BN604" s="20"/>
      <c r="BO604" s="20"/>
      <c r="BP604" s="20"/>
      <c r="BQ604" s="20"/>
      <c r="BR604" s="20"/>
      <c r="BS604" s="20"/>
      <c r="BT604" s="20"/>
      <c r="BU604" s="20"/>
      <c r="BV604" s="20"/>
      <c r="BW604" s="20"/>
      <c r="BX604" s="20"/>
      <c r="BY604" s="20"/>
      <c r="BZ604" s="20"/>
      <c r="CA604" s="20"/>
      <c r="CB604" s="20"/>
      <c r="CC604" s="20"/>
      <c r="CD604" s="20"/>
      <c r="CE604" s="20"/>
      <c r="CF604" s="20"/>
      <c r="CG604" s="20"/>
      <c r="CH604" s="20"/>
      <c r="CI604" s="20"/>
      <c r="CJ604" s="20"/>
      <c r="CK604" s="20"/>
      <c r="CL604" s="20"/>
      <c r="CM604" s="20"/>
      <c r="CN604" s="20"/>
      <c r="CO604" s="20"/>
      <c r="CP604" s="20"/>
      <c r="CQ604" s="20"/>
      <c r="CR604" s="20"/>
      <c r="CS604" s="20"/>
      <c r="CT604" s="20"/>
      <c r="CU604" s="20"/>
      <c r="CV604" s="20"/>
      <c r="CW604" s="20"/>
      <c r="CX604" s="20"/>
      <c r="CY604" s="20"/>
      <c r="CZ604" s="20"/>
      <c r="DA604" s="20"/>
      <c r="DB604" s="20"/>
      <c r="DC604" s="20"/>
      <c r="DD604" s="20"/>
      <c r="DE604" s="20"/>
      <c r="DF604" s="20"/>
      <c r="DG604" s="20"/>
      <c r="DH604" s="20"/>
      <c r="DI604" s="20"/>
      <c r="DJ604" s="20"/>
      <c r="DK604" s="20"/>
      <c r="DL604" s="20"/>
      <c r="DM604" s="20"/>
      <c r="DN604" s="20"/>
      <c r="DO604" s="20"/>
      <c r="DP604" s="20"/>
      <c r="DQ604" s="20"/>
      <c r="DR604" s="20"/>
      <c r="DS604" s="20"/>
      <c r="DT604" s="20"/>
      <c r="DU604" s="20"/>
      <c r="DV604" s="20"/>
      <c r="DW604" s="20"/>
      <c r="DX604" s="20"/>
      <c r="DY604" s="20"/>
      <c r="DZ604" s="20"/>
      <c r="EA604" s="20"/>
      <c r="EB604" s="20"/>
      <c r="EC604" s="20"/>
      <c r="ED604" s="20"/>
      <c r="EE604" s="20"/>
      <c r="EF604" s="20"/>
      <c r="EG604" s="20"/>
      <c r="EH604" s="20"/>
      <c r="EI604" s="20"/>
      <c r="EJ604" s="20"/>
      <c r="EK604" s="20"/>
      <c r="EL604" s="20"/>
      <c r="EM604" s="20"/>
      <c r="EN604" s="20"/>
      <c r="EO604" s="20"/>
      <c r="EP604" s="20"/>
      <c r="EQ604" s="20"/>
      <c r="ER604" s="20"/>
      <c r="ES604" s="20"/>
      <c r="ET604" s="20"/>
      <c r="EU604" s="20"/>
      <c r="EV604" s="20"/>
      <c r="EW604" s="20"/>
      <c r="EX604" s="20"/>
      <c r="EY604" s="20"/>
      <c r="EZ604" s="20"/>
      <c r="FA604" s="20"/>
      <c r="FB604" s="20"/>
      <c r="FC604" s="20"/>
      <c r="FD604" s="20"/>
      <c r="FE604" s="20"/>
      <c r="FF604" s="20"/>
      <c r="FG604" s="20"/>
      <c r="FH604" s="20"/>
      <c r="FI604" s="20"/>
      <c r="FJ604" s="20"/>
      <c r="FK604" s="20"/>
      <c r="FL604" s="20"/>
      <c r="FM604" s="20"/>
      <c r="FN604" s="20"/>
      <c r="FO604" s="20"/>
      <c r="FP604" s="20"/>
      <c r="FQ604" s="20"/>
      <c r="FR604" s="20"/>
      <c r="FS604" s="20"/>
      <c r="FT604" s="20"/>
      <c r="FU604" s="20"/>
      <c r="FV604" s="20"/>
      <c r="FW604" s="20"/>
      <c r="FX604" s="20"/>
      <c r="FY604" s="20"/>
      <c r="FZ604" s="20"/>
      <c r="GA604" s="20"/>
      <c r="GB604" s="20"/>
      <c r="GC604" s="20"/>
      <c r="GD604" s="20"/>
      <c r="GE604" s="20"/>
      <c r="GF604" s="20"/>
      <c r="GG604" s="20"/>
      <c r="GH604" s="20"/>
      <c r="GI604" s="20"/>
      <c r="GJ604" s="20"/>
      <c r="GK604" s="20"/>
      <c r="GL604" s="20"/>
      <c r="GM604" s="20"/>
      <c r="GN604" s="20"/>
      <c r="GO604" s="20"/>
      <c r="GP604" s="20"/>
      <c r="GQ604" s="20"/>
      <c r="GR604" s="20"/>
      <c r="GS604" s="20"/>
      <c r="GT604" s="20"/>
      <c r="GU604" s="20"/>
      <c r="GV604" s="20"/>
      <c r="GW604" s="20"/>
      <c r="GX604" s="20"/>
      <c r="GY604" s="20"/>
      <c r="GZ604" s="20"/>
      <c r="HA604" s="20"/>
      <c r="HB604" s="20"/>
      <c r="HC604" s="20"/>
      <c r="HD604" s="20"/>
      <c r="HE604" s="20"/>
      <c r="HF604" s="20"/>
      <c r="HG604" s="20"/>
      <c r="HH604" s="20"/>
      <c r="HI604" s="20"/>
      <c r="HJ604" s="20"/>
      <c r="HK604" s="20"/>
      <c r="HL604" s="20"/>
      <c r="HM604" s="20"/>
      <c r="HN604" s="20"/>
      <c r="HO604" s="20"/>
      <c r="HP604" s="20"/>
      <c r="HQ604" s="20"/>
      <c r="HR604" s="20"/>
      <c r="HS604" s="20"/>
      <c r="HT604" s="20"/>
      <c r="HU604" s="20"/>
      <c r="HV604" s="20"/>
      <c r="HW604" s="20"/>
      <c r="HX604" s="20"/>
      <c r="HY604" s="20"/>
      <c r="HZ604" s="20"/>
      <c r="IA604" s="20"/>
      <c r="IB604" s="20"/>
      <c r="IC604" s="20"/>
      <c r="ID604" s="20"/>
      <c r="IE604" s="20"/>
      <c r="IF604" s="20"/>
      <c r="IG604" s="20"/>
      <c r="IH604" s="20"/>
      <c r="II604" s="20"/>
      <c r="IJ604" s="20"/>
      <c r="IK604" s="20"/>
      <c r="IL604" s="20"/>
      <c r="IM604" s="20"/>
      <c r="IN604" s="20"/>
      <c r="IO604" s="20"/>
      <c r="IP604" s="20"/>
      <c r="IQ604" s="20"/>
      <c r="IR604" s="20"/>
      <c r="IS604" s="20"/>
      <c r="IT604" s="20"/>
      <c r="IU604" s="20"/>
      <c r="IV604" s="20"/>
      <c r="IW604" s="20"/>
      <c r="IX604" s="20"/>
      <c r="IY604" s="20"/>
    </row>
    <row r="605" spans="1:259" s="20" customFormat="1" x14ac:dyDescent="0.2">
      <c r="A605" s="122">
        <v>39990</v>
      </c>
      <c r="B605" s="101" t="s">
        <v>1197</v>
      </c>
      <c r="C605" s="101" t="s">
        <v>258</v>
      </c>
      <c r="D605" s="101" t="s">
        <v>141</v>
      </c>
      <c r="E605" s="101" t="s">
        <v>144</v>
      </c>
      <c r="F605" s="82">
        <v>38292</v>
      </c>
      <c r="G605" s="124">
        <v>2004</v>
      </c>
      <c r="H605" s="123" t="s">
        <v>50</v>
      </c>
      <c r="I605" s="123" t="str">
        <f t="shared" si="30"/>
        <v>WA</v>
      </c>
      <c r="J605" s="123" t="str">
        <f t="shared" si="29"/>
        <v>WA</v>
      </c>
      <c r="K605" s="123" t="str">
        <f t="shared" si="31"/>
        <v>Pacific</v>
      </c>
      <c r="L605" s="123" t="str">
        <f>INDEX('State '!$A$1:$C$62,MATCH($I605,'State '!$B:$B,0),3)</f>
        <v>Pacific</v>
      </c>
      <c r="M605" s="123" t="str">
        <f>INDEX('State '!$A$1:$C$62,MATCH($J605,'State '!$B:$B,0),3)</f>
        <v>Pacific</v>
      </c>
      <c r="N605" s="123"/>
      <c r="O605" s="85">
        <v>24.6</v>
      </c>
      <c r="P605" s="85">
        <v>9.15</v>
      </c>
      <c r="Q605" s="85">
        <v>113.11</v>
      </c>
      <c r="R605" s="124">
        <v>16</v>
      </c>
      <c r="S605" s="123" t="s">
        <v>135</v>
      </c>
      <c r="T605" s="123" t="s">
        <v>390</v>
      </c>
      <c r="U605" s="123" t="s">
        <v>1198</v>
      </c>
      <c r="V605" s="123"/>
      <c r="W605" s="125"/>
      <c r="X605" s="126"/>
      <c r="Y605" s="113"/>
      <c r="Z605" s="113"/>
      <c r="AA605" s="113"/>
      <c r="AB605" s="113"/>
      <c r="AC605" s="113"/>
      <c r="AD605" s="113"/>
      <c r="AE605" s="113"/>
      <c r="AF605" s="113"/>
      <c r="AG605" s="113"/>
      <c r="AH605" s="113"/>
      <c r="AI605" s="113"/>
      <c r="AJ605" s="113"/>
      <c r="AK605" s="113"/>
      <c r="AL605" s="113"/>
      <c r="AM605" s="113"/>
      <c r="AN605" s="113"/>
      <c r="AO605" s="113"/>
      <c r="AP605" s="113"/>
      <c r="AQ605" s="113"/>
      <c r="AR605" s="113"/>
      <c r="AS605" s="113"/>
      <c r="AT605" s="113"/>
      <c r="AU605" s="113"/>
      <c r="AV605" s="113"/>
      <c r="AW605" s="113"/>
      <c r="AX605" s="113"/>
      <c r="AY605" s="113"/>
      <c r="AZ605" s="113"/>
      <c r="BA605" s="113"/>
      <c r="BB605" s="113"/>
      <c r="BC605" s="113"/>
      <c r="BD605" s="113"/>
      <c r="BE605" s="113"/>
      <c r="BF605" s="113"/>
      <c r="BG605" s="113"/>
      <c r="BH605" s="113"/>
      <c r="BI605" s="113"/>
      <c r="BJ605" s="113"/>
      <c r="BK605" s="113"/>
      <c r="BL605" s="113"/>
      <c r="BM605" s="113"/>
      <c r="BN605" s="113"/>
      <c r="BO605" s="113"/>
      <c r="BP605" s="113"/>
      <c r="BQ605" s="113"/>
      <c r="BR605" s="113"/>
      <c r="BS605" s="113"/>
      <c r="BT605" s="113"/>
      <c r="BU605" s="113"/>
      <c r="BV605" s="113"/>
      <c r="BW605" s="113"/>
      <c r="BX605" s="113"/>
      <c r="BY605" s="113"/>
      <c r="BZ605" s="113"/>
      <c r="CA605" s="113"/>
      <c r="CB605" s="113"/>
      <c r="CC605" s="113"/>
      <c r="CD605" s="113"/>
      <c r="CE605" s="113"/>
      <c r="CF605" s="113"/>
      <c r="CG605" s="113"/>
      <c r="CH605" s="113"/>
      <c r="CI605" s="113"/>
      <c r="CJ605" s="113"/>
      <c r="CK605" s="113"/>
      <c r="CL605" s="113"/>
      <c r="CM605" s="113"/>
      <c r="CN605" s="113"/>
      <c r="CO605" s="113"/>
      <c r="CP605" s="113"/>
      <c r="CQ605" s="113"/>
      <c r="CR605" s="113"/>
      <c r="CS605" s="113"/>
      <c r="CT605" s="113"/>
      <c r="CU605" s="113"/>
      <c r="CV605" s="113"/>
      <c r="CW605" s="113"/>
      <c r="CX605" s="113"/>
      <c r="CY605" s="113"/>
      <c r="CZ605" s="113"/>
      <c r="DA605" s="113"/>
      <c r="DB605" s="113"/>
      <c r="DC605" s="113"/>
      <c r="DD605" s="113"/>
      <c r="DE605" s="113"/>
      <c r="DF605" s="113"/>
      <c r="DG605" s="113"/>
      <c r="DH605" s="113"/>
      <c r="DI605" s="113"/>
      <c r="DJ605" s="113"/>
      <c r="DK605" s="113"/>
      <c r="DL605" s="113"/>
      <c r="DM605" s="113"/>
      <c r="DN605" s="113"/>
      <c r="DO605" s="113"/>
      <c r="DP605" s="113"/>
      <c r="DQ605" s="113"/>
      <c r="DR605" s="113"/>
      <c r="DS605" s="113"/>
      <c r="DT605" s="113"/>
      <c r="DU605" s="113"/>
      <c r="DV605" s="113"/>
      <c r="DW605" s="113"/>
      <c r="DX605" s="113"/>
      <c r="DY605" s="113"/>
      <c r="DZ605" s="113"/>
      <c r="EA605" s="113"/>
      <c r="EB605" s="113"/>
      <c r="EC605" s="113"/>
      <c r="ED605" s="113"/>
      <c r="EE605" s="113"/>
      <c r="EF605" s="113"/>
      <c r="EG605" s="113"/>
      <c r="EH605" s="113"/>
      <c r="EI605" s="113"/>
      <c r="EJ605" s="113"/>
      <c r="EK605" s="113"/>
      <c r="EL605" s="113"/>
      <c r="EM605" s="113"/>
      <c r="EN605" s="113"/>
      <c r="EO605" s="113"/>
      <c r="EP605" s="113"/>
      <c r="EQ605" s="113"/>
      <c r="ER605" s="113"/>
      <c r="ES605" s="113"/>
      <c r="ET605" s="113"/>
      <c r="EU605" s="113"/>
      <c r="EV605" s="113"/>
      <c r="EW605" s="113"/>
      <c r="EX605" s="113"/>
      <c r="EY605" s="113"/>
      <c r="EZ605" s="113"/>
      <c r="FA605" s="113"/>
      <c r="FB605" s="113"/>
      <c r="FC605" s="113"/>
      <c r="FD605" s="113"/>
      <c r="FE605" s="113"/>
      <c r="FF605" s="113"/>
      <c r="FG605" s="113"/>
      <c r="FH605" s="113"/>
      <c r="FI605" s="113"/>
      <c r="FJ605" s="113"/>
      <c r="FK605" s="113"/>
      <c r="FL605" s="113"/>
      <c r="FM605" s="113"/>
      <c r="FN605" s="113"/>
      <c r="FO605" s="113"/>
      <c r="FP605" s="113"/>
      <c r="FQ605" s="113"/>
      <c r="FR605" s="113"/>
      <c r="FS605" s="113"/>
      <c r="FT605" s="113"/>
      <c r="FU605" s="113"/>
      <c r="FV605" s="113"/>
      <c r="FW605" s="113"/>
      <c r="FX605" s="113"/>
      <c r="FY605" s="113"/>
      <c r="FZ605" s="113"/>
      <c r="GA605" s="113"/>
      <c r="GB605" s="113"/>
      <c r="GC605" s="113"/>
      <c r="GD605" s="113"/>
      <c r="GE605" s="113"/>
      <c r="GF605" s="113"/>
      <c r="GG605" s="113"/>
      <c r="GH605" s="113"/>
      <c r="GI605" s="113"/>
      <c r="GJ605" s="113"/>
      <c r="GK605" s="113"/>
      <c r="GL605" s="113"/>
      <c r="GM605" s="113"/>
      <c r="GN605" s="113"/>
      <c r="GO605" s="113"/>
      <c r="GP605" s="113"/>
      <c r="GQ605" s="113"/>
      <c r="GR605" s="113"/>
      <c r="GS605" s="113"/>
      <c r="GT605" s="113"/>
      <c r="GU605" s="113"/>
      <c r="GV605" s="113"/>
      <c r="GW605" s="113"/>
      <c r="GX605" s="113"/>
      <c r="GY605" s="113"/>
      <c r="GZ605" s="113"/>
      <c r="HA605" s="113"/>
      <c r="HB605" s="113"/>
      <c r="HC605" s="113"/>
      <c r="HD605" s="113"/>
      <c r="HE605" s="113"/>
      <c r="HF605" s="113"/>
      <c r="HG605" s="113"/>
      <c r="HH605" s="113"/>
      <c r="HI605" s="113"/>
      <c r="HJ605" s="113"/>
      <c r="HK605" s="113"/>
      <c r="HL605" s="113"/>
      <c r="HM605" s="113"/>
      <c r="HN605" s="113"/>
      <c r="HO605" s="113"/>
      <c r="HP605" s="113"/>
      <c r="HQ605" s="113"/>
      <c r="HR605" s="113"/>
      <c r="HS605" s="113"/>
      <c r="HT605" s="113"/>
      <c r="HU605" s="113"/>
      <c r="HV605" s="113"/>
      <c r="HW605" s="113"/>
      <c r="HX605" s="113"/>
      <c r="HY605" s="113"/>
      <c r="HZ605" s="113"/>
      <c r="IA605" s="113"/>
      <c r="IB605" s="113"/>
      <c r="IC605" s="113"/>
      <c r="ID605" s="113"/>
      <c r="IE605" s="113"/>
      <c r="IF605" s="113"/>
      <c r="IG605" s="113"/>
      <c r="IH605" s="113"/>
      <c r="II605" s="113"/>
      <c r="IJ605" s="113"/>
      <c r="IK605" s="113"/>
      <c r="IL605" s="113"/>
      <c r="IM605" s="113"/>
      <c r="IN605" s="113"/>
      <c r="IO605" s="113"/>
      <c r="IP605" s="113"/>
      <c r="IQ605" s="113"/>
      <c r="IR605" s="113"/>
      <c r="IS605" s="113"/>
      <c r="IT605" s="113"/>
      <c r="IU605" s="113"/>
      <c r="IV605" s="113"/>
      <c r="IW605" s="113"/>
      <c r="IX605" s="113"/>
      <c r="IY605" s="113"/>
    </row>
    <row r="606" spans="1:259" x14ac:dyDescent="0.2">
      <c r="A606" s="122">
        <v>39990</v>
      </c>
      <c r="B606" s="101" t="s">
        <v>1199</v>
      </c>
      <c r="C606" s="101" t="s">
        <v>265</v>
      </c>
      <c r="D606" s="101" t="s">
        <v>134</v>
      </c>
      <c r="E606" s="101" t="s">
        <v>144</v>
      </c>
      <c r="F606" s="82">
        <v>38331</v>
      </c>
      <c r="G606" s="124">
        <v>2004</v>
      </c>
      <c r="H606" s="123" t="s">
        <v>21</v>
      </c>
      <c r="I606" s="123" t="str">
        <f t="shared" si="30"/>
        <v>UT</v>
      </c>
      <c r="J606" s="123" t="str">
        <f t="shared" si="29"/>
        <v>UT</v>
      </c>
      <c r="K606" s="123" t="str">
        <f t="shared" si="31"/>
        <v>Mountain</v>
      </c>
      <c r="L606" s="123" t="str">
        <f>INDEX('State '!$A$1:$C$62,MATCH($I606,'State '!$B:$B,0),3)</f>
        <v>Mountain</v>
      </c>
      <c r="M606" s="123" t="str">
        <f>INDEX('State '!$A$1:$C$62,MATCH($J606,'State '!$B:$B,0),3)</f>
        <v>Mountain</v>
      </c>
      <c r="N606" s="123"/>
      <c r="O606" s="85">
        <v>15.56</v>
      </c>
      <c r="P606" s="85">
        <v>13.4</v>
      </c>
      <c r="Q606" s="85">
        <v>190</v>
      </c>
      <c r="R606" s="124">
        <v>20</v>
      </c>
      <c r="S606" s="123" t="s">
        <v>135</v>
      </c>
      <c r="T606" s="123" t="s">
        <v>390</v>
      </c>
      <c r="U606" s="123" t="s">
        <v>1200</v>
      </c>
      <c r="V606" s="123"/>
      <c r="W606" s="125"/>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Q606" s="20"/>
      <c r="BR606" s="20"/>
      <c r="BS606" s="20"/>
      <c r="BT606" s="20"/>
      <c r="BU606" s="20"/>
      <c r="BV606" s="20"/>
      <c r="BW606" s="20"/>
      <c r="BX606" s="20"/>
      <c r="BY606" s="20"/>
      <c r="BZ606" s="20"/>
      <c r="CA606" s="20"/>
      <c r="CB606" s="20"/>
      <c r="CC606" s="20"/>
      <c r="CD606" s="20"/>
      <c r="CE606" s="20"/>
      <c r="CF606" s="20"/>
      <c r="CG606" s="20"/>
      <c r="CH606" s="20"/>
      <c r="CI606" s="20"/>
      <c r="CJ606" s="20"/>
      <c r="CK606" s="20"/>
      <c r="CL606" s="20"/>
      <c r="CM606" s="20"/>
      <c r="CN606" s="20"/>
      <c r="CO606" s="20"/>
      <c r="CP606" s="20"/>
      <c r="CQ606" s="20"/>
      <c r="CR606" s="20"/>
      <c r="CS606" s="20"/>
      <c r="CT606" s="20"/>
      <c r="CU606" s="20"/>
      <c r="CV606" s="20"/>
      <c r="CW606" s="20"/>
      <c r="CX606" s="20"/>
      <c r="CY606" s="20"/>
      <c r="CZ606" s="20"/>
      <c r="DA606" s="20"/>
      <c r="DB606" s="20"/>
      <c r="DC606" s="20"/>
      <c r="DD606" s="20"/>
      <c r="DE606" s="20"/>
      <c r="DF606" s="20"/>
      <c r="DG606" s="20"/>
      <c r="DH606" s="20"/>
      <c r="DI606" s="20"/>
      <c r="DJ606" s="20"/>
      <c r="DK606" s="20"/>
      <c r="DL606" s="20"/>
      <c r="DM606" s="20"/>
      <c r="DN606" s="20"/>
      <c r="DO606" s="20"/>
      <c r="DP606" s="20"/>
      <c r="DQ606" s="20"/>
      <c r="DR606" s="20"/>
      <c r="DS606" s="20"/>
      <c r="DT606" s="20"/>
      <c r="DU606" s="20"/>
      <c r="DV606" s="20"/>
      <c r="DW606" s="20"/>
      <c r="DX606" s="20"/>
      <c r="DY606" s="20"/>
      <c r="DZ606" s="20"/>
      <c r="EA606" s="20"/>
      <c r="EB606" s="20"/>
      <c r="EC606" s="20"/>
      <c r="ED606" s="20"/>
      <c r="EE606" s="20"/>
      <c r="EF606" s="20"/>
      <c r="EG606" s="20"/>
      <c r="EH606" s="20"/>
      <c r="EI606" s="20"/>
      <c r="EJ606" s="20"/>
      <c r="EK606" s="20"/>
      <c r="EL606" s="20"/>
      <c r="EM606" s="20"/>
      <c r="EN606" s="20"/>
      <c r="EO606" s="20"/>
      <c r="EP606" s="20"/>
      <c r="EQ606" s="20"/>
      <c r="ER606" s="20"/>
      <c r="ES606" s="20"/>
      <c r="ET606" s="20"/>
      <c r="EU606" s="20"/>
      <c r="EV606" s="20"/>
      <c r="EW606" s="20"/>
      <c r="EX606" s="20"/>
      <c r="EY606" s="20"/>
      <c r="EZ606" s="20"/>
      <c r="FA606" s="20"/>
      <c r="FB606" s="20"/>
      <c r="FC606" s="20"/>
      <c r="FD606" s="20"/>
      <c r="FE606" s="20"/>
      <c r="FF606" s="20"/>
      <c r="FG606" s="20"/>
      <c r="FH606" s="20"/>
      <c r="FI606" s="20"/>
      <c r="FJ606" s="20"/>
      <c r="FK606" s="20"/>
      <c r="FL606" s="20"/>
      <c r="FM606" s="20"/>
      <c r="FN606" s="20"/>
      <c r="FO606" s="20"/>
      <c r="FP606" s="20"/>
      <c r="FQ606" s="20"/>
      <c r="FR606" s="20"/>
      <c r="FS606" s="20"/>
      <c r="FT606" s="20"/>
      <c r="FU606" s="20"/>
      <c r="FV606" s="20"/>
      <c r="FW606" s="20"/>
      <c r="FX606" s="20"/>
      <c r="FY606" s="20"/>
      <c r="FZ606" s="20"/>
      <c r="GA606" s="20"/>
      <c r="GB606" s="20"/>
      <c r="GC606" s="20"/>
      <c r="GD606" s="20"/>
      <c r="GE606" s="20"/>
      <c r="GF606" s="20"/>
      <c r="GG606" s="20"/>
      <c r="GH606" s="20"/>
      <c r="GI606" s="20"/>
      <c r="GJ606" s="20"/>
      <c r="GK606" s="20"/>
      <c r="GL606" s="20"/>
      <c r="GM606" s="20"/>
      <c r="GN606" s="20"/>
      <c r="GO606" s="20"/>
      <c r="GP606" s="20"/>
      <c r="GQ606" s="20"/>
      <c r="GR606" s="20"/>
      <c r="GS606" s="20"/>
      <c r="GT606" s="20"/>
      <c r="GU606" s="20"/>
      <c r="GV606" s="20"/>
      <c r="GW606" s="20"/>
      <c r="GX606" s="20"/>
      <c r="GY606" s="20"/>
      <c r="GZ606" s="20"/>
      <c r="HA606" s="20"/>
      <c r="HB606" s="20"/>
      <c r="HC606" s="20"/>
      <c r="HD606" s="20"/>
      <c r="HE606" s="20"/>
      <c r="HF606" s="20"/>
      <c r="HG606" s="20"/>
      <c r="HH606" s="20"/>
      <c r="HI606" s="20"/>
      <c r="HJ606" s="20"/>
      <c r="HK606" s="20"/>
      <c r="HL606" s="20"/>
      <c r="HM606" s="20"/>
      <c r="HN606" s="20"/>
      <c r="HO606" s="20"/>
      <c r="HP606" s="20"/>
      <c r="HQ606" s="20"/>
      <c r="HR606" s="20"/>
      <c r="HS606" s="20"/>
      <c r="HT606" s="20"/>
      <c r="HU606" s="20"/>
      <c r="HV606" s="20"/>
      <c r="HW606" s="20"/>
      <c r="HX606" s="20"/>
      <c r="HY606" s="20"/>
      <c r="HZ606" s="20"/>
      <c r="IA606" s="20"/>
      <c r="IB606" s="20"/>
      <c r="IC606" s="20"/>
      <c r="ID606" s="20"/>
      <c r="IE606" s="20"/>
      <c r="IF606" s="20"/>
      <c r="IG606" s="20"/>
      <c r="IH606" s="20"/>
      <c r="II606" s="20"/>
      <c r="IJ606" s="20"/>
      <c r="IK606" s="20"/>
      <c r="IL606" s="20"/>
      <c r="IM606" s="20"/>
      <c r="IN606" s="20"/>
      <c r="IO606" s="20"/>
      <c r="IP606" s="20"/>
      <c r="IQ606" s="20"/>
      <c r="IR606" s="20"/>
      <c r="IS606" s="20"/>
      <c r="IT606" s="20"/>
      <c r="IU606" s="20"/>
      <c r="IV606" s="20"/>
      <c r="IW606" s="20"/>
      <c r="IX606" s="20"/>
      <c r="IY606" s="20"/>
    </row>
    <row r="607" spans="1:259" s="20" customFormat="1" x14ac:dyDescent="0.2">
      <c r="A607" s="122">
        <v>39990</v>
      </c>
      <c r="B607" s="101" t="s">
        <v>1210</v>
      </c>
      <c r="C607" s="101" t="s">
        <v>330</v>
      </c>
      <c r="D607" s="101" t="s">
        <v>134</v>
      </c>
      <c r="E607" s="101" t="s">
        <v>144</v>
      </c>
      <c r="F607" s="82">
        <v>38200</v>
      </c>
      <c r="G607" s="124">
        <v>2004</v>
      </c>
      <c r="H607" s="123" t="s">
        <v>40</v>
      </c>
      <c r="I607" s="123" t="str">
        <f t="shared" si="30"/>
        <v>AZ</v>
      </c>
      <c r="J607" s="123" t="str">
        <f t="shared" si="29"/>
        <v>AZ</v>
      </c>
      <c r="K607" s="123" t="str">
        <f t="shared" si="31"/>
        <v>Mountain</v>
      </c>
      <c r="L607" s="123" t="str">
        <f>INDEX('State '!$A$1:$C$62,MATCH($I607,'State '!$B:$B,0),3)</f>
        <v>Mountain</v>
      </c>
      <c r="M607" s="123" t="str">
        <f>INDEX('State '!$A$1:$C$62,MATCH($J607,'State '!$B:$B,0),3)</f>
        <v>Mountain</v>
      </c>
      <c r="N607" s="123"/>
      <c r="O607" s="85">
        <v>31</v>
      </c>
      <c r="P607" s="85">
        <v>36</v>
      </c>
      <c r="Q607" s="85">
        <v>200</v>
      </c>
      <c r="R607" s="124">
        <v>24</v>
      </c>
      <c r="S607" s="123" t="s">
        <v>139</v>
      </c>
      <c r="T607" s="123" t="s">
        <v>188</v>
      </c>
      <c r="U607" s="123" t="s">
        <v>391</v>
      </c>
      <c r="V607" s="123"/>
      <c r="W607" s="125"/>
    </row>
    <row r="608" spans="1:259" x14ac:dyDescent="0.2">
      <c r="A608" s="122">
        <v>39990</v>
      </c>
      <c r="B608" s="101" t="s">
        <v>1145</v>
      </c>
      <c r="C608" s="101" t="s">
        <v>216</v>
      </c>
      <c r="D608" s="101" t="s">
        <v>141</v>
      </c>
      <c r="E608" s="101" t="s">
        <v>144</v>
      </c>
      <c r="F608" s="82">
        <v>38108</v>
      </c>
      <c r="G608" s="124">
        <v>2004</v>
      </c>
      <c r="H608" s="123" t="s">
        <v>389</v>
      </c>
      <c r="I608" s="123" t="str">
        <f t="shared" si="30"/>
        <v>AL</v>
      </c>
      <c r="J608" s="123" t="str">
        <f t="shared" si="29"/>
        <v>GA</v>
      </c>
      <c r="K608" s="123" t="str">
        <f t="shared" si="31"/>
        <v>South Central, Southeast</v>
      </c>
      <c r="L608" s="123" t="str">
        <f>INDEX('State '!$A$1:$C$62,MATCH($I608,'State '!$B:$B,0),3)</f>
        <v>South Central</v>
      </c>
      <c r="M608" s="123" t="str">
        <f>INDEX('State '!$A$1:$C$62,MATCH($J608,'State '!$B:$B,0),3)</f>
        <v>Southeast</v>
      </c>
      <c r="N608" s="123"/>
      <c r="O608" s="85">
        <v>95</v>
      </c>
      <c r="P608" s="85">
        <v>46.4</v>
      </c>
      <c r="Q608" s="85">
        <v>138</v>
      </c>
      <c r="R608" s="124">
        <v>20</v>
      </c>
      <c r="S608" s="123" t="s">
        <v>135</v>
      </c>
      <c r="T608" s="123" t="s">
        <v>390</v>
      </c>
      <c r="U608" s="123" t="s">
        <v>1146</v>
      </c>
      <c r="V608" s="123"/>
      <c r="W608" s="125"/>
    </row>
    <row r="609" spans="1:23" s="20" customFormat="1" x14ac:dyDescent="0.2">
      <c r="A609" s="122">
        <v>39990</v>
      </c>
      <c r="B609" s="101" t="s">
        <v>1206</v>
      </c>
      <c r="C609" s="101" t="s">
        <v>338</v>
      </c>
      <c r="D609" s="101" t="s">
        <v>134</v>
      </c>
      <c r="E609" s="101" t="s">
        <v>144</v>
      </c>
      <c r="F609" s="82">
        <v>38292</v>
      </c>
      <c r="G609" s="124">
        <v>2004</v>
      </c>
      <c r="H609" s="123" t="s">
        <v>2</v>
      </c>
      <c r="I609" s="123" t="str">
        <f t="shared" si="30"/>
        <v>OR</v>
      </c>
      <c r="J609" s="123" t="str">
        <f t="shared" si="29"/>
        <v>OR</v>
      </c>
      <c r="K609" s="123" t="str">
        <f t="shared" si="31"/>
        <v>Pacific</v>
      </c>
      <c r="L609" s="123" t="str">
        <f>INDEX('State '!$A$1:$C$62,MATCH($I609,'State '!$B:$B,0),3)</f>
        <v>Pacific</v>
      </c>
      <c r="M609" s="123" t="str">
        <f>INDEX('State '!$A$1:$C$62,MATCH($J609,'State '!$B:$B,0),3)</f>
        <v>Pacific</v>
      </c>
      <c r="N609" s="123"/>
      <c r="O609" s="85">
        <v>85</v>
      </c>
      <c r="P609" s="85">
        <v>50</v>
      </c>
      <c r="Q609" s="85">
        <v>320</v>
      </c>
      <c r="R609" s="124">
        <v>24</v>
      </c>
      <c r="S609" s="123" t="s">
        <v>139</v>
      </c>
      <c r="T609" s="123" t="s">
        <v>188</v>
      </c>
      <c r="U609" s="123" t="s">
        <v>391</v>
      </c>
      <c r="V609" s="123"/>
      <c r="W609" s="125"/>
    </row>
    <row r="610" spans="1:23" ht="25.5" x14ac:dyDescent="0.2">
      <c r="A610" s="122">
        <v>39990</v>
      </c>
      <c r="B610" s="101" t="s">
        <v>1201</v>
      </c>
      <c r="C610" s="101" t="s">
        <v>312</v>
      </c>
      <c r="D610" s="101" t="s">
        <v>134</v>
      </c>
      <c r="E610" s="101" t="s">
        <v>144</v>
      </c>
      <c r="F610" s="82">
        <v>38261</v>
      </c>
      <c r="G610" s="124">
        <v>2004</v>
      </c>
      <c r="H610" s="123" t="s">
        <v>1202</v>
      </c>
      <c r="I610" s="123" t="str">
        <f t="shared" si="30"/>
        <v>KS</v>
      </c>
      <c r="J610" s="123" t="str">
        <f t="shared" si="29"/>
        <v>MO</v>
      </c>
      <c r="K610" s="123" t="str">
        <f t="shared" si="31"/>
        <v>South Central, Midwest</v>
      </c>
      <c r="L610" s="123" t="str">
        <f>INDEX('State '!$A$1:$C$62,MATCH($I610,'State '!$B:$B,0),3)</f>
        <v>South Central</v>
      </c>
      <c r="M610" s="123" t="str">
        <f>INDEX('State '!$A$1:$C$62,MATCH($J610,'State '!$B:$B,0),3)</f>
        <v>Midwest</v>
      </c>
      <c r="N610" s="123"/>
      <c r="O610" s="85">
        <v>10.5</v>
      </c>
      <c r="P610" s="85">
        <v>15.67</v>
      </c>
      <c r="Q610" s="85">
        <v>66.8</v>
      </c>
      <c r="R610" s="124">
        <v>20</v>
      </c>
      <c r="S610" s="123" t="s">
        <v>135</v>
      </c>
      <c r="T610" s="123" t="s">
        <v>390</v>
      </c>
      <c r="U610" s="123" t="s">
        <v>1203</v>
      </c>
      <c r="V610" s="123"/>
      <c r="W610" s="125"/>
    </row>
    <row r="611" spans="1:23" s="20" customFormat="1" x14ac:dyDescent="0.2">
      <c r="A611" s="122">
        <v>39990</v>
      </c>
      <c r="B611" s="101" t="s">
        <v>1176</v>
      </c>
      <c r="C611" s="101" t="s">
        <v>200</v>
      </c>
      <c r="D611" s="101" t="s">
        <v>141</v>
      </c>
      <c r="E611" s="101" t="s">
        <v>144</v>
      </c>
      <c r="F611" s="82">
        <v>38292</v>
      </c>
      <c r="G611" s="124">
        <v>2004</v>
      </c>
      <c r="H611" s="123" t="s">
        <v>7</v>
      </c>
      <c r="I611" s="123" t="str">
        <f t="shared" si="30"/>
        <v>PA</v>
      </c>
      <c r="J611" s="123" t="str">
        <f t="shared" si="29"/>
        <v>PA</v>
      </c>
      <c r="K611" s="123" t="str">
        <f t="shared" si="31"/>
        <v>Northeast</v>
      </c>
      <c r="L611" s="123" t="str">
        <f>INDEX('State '!$A$1:$C$62,MATCH($I611,'State '!$B:$B,0),3)</f>
        <v>Northeast</v>
      </c>
      <c r="M611" s="123" t="str">
        <f>INDEX('State '!$A$1:$C$62,MATCH($J611,'State '!$B:$B,0),3)</f>
        <v>Northeast</v>
      </c>
      <c r="N611" s="123"/>
      <c r="O611" s="85">
        <v>82.85</v>
      </c>
      <c r="P611" s="85">
        <v>35</v>
      </c>
      <c r="Q611" s="85">
        <v>217</v>
      </c>
      <c r="R611" s="124">
        <v>36</v>
      </c>
      <c r="S611" s="123" t="s">
        <v>135</v>
      </c>
      <c r="T611" s="123" t="s">
        <v>390</v>
      </c>
      <c r="U611" s="123" t="s">
        <v>1177</v>
      </c>
      <c r="V611" s="123"/>
      <c r="W611" s="125"/>
    </row>
    <row r="612" spans="1:23" x14ac:dyDescent="0.2">
      <c r="A612" s="122">
        <v>39990</v>
      </c>
      <c r="B612" s="101" t="s">
        <v>1173</v>
      </c>
      <c r="C612" s="101" t="s">
        <v>200</v>
      </c>
      <c r="D612" s="101" t="s">
        <v>141</v>
      </c>
      <c r="E612" s="101" t="s">
        <v>144</v>
      </c>
      <c r="F612" s="82">
        <v>38292</v>
      </c>
      <c r="G612" s="124">
        <v>2004</v>
      </c>
      <c r="H612" s="123" t="s">
        <v>1174</v>
      </c>
      <c r="I612" s="123" t="str">
        <f t="shared" si="30"/>
        <v>TN</v>
      </c>
      <c r="J612" s="123" t="str">
        <f t="shared" si="29"/>
        <v>AL</v>
      </c>
      <c r="K612" s="123" t="str">
        <f t="shared" si="31"/>
        <v>Midwest, South Central</v>
      </c>
      <c r="L612" s="123" t="str">
        <f>INDEX('State '!$A$1:$C$62,MATCH($I612,'State '!$B:$B,0),3)</f>
        <v>Midwest</v>
      </c>
      <c r="M612" s="123" t="str">
        <f>INDEX('State '!$A$1:$C$62,MATCH($J612,'State '!$B:$B,0),3)</f>
        <v>South Central</v>
      </c>
      <c r="N612" s="123"/>
      <c r="O612" s="85">
        <v>27</v>
      </c>
      <c r="P612" s="85">
        <v>6.8</v>
      </c>
      <c r="Q612" s="85">
        <v>57</v>
      </c>
      <c r="R612" s="124">
        <v>36</v>
      </c>
      <c r="S612" s="123" t="s">
        <v>135</v>
      </c>
      <c r="T612" s="123" t="s">
        <v>390</v>
      </c>
      <c r="U612" s="123" t="s">
        <v>1175</v>
      </c>
      <c r="V612" s="123"/>
      <c r="W612" s="125"/>
    </row>
    <row r="613" spans="1:23" s="20" customFormat="1" ht="25.5" x14ac:dyDescent="0.2">
      <c r="A613" s="122">
        <v>39990</v>
      </c>
      <c r="B613" s="101" t="s">
        <v>1180</v>
      </c>
      <c r="C613" s="101" t="s">
        <v>1941</v>
      </c>
      <c r="D613" s="101" t="s">
        <v>141</v>
      </c>
      <c r="E613" s="101" t="s">
        <v>144</v>
      </c>
      <c r="F613" s="82">
        <v>38018</v>
      </c>
      <c r="G613" s="124">
        <v>2004</v>
      </c>
      <c r="H613" s="123" t="s">
        <v>1181</v>
      </c>
      <c r="I613" s="123" t="str">
        <f t="shared" si="30"/>
        <v>AL</v>
      </c>
      <c r="J613" s="123" t="str">
        <f t="shared" si="29"/>
        <v>VA</v>
      </c>
      <c r="K613" s="123" t="str">
        <f t="shared" si="31"/>
        <v>South Central, Southeast, Northeast</v>
      </c>
      <c r="L613" s="123" t="str">
        <f>INDEX('State '!$A$1:$C$62,MATCH($I613,'State '!$B:$B,0),3)</f>
        <v>South Central</v>
      </c>
      <c r="M613" s="123" t="str">
        <f>INDEX('State '!$A$1:$C$62,MATCH($J613,'State '!$B:$B,0),3)</f>
        <v>Northeast</v>
      </c>
      <c r="N613" s="123" t="s">
        <v>15</v>
      </c>
      <c r="O613" s="85">
        <v>24.82</v>
      </c>
      <c r="P613" s="85">
        <v>25.86</v>
      </c>
      <c r="Q613" s="85">
        <v>53</v>
      </c>
      <c r="R613" s="124">
        <v>42</v>
      </c>
      <c r="S613" s="123" t="s">
        <v>135</v>
      </c>
      <c r="T613" s="123" t="s">
        <v>390</v>
      </c>
      <c r="U613" s="123" t="s">
        <v>1182</v>
      </c>
      <c r="V613" s="123"/>
      <c r="W613" s="125"/>
    </row>
    <row r="614" spans="1:23" s="20" customFormat="1" x14ac:dyDescent="0.2">
      <c r="A614" s="122">
        <v>39990</v>
      </c>
      <c r="B614" s="101" t="s">
        <v>1171</v>
      </c>
      <c r="C614" s="101" t="s">
        <v>308</v>
      </c>
      <c r="D614" s="101" t="s">
        <v>141</v>
      </c>
      <c r="E614" s="101" t="s">
        <v>144</v>
      </c>
      <c r="F614" s="82">
        <v>38231</v>
      </c>
      <c r="G614" s="124">
        <v>2004</v>
      </c>
      <c r="H614" s="123" t="s">
        <v>1163</v>
      </c>
      <c r="I614" s="123" t="str">
        <f t="shared" si="30"/>
        <v>CO</v>
      </c>
      <c r="J614" s="123" t="str">
        <f t="shared" si="29"/>
        <v>NM</v>
      </c>
      <c r="K614" s="123" t="str">
        <f t="shared" si="31"/>
        <v>Mountain</v>
      </c>
      <c r="L614" s="123" t="str">
        <f>INDEX('State '!$A$1:$C$62,MATCH($I614,'State '!$B:$B,0),3)</f>
        <v>Mountain</v>
      </c>
      <c r="M614" s="123" t="str">
        <f>INDEX('State '!$A$1:$C$62,MATCH($J614,'State '!$B:$B,0),3)</f>
        <v>Mountain</v>
      </c>
      <c r="N614" s="123"/>
      <c r="O614" s="85">
        <v>33</v>
      </c>
      <c r="P614" s="85"/>
      <c r="Q614" s="85">
        <v>125</v>
      </c>
      <c r="R614" s="124">
        <v>22</v>
      </c>
      <c r="S614" s="123" t="s">
        <v>135</v>
      </c>
      <c r="T614" s="123" t="s">
        <v>390</v>
      </c>
      <c r="U614" s="123" t="s">
        <v>1172</v>
      </c>
      <c r="V614" s="123"/>
      <c r="W614" s="125"/>
    </row>
    <row r="615" spans="1:23" s="20" customFormat="1" x14ac:dyDescent="0.2">
      <c r="A615" s="122">
        <v>39990</v>
      </c>
      <c r="B615" s="101" t="s">
        <v>1191</v>
      </c>
      <c r="C615" s="101" t="s">
        <v>268</v>
      </c>
      <c r="D615" s="101" t="s">
        <v>141</v>
      </c>
      <c r="E615" s="101" t="s">
        <v>144</v>
      </c>
      <c r="F615" s="82">
        <v>38310</v>
      </c>
      <c r="G615" s="124">
        <v>2004</v>
      </c>
      <c r="H615" s="123" t="s">
        <v>1192</v>
      </c>
      <c r="I615" s="123" t="str">
        <f t="shared" si="30"/>
        <v>NM</v>
      </c>
      <c r="J615" s="123" t="str">
        <f t="shared" si="29"/>
        <v>TX</v>
      </c>
      <c r="K615" s="123" t="str">
        <f t="shared" si="31"/>
        <v>Mountain, South Central</v>
      </c>
      <c r="L615" s="123" t="str">
        <f>INDEX('State '!$A$1:$C$62,MATCH($I615,'State '!$B:$B,0),3)</f>
        <v>Mountain</v>
      </c>
      <c r="M615" s="123" t="str">
        <f>INDEX('State '!$A$1:$C$62,MATCH($J615,'State '!$B:$B,0),3)</f>
        <v>South Central</v>
      </c>
      <c r="N615" s="123"/>
      <c r="O615" s="85">
        <v>0.25</v>
      </c>
      <c r="P615" s="85"/>
      <c r="Q615" s="85">
        <v>10</v>
      </c>
      <c r="R615" s="124">
        <v>24</v>
      </c>
      <c r="S615" s="123" t="s">
        <v>135</v>
      </c>
      <c r="T615" s="123" t="s">
        <v>390</v>
      </c>
      <c r="U615" s="123" t="s">
        <v>1193</v>
      </c>
      <c r="V615" s="123"/>
      <c r="W615" s="125"/>
    </row>
    <row r="616" spans="1:23" s="20" customFormat="1" x14ac:dyDescent="0.2">
      <c r="A616" s="122">
        <v>39990</v>
      </c>
      <c r="B616" s="101" t="s">
        <v>1165</v>
      </c>
      <c r="C616" s="101" t="s">
        <v>300</v>
      </c>
      <c r="D616" s="101" t="s">
        <v>134</v>
      </c>
      <c r="E616" s="101" t="s">
        <v>144</v>
      </c>
      <c r="F616" s="82">
        <v>38327</v>
      </c>
      <c r="G616" s="124">
        <v>2004</v>
      </c>
      <c r="H616" s="123" t="s">
        <v>34</v>
      </c>
      <c r="I616" s="123" t="str">
        <f t="shared" si="30"/>
        <v>WI</v>
      </c>
      <c r="J616" s="123" t="str">
        <f t="shared" si="29"/>
        <v>WI</v>
      </c>
      <c r="K616" s="123" t="str">
        <f t="shared" si="31"/>
        <v>Midwest</v>
      </c>
      <c r="L616" s="123" t="str">
        <f>INDEX('State '!$A$1:$C$62,MATCH($I616,'State '!$B:$B,0),3)</f>
        <v>Midwest</v>
      </c>
      <c r="M616" s="123" t="str">
        <f>INDEX('State '!$A$1:$C$62,MATCH($J616,'State '!$B:$B,0),3)</f>
        <v>Midwest</v>
      </c>
      <c r="N616" s="123"/>
      <c r="O616" s="85">
        <v>46</v>
      </c>
      <c r="P616" s="85">
        <v>16.5</v>
      </c>
      <c r="Q616" s="85">
        <v>143</v>
      </c>
      <c r="R616" s="124" t="s">
        <v>614</v>
      </c>
      <c r="S616" s="123" t="s">
        <v>139</v>
      </c>
      <c r="T616" s="123" t="s">
        <v>188</v>
      </c>
      <c r="U616" s="123" t="s">
        <v>391</v>
      </c>
      <c r="V616" s="123"/>
      <c r="W616" s="125"/>
    </row>
    <row r="617" spans="1:23" s="20" customFormat="1" x14ac:dyDescent="0.2">
      <c r="A617" s="122">
        <v>39990</v>
      </c>
      <c r="B617" s="101" t="s">
        <v>1154</v>
      </c>
      <c r="C617" s="101" t="s">
        <v>249</v>
      </c>
      <c r="D617" s="101" t="s">
        <v>134</v>
      </c>
      <c r="E617" s="101" t="s">
        <v>144</v>
      </c>
      <c r="F617" s="82">
        <v>38292</v>
      </c>
      <c r="G617" s="124">
        <v>2004</v>
      </c>
      <c r="H617" s="123" t="s">
        <v>29</v>
      </c>
      <c r="I617" s="123" t="str">
        <f t="shared" si="30"/>
        <v>WY</v>
      </c>
      <c r="J617" s="123" t="str">
        <f t="shared" si="29"/>
        <v>WY</v>
      </c>
      <c r="K617" s="123" t="str">
        <f t="shared" si="31"/>
        <v>Mountain</v>
      </c>
      <c r="L617" s="123" t="str">
        <f>INDEX('State '!$A$1:$C$62,MATCH($I617,'State '!$B:$B,0),3)</f>
        <v>Mountain</v>
      </c>
      <c r="M617" s="123" t="str">
        <f>INDEX('State '!$A$1:$C$62,MATCH($J617,'State '!$B:$B,0),3)</f>
        <v>Mountain</v>
      </c>
      <c r="N617" s="123"/>
      <c r="O617" s="85">
        <v>11.56</v>
      </c>
      <c r="P617" s="85">
        <v>5.25</v>
      </c>
      <c r="Q617" s="85">
        <v>110</v>
      </c>
      <c r="R617" s="124">
        <v>16</v>
      </c>
      <c r="S617" s="123" t="s">
        <v>135</v>
      </c>
      <c r="T617" s="123" t="s">
        <v>390</v>
      </c>
      <c r="U617" s="123" t="s">
        <v>1155</v>
      </c>
      <c r="V617" s="123"/>
      <c r="W617" s="125"/>
    </row>
    <row r="618" spans="1:23" s="20" customFormat="1" x14ac:dyDescent="0.2">
      <c r="A618" s="122">
        <v>39990</v>
      </c>
      <c r="B618" s="101" t="s">
        <v>1213</v>
      </c>
      <c r="C618" s="101" t="s">
        <v>201</v>
      </c>
      <c r="D618" s="101" t="s">
        <v>141</v>
      </c>
      <c r="E618" s="101" t="s">
        <v>144</v>
      </c>
      <c r="F618" s="82">
        <v>37949</v>
      </c>
      <c r="G618" s="83">
        <v>2003</v>
      </c>
      <c r="H618" s="123" t="s">
        <v>36</v>
      </c>
      <c r="I618" s="123" t="str">
        <f t="shared" si="30"/>
        <v>MA</v>
      </c>
      <c r="J618" s="123" t="str">
        <f t="shared" si="29"/>
        <v>MA</v>
      </c>
      <c r="K618" s="123" t="str">
        <f t="shared" si="31"/>
        <v>Northeast</v>
      </c>
      <c r="L618" s="123" t="str">
        <f>INDEX('State '!$A$1:$C$62,MATCH($I618,'State '!$B:$B,0),3)</f>
        <v>Northeast</v>
      </c>
      <c r="M618" s="123" t="str">
        <f>INDEX('State '!$A$1:$C$62,MATCH($J618,'State '!$B:$B,0),3)</f>
        <v>Northeast</v>
      </c>
      <c r="N618" s="123"/>
      <c r="O618" s="85">
        <v>127</v>
      </c>
      <c r="P618" s="85">
        <v>29</v>
      </c>
      <c r="Q618" s="85">
        <v>295</v>
      </c>
      <c r="R618" s="124" t="s">
        <v>422</v>
      </c>
      <c r="S618" s="123" t="s">
        <v>135</v>
      </c>
      <c r="T618" s="123" t="s">
        <v>390</v>
      </c>
      <c r="U618" s="123" t="s">
        <v>1214</v>
      </c>
      <c r="V618" s="123"/>
      <c r="W618" s="125"/>
    </row>
    <row r="619" spans="1:23" s="20" customFormat="1" ht="25.5" x14ac:dyDescent="0.2">
      <c r="A619" s="122">
        <v>39990</v>
      </c>
      <c r="B619" s="101" t="s">
        <v>1249</v>
      </c>
      <c r="C619" s="101" t="s">
        <v>259</v>
      </c>
      <c r="D619" s="101" t="s">
        <v>134</v>
      </c>
      <c r="E619" s="101" t="s">
        <v>144</v>
      </c>
      <c r="F619" s="82">
        <v>37865</v>
      </c>
      <c r="G619" s="83">
        <v>2003</v>
      </c>
      <c r="H619" s="123" t="s">
        <v>37</v>
      </c>
      <c r="I619" s="123" t="str">
        <f t="shared" si="30"/>
        <v>OK</v>
      </c>
      <c r="J619" s="123" t="str">
        <f t="shared" si="29"/>
        <v>OK</v>
      </c>
      <c r="K619" s="123" t="str">
        <f t="shared" si="31"/>
        <v>South Central</v>
      </c>
      <c r="L619" s="123" t="str">
        <f>INDEX('State '!$A$1:$C$62,MATCH($I619,'State '!$B:$B,0),3)</f>
        <v>South Central</v>
      </c>
      <c r="M619" s="123" t="str">
        <f>INDEX('State '!$A$1:$C$62,MATCH($J619,'State '!$B:$B,0),3)</f>
        <v>South Central</v>
      </c>
      <c r="N619" s="123"/>
      <c r="O619" s="85">
        <v>1.45</v>
      </c>
      <c r="P619" s="85">
        <v>0.5</v>
      </c>
      <c r="Q619" s="85">
        <v>240</v>
      </c>
      <c r="R619" s="124">
        <v>20</v>
      </c>
      <c r="S619" s="123" t="s">
        <v>135</v>
      </c>
      <c r="T619" s="123" t="s">
        <v>390</v>
      </c>
      <c r="U619" s="123" t="s">
        <v>1250</v>
      </c>
      <c r="V619" s="123"/>
      <c r="W619" s="125"/>
    </row>
    <row r="620" spans="1:23" s="20" customFormat="1" x14ac:dyDescent="0.2">
      <c r="A620" s="122">
        <v>39990</v>
      </c>
      <c r="B620" s="104" t="s">
        <v>1219</v>
      </c>
      <c r="C620" s="104" t="s">
        <v>263</v>
      </c>
      <c r="D620" s="104" t="s">
        <v>134</v>
      </c>
      <c r="E620" s="101" t="s">
        <v>144</v>
      </c>
      <c r="F620" s="82">
        <v>37965</v>
      </c>
      <c r="G620" s="83">
        <v>2003</v>
      </c>
      <c r="H620" s="123" t="s">
        <v>395</v>
      </c>
      <c r="I620" s="123" t="str">
        <f t="shared" si="30"/>
        <v>PA</v>
      </c>
      <c r="J620" s="123" t="str">
        <f t="shared" si="29"/>
        <v>MD</v>
      </c>
      <c r="K620" s="123" t="str">
        <f t="shared" si="31"/>
        <v>Northeast</v>
      </c>
      <c r="L620" s="123" t="str">
        <f>INDEX('State '!$A$1:$C$62,MATCH($I620,'State '!$B:$B,0),3)</f>
        <v>Northeast</v>
      </c>
      <c r="M620" s="123" t="str">
        <f>INDEX('State '!$A$1:$C$62,MATCH($J620,'State '!$B:$B,0),3)</f>
        <v>Northeast</v>
      </c>
      <c r="N620" s="123"/>
      <c r="O620" s="85">
        <v>29.2</v>
      </c>
      <c r="P620" s="85">
        <v>9.3000000000000007</v>
      </c>
      <c r="Q620" s="124">
        <v>263</v>
      </c>
      <c r="R620" s="128" t="s">
        <v>1220</v>
      </c>
      <c r="S620" s="129" t="s">
        <v>135</v>
      </c>
      <c r="T620" s="129" t="s">
        <v>390</v>
      </c>
      <c r="U620" s="123" t="s">
        <v>1221</v>
      </c>
      <c r="V620" s="123"/>
      <c r="W620" s="125"/>
    </row>
    <row r="621" spans="1:23" s="20" customFormat="1" ht="25.5" x14ac:dyDescent="0.2">
      <c r="A621" s="122">
        <v>39990</v>
      </c>
      <c r="B621" s="101" t="s">
        <v>2143</v>
      </c>
      <c r="C621" s="101" t="s">
        <v>260</v>
      </c>
      <c r="D621" s="101" t="s">
        <v>141</v>
      </c>
      <c r="E621" s="101" t="s">
        <v>144</v>
      </c>
      <c r="F621" s="82">
        <v>37956</v>
      </c>
      <c r="G621" s="83">
        <v>2003</v>
      </c>
      <c r="H621" s="123" t="s">
        <v>25</v>
      </c>
      <c r="I621" s="123" t="str">
        <f t="shared" si="30"/>
        <v>CO</v>
      </c>
      <c r="J621" s="123" t="str">
        <f t="shared" si="29"/>
        <v>CO</v>
      </c>
      <c r="K621" s="123" t="str">
        <f t="shared" si="31"/>
        <v>Mountain</v>
      </c>
      <c r="L621" s="123" t="str">
        <f>INDEX('State '!$A$1:$C$62,MATCH($I621,'State '!$B:$B,0),3)</f>
        <v>Mountain</v>
      </c>
      <c r="M621" s="123" t="str">
        <f>INDEX('State '!$A$1:$C$62,MATCH($J621,'State '!$B:$B,0),3)</f>
        <v>Mountain</v>
      </c>
      <c r="N621" s="123"/>
      <c r="O621" s="85">
        <v>13.4</v>
      </c>
      <c r="P621" s="85"/>
      <c r="Q621" s="85">
        <v>42</v>
      </c>
      <c r="R621" s="124"/>
      <c r="S621" s="123" t="s">
        <v>135</v>
      </c>
      <c r="T621" s="123" t="s">
        <v>390</v>
      </c>
      <c r="U621" s="123" t="s">
        <v>1253</v>
      </c>
      <c r="V621" s="123"/>
      <c r="W621" s="125"/>
    </row>
    <row r="622" spans="1:23" s="20" customFormat="1" ht="25.5" x14ac:dyDescent="0.2">
      <c r="A622" s="122">
        <v>39990</v>
      </c>
      <c r="B622" s="101" t="s">
        <v>1254</v>
      </c>
      <c r="C622" s="101" t="s">
        <v>260</v>
      </c>
      <c r="D622" s="101" t="s">
        <v>141</v>
      </c>
      <c r="E622" s="101" t="s">
        <v>144</v>
      </c>
      <c r="F622" s="82">
        <v>37956</v>
      </c>
      <c r="G622" s="83">
        <v>2003</v>
      </c>
      <c r="H622" s="123" t="s">
        <v>25</v>
      </c>
      <c r="I622" s="123" t="str">
        <f t="shared" si="30"/>
        <v>CO</v>
      </c>
      <c r="J622" s="123" t="str">
        <f t="shared" si="29"/>
        <v>CO</v>
      </c>
      <c r="K622" s="123" t="str">
        <f t="shared" si="31"/>
        <v>Mountain</v>
      </c>
      <c r="L622" s="123" t="str">
        <f>INDEX('State '!$A$1:$C$62,MATCH($I622,'State '!$B:$B,0),3)</f>
        <v>Mountain</v>
      </c>
      <c r="M622" s="123" t="str">
        <f>INDEX('State '!$A$1:$C$62,MATCH($J622,'State '!$B:$B,0),3)</f>
        <v>Mountain</v>
      </c>
      <c r="N622" s="123"/>
      <c r="O622" s="85">
        <v>9.76</v>
      </c>
      <c r="P622" s="85"/>
      <c r="Q622" s="85">
        <v>50</v>
      </c>
      <c r="R622" s="124"/>
      <c r="S622" s="123" t="s">
        <v>135</v>
      </c>
      <c r="T622" s="123" t="s">
        <v>390</v>
      </c>
      <c r="U622" s="123" t="s">
        <v>1253</v>
      </c>
      <c r="V622" s="123"/>
      <c r="W622" s="125"/>
    </row>
    <row r="623" spans="1:23" s="20" customFormat="1" x14ac:dyDescent="0.2">
      <c r="A623" s="122">
        <v>39990</v>
      </c>
      <c r="B623" s="101" t="s">
        <v>1215</v>
      </c>
      <c r="C623" s="101" t="s">
        <v>225</v>
      </c>
      <c r="D623" s="101" t="s">
        <v>141</v>
      </c>
      <c r="E623" s="101" t="s">
        <v>144</v>
      </c>
      <c r="F623" s="82">
        <v>37575</v>
      </c>
      <c r="G623" s="83">
        <v>2003</v>
      </c>
      <c r="H623" s="123" t="s">
        <v>7</v>
      </c>
      <c r="I623" s="123" t="str">
        <f t="shared" si="30"/>
        <v>PA</v>
      </c>
      <c r="J623" s="123" t="str">
        <f t="shared" si="29"/>
        <v>PA</v>
      </c>
      <c r="K623" s="123" t="str">
        <f t="shared" si="31"/>
        <v>Northeast</v>
      </c>
      <c r="L623" s="123" t="str">
        <f>INDEX('State '!$A$1:$C$62,MATCH($I623,'State '!$B:$B,0),3)</f>
        <v>Northeast</v>
      </c>
      <c r="M623" s="123" t="str">
        <f>INDEX('State '!$A$1:$C$62,MATCH($J623,'State '!$B:$B,0),3)</f>
        <v>Northeast</v>
      </c>
      <c r="N623" s="123"/>
      <c r="O623" s="85">
        <v>10.3</v>
      </c>
      <c r="P623" s="85"/>
      <c r="Q623" s="85">
        <v>127</v>
      </c>
      <c r="R623" s="124"/>
      <c r="S623" s="123" t="s">
        <v>135</v>
      </c>
      <c r="T623" s="123" t="s">
        <v>390</v>
      </c>
      <c r="U623" s="123" t="s">
        <v>1216</v>
      </c>
      <c r="V623" s="123"/>
      <c r="W623" s="125"/>
    </row>
    <row r="624" spans="1:23" s="20" customFormat="1" x14ac:dyDescent="0.2">
      <c r="A624" s="122">
        <v>39990</v>
      </c>
      <c r="B624" s="101" t="s">
        <v>1261</v>
      </c>
      <c r="C624" s="101" t="s">
        <v>219</v>
      </c>
      <c r="D624" s="101" t="s">
        <v>141</v>
      </c>
      <c r="E624" s="101" t="s">
        <v>144</v>
      </c>
      <c r="F624" s="82">
        <v>37926</v>
      </c>
      <c r="G624" s="83">
        <v>2003</v>
      </c>
      <c r="H624" s="123" t="s">
        <v>832</v>
      </c>
      <c r="I624" s="123" t="str">
        <f t="shared" si="30"/>
        <v>PA</v>
      </c>
      <c r="J624" s="123" t="str">
        <f t="shared" si="29"/>
        <v>DE</v>
      </c>
      <c r="K624" s="123" t="str">
        <f t="shared" si="31"/>
        <v>Northeast</v>
      </c>
      <c r="L624" s="123" t="str">
        <f>INDEX('State '!$A$1:$C$62,MATCH($I624,'State '!$B:$B,0),3)</f>
        <v>Northeast</v>
      </c>
      <c r="M624" s="123" t="str">
        <f>INDEX('State '!$A$1:$C$62,MATCH($J624,'State '!$B:$B,0),3)</f>
        <v>Northeast</v>
      </c>
      <c r="N624" s="123"/>
      <c r="O624" s="85">
        <v>1.23</v>
      </c>
      <c r="P624" s="85"/>
      <c r="Q624" s="85">
        <v>3.8</v>
      </c>
      <c r="R624" s="124">
        <v>16</v>
      </c>
      <c r="S624" s="123" t="s">
        <v>135</v>
      </c>
      <c r="T624" s="123" t="s">
        <v>390</v>
      </c>
      <c r="U624" s="123" t="s">
        <v>1081</v>
      </c>
      <c r="V624" s="123"/>
      <c r="W624" s="125"/>
    </row>
    <row r="625" spans="1:23" s="20" customFormat="1" x14ac:dyDescent="0.2">
      <c r="A625" s="122">
        <v>40056</v>
      </c>
      <c r="B625" s="101" t="s">
        <v>1268</v>
      </c>
      <c r="C625" s="101" t="s">
        <v>233</v>
      </c>
      <c r="D625" s="101" t="s">
        <v>141</v>
      </c>
      <c r="E625" s="101" t="s">
        <v>144</v>
      </c>
      <c r="F625" s="82">
        <v>37944</v>
      </c>
      <c r="G625" s="83">
        <v>2003</v>
      </c>
      <c r="H625" s="123" t="s">
        <v>767</v>
      </c>
      <c r="I625" s="123" t="str">
        <f t="shared" si="30"/>
        <v>VA</v>
      </c>
      <c r="J625" s="123" t="str">
        <f t="shared" si="29"/>
        <v>NC</v>
      </c>
      <c r="K625" s="123" t="str">
        <f t="shared" si="31"/>
        <v>Northeast, Southeast</v>
      </c>
      <c r="L625" s="123" t="str">
        <f>INDEX('State '!$A$1:$C$62,MATCH($I625,'State '!$B:$B,0),3)</f>
        <v>Northeast</v>
      </c>
      <c r="M625" s="123" t="str">
        <f>INDEX('State '!$A$1:$C$62,MATCH($J625,'State '!$B:$B,0),3)</f>
        <v>Southeast</v>
      </c>
      <c r="N625" s="123"/>
      <c r="O625" s="85">
        <v>225</v>
      </c>
      <c r="P625" s="85">
        <v>95</v>
      </c>
      <c r="Q625" s="85">
        <v>315</v>
      </c>
      <c r="R625" s="124" t="s">
        <v>614</v>
      </c>
      <c r="S625" s="123" t="s">
        <v>135</v>
      </c>
      <c r="T625" s="123" t="s">
        <v>390</v>
      </c>
      <c r="U625" s="123" t="s">
        <v>813</v>
      </c>
      <c r="V625" s="123"/>
      <c r="W625" s="125"/>
    </row>
    <row r="626" spans="1:23" s="20" customFormat="1" x14ac:dyDescent="0.2">
      <c r="A626" s="122">
        <v>39990</v>
      </c>
      <c r="B626" s="101" t="s">
        <v>1283</v>
      </c>
      <c r="C626" s="101" t="s">
        <v>237</v>
      </c>
      <c r="D626" s="101" t="s">
        <v>141</v>
      </c>
      <c r="E626" s="101" t="s">
        <v>144</v>
      </c>
      <c r="F626" s="82">
        <v>37742</v>
      </c>
      <c r="G626" s="83">
        <v>2003</v>
      </c>
      <c r="H626" s="123" t="s">
        <v>1284</v>
      </c>
      <c r="I626" s="123" t="str">
        <f t="shared" si="30"/>
        <v>MS</v>
      </c>
      <c r="J626" s="123" t="str">
        <f t="shared" si="29"/>
        <v>FL</v>
      </c>
      <c r="K626" s="123" t="str">
        <f t="shared" si="31"/>
        <v>South Central, Southeast</v>
      </c>
      <c r="L626" s="123" t="str">
        <f>INDEX('State '!$A$1:$C$62,MATCH($I626,'State '!$B:$B,0),3)</f>
        <v>South Central</v>
      </c>
      <c r="M626" s="123" t="str">
        <f>INDEX('State '!$A$1:$C$62,MATCH($J626,'State '!$B:$B,0),3)</f>
        <v>Southeast</v>
      </c>
      <c r="N626" s="123"/>
      <c r="O626" s="85">
        <v>132</v>
      </c>
      <c r="P626" s="85">
        <v>136</v>
      </c>
      <c r="Q626" s="85">
        <v>130</v>
      </c>
      <c r="R626" s="124" t="s">
        <v>1285</v>
      </c>
      <c r="S626" s="123" t="s">
        <v>135</v>
      </c>
      <c r="T626" s="123" t="s">
        <v>390</v>
      </c>
      <c r="U626" s="123" t="s">
        <v>1286</v>
      </c>
      <c r="V626" s="123"/>
      <c r="W626" s="125"/>
    </row>
    <row r="627" spans="1:23" s="20" customFormat="1" x14ac:dyDescent="0.2">
      <c r="A627" s="122">
        <v>39990</v>
      </c>
      <c r="B627" s="101" t="s">
        <v>1247</v>
      </c>
      <c r="C627" s="101" t="s">
        <v>237</v>
      </c>
      <c r="D627" s="101" t="s">
        <v>141</v>
      </c>
      <c r="E627" s="101" t="s">
        <v>144</v>
      </c>
      <c r="F627" s="82">
        <v>37956</v>
      </c>
      <c r="G627" s="83">
        <v>2003</v>
      </c>
      <c r="H627" s="123" t="s">
        <v>532</v>
      </c>
      <c r="I627" s="123" t="str">
        <f t="shared" si="30"/>
        <v>AL</v>
      </c>
      <c r="J627" s="123" t="str">
        <f t="shared" si="29"/>
        <v>FL</v>
      </c>
      <c r="K627" s="123" t="str">
        <f t="shared" si="31"/>
        <v>South Central, Southeast</v>
      </c>
      <c r="L627" s="123" t="str">
        <f>INDEX('State '!$A$1:$C$62,MATCH($I627,'State '!$B:$B,0),3)</f>
        <v>South Central</v>
      </c>
      <c r="M627" s="123" t="str">
        <f>INDEX('State '!$A$1:$C$62,MATCH($J627,'State '!$B:$B,0),3)</f>
        <v>Southeast</v>
      </c>
      <c r="N627" s="123"/>
      <c r="O627" s="85">
        <v>105</v>
      </c>
      <c r="P627" s="85">
        <v>33.299999999999997</v>
      </c>
      <c r="Q627" s="85">
        <v>121</v>
      </c>
      <c r="R627" s="124">
        <v>36</v>
      </c>
      <c r="S627" s="123" t="s">
        <v>135</v>
      </c>
      <c r="T627" s="123" t="s">
        <v>390</v>
      </c>
      <c r="U627" s="123" t="s">
        <v>1248</v>
      </c>
      <c r="V627" s="123"/>
      <c r="W627" s="125"/>
    </row>
    <row r="628" spans="1:23" s="20" customFormat="1" x14ac:dyDescent="0.2">
      <c r="A628" s="122">
        <v>39990</v>
      </c>
      <c r="B628" s="101" t="s">
        <v>1257</v>
      </c>
      <c r="C628" s="101" t="s">
        <v>347</v>
      </c>
      <c r="D628" s="101" t="s">
        <v>137</v>
      </c>
      <c r="E628" s="101" t="s">
        <v>144</v>
      </c>
      <c r="F628" s="82">
        <v>37895</v>
      </c>
      <c r="G628" s="83">
        <v>2003</v>
      </c>
      <c r="H628" s="123" t="s">
        <v>30</v>
      </c>
      <c r="I628" s="123" t="str">
        <f t="shared" si="30"/>
        <v>MN</v>
      </c>
      <c r="J628" s="123" t="str">
        <f t="shared" si="29"/>
        <v>MN</v>
      </c>
      <c r="K628" s="123" t="str">
        <f t="shared" si="31"/>
        <v>Midwest</v>
      </c>
      <c r="L628" s="123" t="str">
        <f>INDEX('State '!$A$1:$C$62,MATCH($I628,'State '!$B:$B,0),3)</f>
        <v>Midwest</v>
      </c>
      <c r="M628" s="123" t="str">
        <f>INDEX('State '!$A$1:$C$62,MATCH($J628,'State '!$B:$B,0),3)</f>
        <v>Midwest</v>
      </c>
      <c r="N628" s="123"/>
      <c r="O628" s="85">
        <v>27</v>
      </c>
      <c r="P628" s="85">
        <v>89</v>
      </c>
      <c r="Q628" s="85">
        <v>60</v>
      </c>
      <c r="R628" s="124" t="s">
        <v>732</v>
      </c>
      <c r="S628" s="123" t="s">
        <v>139</v>
      </c>
      <c r="T628" s="123" t="s">
        <v>188</v>
      </c>
      <c r="U628" s="123" t="s">
        <v>391</v>
      </c>
      <c r="V628" s="123"/>
      <c r="W628" s="125"/>
    </row>
    <row r="629" spans="1:23" s="20" customFormat="1" x14ac:dyDescent="0.2">
      <c r="A629" s="122">
        <v>39990</v>
      </c>
      <c r="B629" s="101" t="s">
        <v>1291</v>
      </c>
      <c r="C629" s="101" t="s">
        <v>348</v>
      </c>
      <c r="D629" s="101" t="s">
        <v>141</v>
      </c>
      <c r="E629" s="101" t="s">
        <v>144</v>
      </c>
      <c r="F629" s="82">
        <v>37700</v>
      </c>
      <c r="G629" s="83">
        <v>2003</v>
      </c>
      <c r="H629" s="123" t="s">
        <v>419</v>
      </c>
      <c r="I629" s="123" t="str">
        <f t="shared" si="30"/>
        <v>TX</v>
      </c>
      <c r="J629" s="123" t="str">
        <f t="shared" si="29"/>
        <v>MX</v>
      </c>
      <c r="K629" s="123" t="str">
        <f t="shared" si="31"/>
        <v>South Central, Mexico</v>
      </c>
      <c r="L629" s="123" t="str">
        <f>INDEX('State '!$A$1:$C$62,MATCH($I629,'State '!$B:$B,0),3)</f>
        <v>South Central</v>
      </c>
      <c r="M629" s="123" t="str">
        <f>INDEX('State '!$A$1:$C$62,MATCH($J629,'State '!$B:$B,0),3)</f>
        <v>Mexico</v>
      </c>
      <c r="N629" s="123"/>
      <c r="O629" s="85">
        <v>0.5</v>
      </c>
      <c r="P629" s="85">
        <v>0.2</v>
      </c>
      <c r="Q629" s="85">
        <v>375</v>
      </c>
      <c r="R629" s="124">
        <v>30</v>
      </c>
      <c r="S629" s="123" t="s">
        <v>135</v>
      </c>
      <c r="T629" s="123" t="s">
        <v>390</v>
      </c>
      <c r="U629" s="123" t="s">
        <v>1292</v>
      </c>
      <c r="V629" s="123"/>
      <c r="W629" s="125"/>
    </row>
    <row r="630" spans="1:23" s="20" customFormat="1" x14ac:dyDescent="0.2">
      <c r="A630" s="122">
        <v>39990</v>
      </c>
      <c r="B630" s="101" t="s">
        <v>1280</v>
      </c>
      <c r="C630" s="101" t="s">
        <v>348</v>
      </c>
      <c r="D630" s="101" t="s">
        <v>137</v>
      </c>
      <c r="E630" s="101" t="s">
        <v>144</v>
      </c>
      <c r="F630" s="82">
        <v>37700</v>
      </c>
      <c r="G630" s="83">
        <v>2003</v>
      </c>
      <c r="H630" s="123" t="s">
        <v>6</v>
      </c>
      <c r="I630" s="123" t="str">
        <f t="shared" si="30"/>
        <v>TX</v>
      </c>
      <c r="J630" s="123" t="str">
        <f t="shared" si="29"/>
        <v>TX</v>
      </c>
      <c r="K630" s="123" t="str">
        <f t="shared" si="31"/>
        <v>South Central</v>
      </c>
      <c r="L630" s="123" t="str">
        <f>INDEX('State '!$A$1:$C$62,MATCH($I630,'State '!$B:$B,0),3)</f>
        <v>South Central</v>
      </c>
      <c r="M630" s="123" t="str">
        <f>INDEX('State '!$A$1:$C$62,MATCH($J630,'State '!$B:$B,0),3)</f>
        <v>South Central</v>
      </c>
      <c r="N630" s="123"/>
      <c r="O630" s="85">
        <v>32</v>
      </c>
      <c r="P630" s="85">
        <v>8.9</v>
      </c>
      <c r="Q630" s="85">
        <v>375</v>
      </c>
      <c r="R630" s="124">
        <v>30</v>
      </c>
      <c r="S630" s="123" t="s">
        <v>135</v>
      </c>
      <c r="T630" s="123" t="s">
        <v>390</v>
      </c>
      <c r="U630" s="123" t="s">
        <v>1281</v>
      </c>
      <c r="V630" s="123"/>
      <c r="W630" s="125"/>
    </row>
    <row r="631" spans="1:23" s="20" customFormat="1" x14ac:dyDescent="0.2">
      <c r="A631" s="122">
        <v>39990</v>
      </c>
      <c r="B631" s="101" t="s">
        <v>1269</v>
      </c>
      <c r="C631" s="101" t="s">
        <v>226</v>
      </c>
      <c r="D631" s="101" t="s">
        <v>141</v>
      </c>
      <c r="E631" s="101" t="s">
        <v>144</v>
      </c>
      <c r="F631" s="82">
        <v>37742</v>
      </c>
      <c r="G631" s="83">
        <v>2003</v>
      </c>
      <c r="H631" s="123" t="s">
        <v>1270</v>
      </c>
      <c r="I631" s="123" t="str">
        <f t="shared" si="30"/>
        <v>WY</v>
      </c>
      <c r="J631" s="123" t="str">
        <f t="shared" ref="J631:J694" si="32">RIGHT($H631,2)</f>
        <v>CA</v>
      </c>
      <c r="K631" s="123" t="str">
        <f t="shared" si="31"/>
        <v>Mountain, Pacific</v>
      </c>
      <c r="L631" s="123" t="str">
        <f>INDEX('State '!$A$1:$C$62,MATCH($I631,'State '!$B:$B,0),3)</f>
        <v>Mountain</v>
      </c>
      <c r="M631" s="123" t="str">
        <f>INDEX('State '!$A$1:$C$62,MATCH($J631,'State '!$B:$B,0),3)</f>
        <v>Pacific</v>
      </c>
      <c r="N631" s="123"/>
      <c r="O631" s="85">
        <v>1260</v>
      </c>
      <c r="P631" s="85">
        <v>716</v>
      </c>
      <c r="Q631" s="85">
        <v>900</v>
      </c>
      <c r="R631" s="124">
        <v>36</v>
      </c>
      <c r="S631" s="123" t="s">
        <v>135</v>
      </c>
      <c r="T631" s="123" t="s">
        <v>390</v>
      </c>
      <c r="U631" s="123" t="s">
        <v>1271</v>
      </c>
      <c r="V631" s="123"/>
      <c r="W631" s="125"/>
    </row>
    <row r="632" spans="1:23" s="20" customFormat="1" ht="25.5" x14ac:dyDescent="0.2">
      <c r="A632" s="122">
        <v>39990</v>
      </c>
      <c r="B632" s="101" t="s">
        <v>1266</v>
      </c>
      <c r="C632" s="101" t="s">
        <v>301</v>
      </c>
      <c r="D632" s="101" t="s">
        <v>141</v>
      </c>
      <c r="E632" s="101" t="s">
        <v>144</v>
      </c>
      <c r="F632" s="82">
        <v>37949</v>
      </c>
      <c r="G632" s="83">
        <v>2003</v>
      </c>
      <c r="H632" s="123" t="s">
        <v>36</v>
      </c>
      <c r="I632" s="123" t="str">
        <f t="shared" si="30"/>
        <v>MA</v>
      </c>
      <c r="J632" s="123" t="str">
        <f t="shared" si="32"/>
        <v>MA</v>
      </c>
      <c r="K632" s="123" t="str">
        <f t="shared" si="31"/>
        <v>Northeast</v>
      </c>
      <c r="L632" s="123" t="str">
        <f>INDEX('State '!$A$1:$C$62,MATCH($I632,'State '!$B:$B,0),3)</f>
        <v>Northeast</v>
      </c>
      <c r="M632" s="123" t="str">
        <f>INDEX('State '!$A$1:$C$62,MATCH($J632,'State '!$B:$B,0),3)</f>
        <v>Northeast</v>
      </c>
      <c r="N632" s="123"/>
      <c r="O632" s="85">
        <v>133.99</v>
      </c>
      <c r="P632" s="85">
        <v>25</v>
      </c>
      <c r="Q632" s="85">
        <v>230</v>
      </c>
      <c r="R632" s="124" t="s">
        <v>422</v>
      </c>
      <c r="S632" s="123" t="s">
        <v>135</v>
      </c>
      <c r="T632" s="123" t="s">
        <v>390</v>
      </c>
      <c r="U632" s="123" t="s">
        <v>1267</v>
      </c>
      <c r="V632" s="123"/>
      <c r="W632" s="125"/>
    </row>
    <row r="633" spans="1:23" s="20" customFormat="1" x14ac:dyDescent="0.2">
      <c r="A633" s="122">
        <v>39990</v>
      </c>
      <c r="B633" s="101" t="s">
        <v>1256</v>
      </c>
      <c r="C633" s="101" t="s">
        <v>346</v>
      </c>
      <c r="D633" s="101" t="s">
        <v>134</v>
      </c>
      <c r="E633" s="101" t="s">
        <v>144</v>
      </c>
      <c r="F633" s="82">
        <v>37773</v>
      </c>
      <c r="G633" s="83">
        <v>2003</v>
      </c>
      <c r="H633" s="123" t="s">
        <v>42</v>
      </c>
      <c r="I633" s="123" t="str">
        <f t="shared" si="30"/>
        <v>IA</v>
      </c>
      <c r="J633" s="123" t="str">
        <f t="shared" si="32"/>
        <v>IA</v>
      </c>
      <c r="K633" s="123" t="str">
        <f t="shared" si="31"/>
        <v>Midwest</v>
      </c>
      <c r="L633" s="123" t="str">
        <f>INDEX('State '!$A$1:$C$62,MATCH($I633,'State '!$B:$B,0),3)</f>
        <v>Midwest</v>
      </c>
      <c r="M633" s="123" t="str">
        <f>INDEX('State '!$A$1:$C$62,MATCH($J633,'State '!$B:$B,0),3)</f>
        <v>Midwest</v>
      </c>
      <c r="N633" s="123"/>
      <c r="O633" s="85">
        <v>1.5</v>
      </c>
      <c r="P633" s="85">
        <v>13</v>
      </c>
      <c r="Q633" s="85">
        <v>175</v>
      </c>
      <c r="R633" s="124">
        <v>20</v>
      </c>
      <c r="S633" s="123" t="s">
        <v>139</v>
      </c>
      <c r="T633" s="123" t="s">
        <v>188</v>
      </c>
      <c r="U633" s="123" t="s">
        <v>391</v>
      </c>
      <c r="V633" s="123"/>
      <c r="W633" s="125"/>
    </row>
    <row r="634" spans="1:23" s="20" customFormat="1" x14ac:dyDescent="0.2">
      <c r="A634" s="122">
        <v>39990</v>
      </c>
      <c r="B634" s="101" t="s">
        <v>1224</v>
      </c>
      <c r="C634" s="101" t="s">
        <v>340</v>
      </c>
      <c r="D634" s="101" t="s">
        <v>134</v>
      </c>
      <c r="E634" s="101" t="s">
        <v>144</v>
      </c>
      <c r="F634" s="82">
        <v>37926</v>
      </c>
      <c r="G634" s="83">
        <v>2003</v>
      </c>
      <c r="H634" s="123" t="s">
        <v>10</v>
      </c>
      <c r="I634" s="123" t="str">
        <f t="shared" si="30"/>
        <v>NY</v>
      </c>
      <c r="J634" s="123" t="str">
        <f t="shared" si="32"/>
        <v>NY</v>
      </c>
      <c r="K634" s="123" t="str">
        <f t="shared" si="31"/>
        <v>Northeast</v>
      </c>
      <c r="L634" s="123" t="str">
        <f>INDEX('State '!$A$1:$C$62,MATCH($I634,'State '!$B:$B,0),3)</f>
        <v>Northeast</v>
      </c>
      <c r="M634" s="123" t="str">
        <f>INDEX('State '!$A$1:$C$62,MATCH($J634,'State '!$B:$B,0),3)</f>
        <v>Northeast</v>
      </c>
      <c r="N634" s="123"/>
      <c r="O634" s="85">
        <v>2</v>
      </c>
      <c r="P634" s="85">
        <v>9.36</v>
      </c>
      <c r="Q634" s="85">
        <v>200</v>
      </c>
      <c r="R634" s="124">
        <v>24</v>
      </c>
      <c r="S634" s="123" t="s">
        <v>139</v>
      </c>
      <c r="T634" s="123" t="s">
        <v>188</v>
      </c>
      <c r="U634" s="123" t="s">
        <v>391</v>
      </c>
      <c r="V634" s="123"/>
      <c r="W634" s="125"/>
    </row>
    <row r="635" spans="1:23" s="20" customFormat="1" x14ac:dyDescent="0.2">
      <c r="A635" s="122">
        <v>39990</v>
      </c>
      <c r="B635" s="101" t="s">
        <v>1282</v>
      </c>
      <c r="C635" s="101" t="s">
        <v>349</v>
      </c>
      <c r="D635" s="101" t="s">
        <v>137</v>
      </c>
      <c r="E635" s="101" t="s">
        <v>144</v>
      </c>
      <c r="F635" s="82">
        <v>37895</v>
      </c>
      <c r="G635" s="83">
        <v>2003</v>
      </c>
      <c r="H635" s="123" t="s">
        <v>552</v>
      </c>
      <c r="I635" s="123" t="str">
        <f t="shared" si="30"/>
        <v>AK</v>
      </c>
      <c r="J635" s="123" t="str">
        <f t="shared" si="32"/>
        <v>AK</v>
      </c>
      <c r="K635" s="123" t="str">
        <f t="shared" si="31"/>
        <v>Pacific</v>
      </c>
      <c r="L635" s="123" t="str">
        <f>INDEX('State '!$A$1:$C$62,MATCH($I635,'State '!$B:$B,0),3)</f>
        <v>Pacific</v>
      </c>
      <c r="M635" s="123" t="str">
        <f>INDEX('State '!$A$1:$C$62,MATCH($J635,'State '!$B:$B,0),3)</f>
        <v>Pacific</v>
      </c>
      <c r="N635" s="123"/>
      <c r="O635" s="85">
        <v>25</v>
      </c>
      <c r="P635" s="85">
        <v>33</v>
      </c>
      <c r="Q635" s="85">
        <v>120</v>
      </c>
      <c r="R635" s="124">
        <v>12</v>
      </c>
      <c r="S635" s="123" t="s">
        <v>139</v>
      </c>
      <c r="T635" s="123" t="s">
        <v>188</v>
      </c>
      <c r="U635" s="123" t="s">
        <v>391</v>
      </c>
      <c r="V635" s="123"/>
      <c r="W635" s="125"/>
    </row>
    <row r="636" spans="1:23" s="20" customFormat="1" x14ac:dyDescent="0.2">
      <c r="A636" s="122">
        <v>39990</v>
      </c>
      <c r="B636" s="101" t="s">
        <v>1245</v>
      </c>
      <c r="C636" s="101" t="s">
        <v>262</v>
      </c>
      <c r="D636" s="101" t="s">
        <v>141</v>
      </c>
      <c r="E636" s="101" t="s">
        <v>144</v>
      </c>
      <c r="F636" s="82">
        <v>37926</v>
      </c>
      <c r="G636" s="83">
        <v>2003</v>
      </c>
      <c r="H636" s="123" t="s">
        <v>30</v>
      </c>
      <c r="I636" s="123" t="str">
        <f t="shared" si="30"/>
        <v>MN</v>
      </c>
      <c r="J636" s="123" t="str">
        <f t="shared" si="32"/>
        <v>MN</v>
      </c>
      <c r="K636" s="123" t="str">
        <f t="shared" si="31"/>
        <v>Midwest</v>
      </c>
      <c r="L636" s="123" t="str">
        <f>INDEX('State '!$A$1:$C$62,MATCH($I636,'State '!$B:$B,0),3)</f>
        <v>Midwest</v>
      </c>
      <c r="M636" s="123" t="str">
        <f>INDEX('State '!$A$1:$C$62,MATCH($J636,'State '!$B:$B,0),3)</f>
        <v>Midwest</v>
      </c>
      <c r="N636" s="123"/>
      <c r="O636" s="85">
        <v>5.8</v>
      </c>
      <c r="P636" s="85">
        <v>4.5999999999999996</v>
      </c>
      <c r="Q636" s="85">
        <v>34.44</v>
      </c>
      <c r="R636" s="124">
        <v>8</v>
      </c>
      <c r="S636" s="123" t="s">
        <v>135</v>
      </c>
      <c r="T636" s="123" t="s">
        <v>390</v>
      </c>
      <c r="U636" s="123" t="s">
        <v>1246</v>
      </c>
      <c r="V636" s="123"/>
      <c r="W636" s="125"/>
    </row>
    <row r="637" spans="1:23" s="20" customFormat="1" ht="25.5" x14ac:dyDescent="0.2">
      <c r="A637" s="122">
        <v>39990</v>
      </c>
      <c r="B637" s="101" t="s">
        <v>1255</v>
      </c>
      <c r="C637" s="101" t="s">
        <v>345</v>
      </c>
      <c r="D637" s="101" t="s">
        <v>141</v>
      </c>
      <c r="E637" s="101" t="s">
        <v>144</v>
      </c>
      <c r="F637" s="82">
        <v>37742</v>
      </c>
      <c r="G637" s="124">
        <v>2003</v>
      </c>
      <c r="H637" s="123" t="s">
        <v>8</v>
      </c>
      <c r="I637" s="123" t="str">
        <f t="shared" si="30"/>
        <v>OH</v>
      </c>
      <c r="J637" s="123" t="str">
        <f t="shared" si="32"/>
        <v>OH</v>
      </c>
      <c r="K637" s="123" t="str">
        <f t="shared" si="31"/>
        <v>Northeast</v>
      </c>
      <c r="L637" s="123" t="str">
        <f>INDEX('State '!$A$1:$C$62,MATCH($I637,'State '!$B:$B,0),3)</f>
        <v>Northeast</v>
      </c>
      <c r="M637" s="123" t="str">
        <f>INDEX('State '!$A$1:$C$62,MATCH($J637,'State '!$B:$B,0),3)</f>
        <v>Northeast</v>
      </c>
      <c r="N637" s="123"/>
      <c r="O637" s="85">
        <v>2</v>
      </c>
      <c r="P637" s="85"/>
      <c r="Q637" s="85">
        <v>42</v>
      </c>
      <c r="R637" s="124">
        <v>12</v>
      </c>
      <c r="S637" s="123" t="s">
        <v>139</v>
      </c>
      <c r="T637" s="123" t="s">
        <v>188</v>
      </c>
      <c r="U637" s="123" t="s">
        <v>391</v>
      </c>
      <c r="V637" s="123"/>
      <c r="W637" s="125"/>
    </row>
    <row r="638" spans="1:23" s="20" customFormat="1" x14ac:dyDescent="0.2">
      <c r="A638" s="122">
        <v>39990</v>
      </c>
      <c r="B638" s="101" t="s">
        <v>1231</v>
      </c>
      <c r="C638" s="101" t="s">
        <v>258</v>
      </c>
      <c r="D638" s="101" t="s">
        <v>141</v>
      </c>
      <c r="E638" s="101" t="s">
        <v>144</v>
      </c>
      <c r="F638" s="82">
        <v>37903</v>
      </c>
      <c r="G638" s="124">
        <v>2003</v>
      </c>
      <c r="H638" s="123" t="s">
        <v>50</v>
      </c>
      <c r="I638" s="123" t="str">
        <f t="shared" si="30"/>
        <v>WA</v>
      </c>
      <c r="J638" s="123" t="str">
        <f t="shared" si="32"/>
        <v>WA</v>
      </c>
      <c r="K638" s="123" t="str">
        <f t="shared" si="31"/>
        <v>Pacific</v>
      </c>
      <c r="L638" s="123" t="str">
        <f>INDEX('State '!$A$1:$C$62,MATCH($I638,'State '!$B:$B,0),3)</f>
        <v>Pacific</v>
      </c>
      <c r="M638" s="123" t="str">
        <f>INDEX('State '!$A$1:$C$62,MATCH($J638,'State '!$B:$B,0),3)</f>
        <v>Pacific</v>
      </c>
      <c r="N638" s="123"/>
      <c r="O638" s="85">
        <v>240.9</v>
      </c>
      <c r="P638" s="85">
        <v>26</v>
      </c>
      <c r="Q638" s="85">
        <v>268</v>
      </c>
      <c r="R638" s="124">
        <v>36</v>
      </c>
      <c r="S638" s="123" t="s">
        <v>135</v>
      </c>
      <c r="T638" s="123" t="s">
        <v>390</v>
      </c>
      <c r="U638" s="123" t="s">
        <v>1232</v>
      </c>
      <c r="V638" s="123"/>
      <c r="W638" s="125"/>
    </row>
    <row r="639" spans="1:23" s="20" customFormat="1" x14ac:dyDescent="0.2">
      <c r="A639" s="122">
        <v>39990</v>
      </c>
      <c r="B639" s="101" t="s">
        <v>1229</v>
      </c>
      <c r="C639" s="101" t="s">
        <v>258</v>
      </c>
      <c r="D639" s="101" t="s">
        <v>141</v>
      </c>
      <c r="E639" s="101" t="s">
        <v>144</v>
      </c>
      <c r="F639" s="82">
        <v>37970</v>
      </c>
      <c r="G639" s="124">
        <v>2003</v>
      </c>
      <c r="H639" s="123" t="s">
        <v>25</v>
      </c>
      <c r="I639" s="123" t="str">
        <f t="shared" si="30"/>
        <v>CO</v>
      </c>
      <c r="J639" s="123" t="str">
        <f t="shared" si="32"/>
        <v>CO</v>
      </c>
      <c r="K639" s="123" t="str">
        <f t="shared" si="31"/>
        <v>Mountain</v>
      </c>
      <c r="L639" s="123" t="str">
        <f>INDEX('State '!$A$1:$C$62,MATCH($I639,'State '!$B:$B,0),3)</f>
        <v>Mountain</v>
      </c>
      <c r="M639" s="123" t="str">
        <f>INDEX('State '!$A$1:$C$62,MATCH($J639,'State '!$B:$B,0),3)</f>
        <v>Mountain</v>
      </c>
      <c r="N639" s="123"/>
      <c r="O639" s="85">
        <v>16.899999999999999</v>
      </c>
      <c r="P639" s="85">
        <v>6.9</v>
      </c>
      <c r="Q639" s="85"/>
      <c r="R639" s="124">
        <v>26</v>
      </c>
      <c r="S639" s="123" t="s">
        <v>135</v>
      </c>
      <c r="T639" s="123" t="s">
        <v>390</v>
      </c>
      <c r="U639" s="123" t="s">
        <v>1230</v>
      </c>
      <c r="V639" s="123"/>
      <c r="W639" s="125"/>
    </row>
    <row r="640" spans="1:23" s="20" customFormat="1" x14ac:dyDescent="0.2">
      <c r="A640" s="122">
        <v>39990</v>
      </c>
      <c r="B640" s="101" t="s">
        <v>1226</v>
      </c>
      <c r="C640" s="101" t="s">
        <v>258</v>
      </c>
      <c r="D640" s="101" t="s">
        <v>141</v>
      </c>
      <c r="E640" s="101" t="s">
        <v>144</v>
      </c>
      <c r="F640" s="82">
        <v>37926</v>
      </c>
      <c r="G640" s="124">
        <v>2003</v>
      </c>
      <c r="H640" s="123" t="s">
        <v>2256</v>
      </c>
      <c r="I640" s="123" t="str">
        <f t="shared" si="30"/>
        <v>WY</v>
      </c>
      <c r="J640" s="123" t="str">
        <f t="shared" si="32"/>
        <v>WA</v>
      </c>
      <c r="K640" s="123" t="str">
        <f t="shared" si="31"/>
        <v>Mountain, Pacific</v>
      </c>
      <c r="L640" s="123" t="str">
        <f>INDEX('State '!$A$1:$C$62,MATCH($I640,'State '!$B:$B,0),3)</f>
        <v>Mountain</v>
      </c>
      <c r="M640" s="123" t="str">
        <f>INDEX('State '!$A$1:$C$62,MATCH($J640,'State '!$B:$B,0),3)</f>
        <v>Pacific</v>
      </c>
      <c r="N640" s="123"/>
      <c r="O640" s="85">
        <v>139.4</v>
      </c>
      <c r="P640" s="85">
        <v>91</v>
      </c>
      <c r="Q640" s="85">
        <v>175</v>
      </c>
      <c r="R640" s="124" t="s">
        <v>1227</v>
      </c>
      <c r="S640" s="123" t="s">
        <v>135</v>
      </c>
      <c r="T640" s="123" t="s">
        <v>390</v>
      </c>
      <c r="U640" s="123" t="s">
        <v>1228</v>
      </c>
      <c r="V640" s="123"/>
      <c r="W640" s="125"/>
    </row>
    <row r="641" spans="1:23" s="20" customFormat="1" x14ac:dyDescent="0.2">
      <c r="A641" s="122">
        <v>39990</v>
      </c>
      <c r="B641" s="101" t="s">
        <v>1222</v>
      </c>
      <c r="C641" s="101" t="s">
        <v>230</v>
      </c>
      <c r="D641" s="101" t="s">
        <v>141</v>
      </c>
      <c r="E641" s="101" t="s">
        <v>144</v>
      </c>
      <c r="F641" s="82">
        <v>37926</v>
      </c>
      <c r="G641" s="124">
        <v>2003</v>
      </c>
      <c r="H641" s="123" t="s">
        <v>31</v>
      </c>
      <c r="I641" s="123" t="str">
        <f t="shared" si="30"/>
        <v>NV</v>
      </c>
      <c r="J641" s="123" t="str">
        <f t="shared" si="32"/>
        <v>NV</v>
      </c>
      <c r="K641" s="123" t="str">
        <f t="shared" si="31"/>
        <v>Mountain</v>
      </c>
      <c r="L641" s="123" t="str">
        <f>INDEX('State '!$A$1:$C$62,MATCH($I641,'State '!$B:$B,0),3)</f>
        <v>Mountain</v>
      </c>
      <c r="M641" s="123" t="str">
        <f>INDEX('State '!$A$1:$C$62,MATCH($J641,'State '!$B:$B,0),3)</f>
        <v>Mountain</v>
      </c>
      <c r="N641" s="123"/>
      <c r="O641" s="85">
        <v>10.74</v>
      </c>
      <c r="P641" s="85">
        <v>14.5</v>
      </c>
      <c r="Q641" s="85">
        <v>5.5</v>
      </c>
      <c r="R641" s="124">
        <v>20</v>
      </c>
      <c r="S641" s="123" t="s">
        <v>135</v>
      </c>
      <c r="T641" s="123" t="s">
        <v>390</v>
      </c>
      <c r="U641" s="123" t="s">
        <v>1223</v>
      </c>
      <c r="V641" s="123"/>
      <c r="W641" s="125"/>
    </row>
    <row r="642" spans="1:23" s="20" customFormat="1" x14ac:dyDescent="0.2">
      <c r="A642" s="122">
        <v>39990</v>
      </c>
      <c r="B642" s="101" t="s">
        <v>1264</v>
      </c>
      <c r="C642" s="101" t="s">
        <v>265</v>
      </c>
      <c r="D642" s="101" t="s">
        <v>141</v>
      </c>
      <c r="E642" s="101" t="s">
        <v>144</v>
      </c>
      <c r="F642" s="82">
        <v>37742</v>
      </c>
      <c r="G642" s="124">
        <v>2003</v>
      </c>
      <c r="H642" s="123" t="s">
        <v>29</v>
      </c>
      <c r="I642" s="123" t="str">
        <f t="shared" si="30"/>
        <v>WY</v>
      </c>
      <c r="J642" s="123" t="str">
        <f t="shared" si="32"/>
        <v>WY</v>
      </c>
      <c r="K642" s="123" t="str">
        <f t="shared" si="31"/>
        <v>Mountain</v>
      </c>
      <c r="L642" s="123" t="str">
        <f>INDEX('State '!$A$1:$C$62,MATCH($I642,'State '!$B:$B,0),3)</f>
        <v>Mountain</v>
      </c>
      <c r="M642" s="123" t="str">
        <f>INDEX('State '!$A$1:$C$62,MATCH($J642,'State '!$B:$B,0),3)</f>
        <v>Mountain</v>
      </c>
      <c r="N642" s="123"/>
      <c r="O642" s="85">
        <v>0.5</v>
      </c>
      <c r="P642" s="85"/>
      <c r="Q642" s="85">
        <v>150</v>
      </c>
      <c r="R642" s="124"/>
      <c r="S642" s="123" t="s">
        <v>135</v>
      </c>
      <c r="T642" s="123" t="s">
        <v>390</v>
      </c>
      <c r="U642" s="123" t="s">
        <v>391</v>
      </c>
      <c r="V642" s="123"/>
      <c r="W642" s="125"/>
    </row>
    <row r="643" spans="1:23" s="20" customFormat="1" x14ac:dyDescent="0.2">
      <c r="A643" s="122">
        <v>39990</v>
      </c>
      <c r="B643" s="101" t="s">
        <v>1259</v>
      </c>
      <c r="C643" s="101" t="s">
        <v>265</v>
      </c>
      <c r="D643" s="101" t="s">
        <v>141</v>
      </c>
      <c r="E643" s="101" t="s">
        <v>144</v>
      </c>
      <c r="F643" s="82">
        <v>37900</v>
      </c>
      <c r="G643" s="124">
        <v>2003</v>
      </c>
      <c r="H643" s="123" t="s">
        <v>415</v>
      </c>
      <c r="I643" s="123" t="str">
        <f t="shared" ref="I643:I706" si="33">LEFT($H643,2)</f>
        <v>UT</v>
      </c>
      <c r="J643" s="123" t="str">
        <f t="shared" si="32"/>
        <v>WY</v>
      </c>
      <c r="K643" s="123" t="str">
        <f t="shared" ref="K643:K706" si="34">IF($L643=$M643,L643,CONCATENATE($L643,", ",IF(ISBLANK(N643),"",CONCATENATE(N643,", ")),$M643))</f>
        <v>Mountain</v>
      </c>
      <c r="L643" s="123" t="str">
        <f>INDEX('State '!$A$1:$C$62,MATCH($I643,'State '!$B:$B,0),3)</f>
        <v>Mountain</v>
      </c>
      <c r="M643" s="123" t="str">
        <f>INDEX('State '!$A$1:$C$62,MATCH($J643,'State '!$B:$B,0),3)</f>
        <v>Mountain</v>
      </c>
      <c r="N643" s="123"/>
      <c r="O643" s="85">
        <v>13</v>
      </c>
      <c r="P643" s="85">
        <v>17</v>
      </c>
      <c r="Q643" s="85">
        <v>217</v>
      </c>
      <c r="R643" s="124">
        <v>24</v>
      </c>
      <c r="S643" s="123" t="s">
        <v>135</v>
      </c>
      <c r="T643" s="123" t="s">
        <v>390</v>
      </c>
      <c r="U643" s="123" t="s">
        <v>1260</v>
      </c>
      <c r="V643" s="123"/>
      <c r="W643" s="125"/>
    </row>
    <row r="644" spans="1:23" s="20" customFormat="1" x14ac:dyDescent="0.2">
      <c r="A644" s="122">
        <v>39990</v>
      </c>
      <c r="B644" s="101" t="s">
        <v>1265</v>
      </c>
      <c r="C644" s="101" t="s">
        <v>265</v>
      </c>
      <c r="D644" s="101" t="s">
        <v>141</v>
      </c>
      <c r="E644" s="101" t="s">
        <v>144</v>
      </c>
      <c r="F644" s="82">
        <v>37632</v>
      </c>
      <c r="G644" s="124">
        <v>2003</v>
      </c>
      <c r="H644" s="123" t="s">
        <v>25</v>
      </c>
      <c r="I644" s="123" t="str">
        <f t="shared" si="33"/>
        <v>CO</v>
      </c>
      <c r="J644" s="123" t="str">
        <f t="shared" si="32"/>
        <v>CO</v>
      </c>
      <c r="K644" s="123" t="str">
        <f t="shared" si="34"/>
        <v>Mountain</v>
      </c>
      <c r="L644" s="123" t="str">
        <f>INDEX('State '!$A$1:$C$62,MATCH($I644,'State '!$B:$B,0),3)</f>
        <v>Mountain</v>
      </c>
      <c r="M644" s="123" t="str">
        <f>INDEX('State '!$A$1:$C$62,MATCH($J644,'State '!$B:$B,0),3)</f>
        <v>Mountain</v>
      </c>
      <c r="N644" s="123"/>
      <c r="O644" s="85">
        <v>3.5</v>
      </c>
      <c r="P644" s="85"/>
      <c r="Q644" s="85">
        <v>90</v>
      </c>
      <c r="R644" s="124"/>
      <c r="S644" s="123" t="s">
        <v>135</v>
      </c>
      <c r="T644" s="123" t="s">
        <v>390</v>
      </c>
      <c r="U644" s="123" t="s">
        <v>391</v>
      </c>
      <c r="V644" s="123"/>
      <c r="W644" s="125"/>
    </row>
    <row r="645" spans="1:23" s="20" customFormat="1" x14ac:dyDescent="0.2">
      <c r="A645" s="122">
        <v>39990</v>
      </c>
      <c r="B645" s="101" t="s">
        <v>1251</v>
      </c>
      <c r="C645" s="101" t="s">
        <v>344</v>
      </c>
      <c r="D645" s="101" t="s">
        <v>141</v>
      </c>
      <c r="E645" s="101" t="s">
        <v>144</v>
      </c>
      <c r="F645" s="82">
        <v>37865</v>
      </c>
      <c r="G645" s="124">
        <v>2003</v>
      </c>
      <c r="H645" s="123" t="s">
        <v>1240</v>
      </c>
      <c r="I645" s="123" t="str">
        <f t="shared" si="33"/>
        <v>AB</v>
      </c>
      <c r="J645" s="123" t="str">
        <f t="shared" si="32"/>
        <v>MT</v>
      </c>
      <c r="K645" s="123" t="str">
        <f t="shared" si="34"/>
        <v>Canada, Mountain</v>
      </c>
      <c r="L645" s="123" t="str">
        <f>INDEX('State '!$A$1:$C$62,MATCH($I645,'State '!$B:$B,0),3)</f>
        <v>Canada</v>
      </c>
      <c r="M645" s="123" t="str">
        <f>INDEX('State '!$A$1:$C$62,MATCH($J645,'State '!$B:$B,0),3)</f>
        <v>Mountain</v>
      </c>
      <c r="N645" s="123"/>
      <c r="O645" s="85">
        <v>0.2</v>
      </c>
      <c r="P645" s="85">
        <v>4</v>
      </c>
      <c r="Q645" s="85">
        <v>20</v>
      </c>
      <c r="R645" s="124">
        <v>4</v>
      </c>
      <c r="S645" s="123" t="s">
        <v>135</v>
      </c>
      <c r="T645" s="123" t="s">
        <v>390</v>
      </c>
      <c r="U645" s="123" t="s">
        <v>1252</v>
      </c>
      <c r="V645" s="123"/>
      <c r="W645" s="125"/>
    </row>
    <row r="646" spans="1:23" s="20" customFormat="1" x14ac:dyDescent="0.2">
      <c r="A646" s="122">
        <v>39990</v>
      </c>
      <c r="B646" s="101" t="s">
        <v>1293</v>
      </c>
      <c r="C646" s="101" t="s">
        <v>351</v>
      </c>
      <c r="D646" s="101" t="s">
        <v>141</v>
      </c>
      <c r="E646" s="101" t="s">
        <v>144</v>
      </c>
      <c r="F646" s="82">
        <v>37956</v>
      </c>
      <c r="G646" s="124">
        <v>2003</v>
      </c>
      <c r="H646" s="123" t="s">
        <v>419</v>
      </c>
      <c r="I646" s="123" t="str">
        <f t="shared" si="33"/>
        <v>TX</v>
      </c>
      <c r="J646" s="123" t="str">
        <f t="shared" si="32"/>
        <v>MX</v>
      </c>
      <c r="K646" s="123" t="str">
        <f t="shared" si="34"/>
        <v>South Central, Mexico</v>
      </c>
      <c r="L646" s="123" t="str">
        <f>INDEX('State '!$A$1:$C$62,MATCH($I646,'State '!$B:$B,0),3)</f>
        <v>South Central</v>
      </c>
      <c r="M646" s="123" t="str">
        <f>INDEX('State '!$A$1:$C$62,MATCH($J646,'State '!$B:$B,0),3)</f>
        <v>Mexico</v>
      </c>
      <c r="N646" s="123"/>
      <c r="O646" s="85">
        <v>0.5</v>
      </c>
      <c r="P646" s="85">
        <v>6</v>
      </c>
      <c r="Q646" s="85">
        <v>320</v>
      </c>
      <c r="R646" s="124">
        <v>30</v>
      </c>
      <c r="S646" s="123" t="s">
        <v>135</v>
      </c>
      <c r="T646" s="123" t="s">
        <v>188</v>
      </c>
      <c r="U646" s="123" t="s">
        <v>391</v>
      </c>
      <c r="V646" s="123"/>
      <c r="W646" s="125"/>
    </row>
    <row r="647" spans="1:23" s="20" customFormat="1" x14ac:dyDescent="0.2">
      <c r="A647" s="122">
        <v>39990</v>
      </c>
      <c r="B647" s="101" t="s">
        <v>1217</v>
      </c>
      <c r="C647" s="101" t="s">
        <v>339</v>
      </c>
      <c r="D647" s="101" t="s">
        <v>134</v>
      </c>
      <c r="E647" s="101" t="s">
        <v>144</v>
      </c>
      <c r="F647" s="82">
        <v>37926</v>
      </c>
      <c r="G647" s="124">
        <v>2003</v>
      </c>
      <c r="H647" s="123" t="s">
        <v>19</v>
      </c>
      <c r="I647" s="123" t="str">
        <f t="shared" si="33"/>
        <v>VA</v>
      </c>
      <c r="J647" s="123" t="str">
        <f t="shared" si="32"/>
        <v>VA</v>
      </c>
      <c r="K647" s="123" t="str">
        <f t="shared" si="34"/>
        <v>Northeast</v>
      </c>
      <c r="L647" s="123" t="str">
        <f>INDEX('State '!$A$1:$C$62,MATCH($I647,'State '!$B:$B,0),3)</f>
        <v>Northeast</v>
      </c>
      <c r="M647" s="123" t="str">
        <f>INDEX('State '!$A$1:$C$62,MATCH($J647,'State '!$B:$B,0),3)</f>
        <v>Northeast</v>
      </c>
      <c r="N647" s="123"/>
      <c r="O647" s="85">
        <v>5.39</v>
      </c>
      <c r="P647" s="85">
        <v>6.7</v>
      </c>
      <c r="Q647" s="85">
        <v>550</v>
      </c>
      <c r="R647" s="124">
        <v>24</v>
      </c>
      <c r="S647" s="123" t="s">
        <v>135</v>
      </c>
      <c r="T647" s="123" t="s">
        <v>390</v>
      </c>
      <c r="U647" s="123" t="s">
        <v>1218</v>
      </c>
      <c r="V647" s="123"/>
      <c r="W647" s="125"/>
    </row>
    <row r="648" spans="1:23" s="20" customFormat="1" x14ac:dyDescent="0.2">
      <c r="A648" s="122">
        <v>39990</v>
      </c>
      <c r="B648" s="101" t="s">
        <v>1237</v>
      </c>
      <c r="C648" s="101" t="s">
        <v>341</v>
      </c>
      <c r="D648" s="101" t="s">
        <v>137</v>
      </c>
      <c r="E648" s="101" t="s">
        <v>144</v>
      </c>
      <c r="F648" s="82">
        <v>37895</v>
      </c>
      <c r="G648" s="124">
        <v>2003</v>
      </c>
      <c r="H648" s="123" t="s">
        <v>470</v>
      </c>
      <c r="I648" s="123" t="str">
        <f t="shared" si="33"/>
        <v>GA</v>
      </c>
      <c r="J648" s="123" t="str">
        <f t="shared" si="32"/>
        <v>SC</v>
      </c>
      <c r="K648" s="123" t="str">
        <f t="shared" si="34"/>
        <v>Southeast</v>
      </c>
      <c r="L648" s="123" t="str">
        <f>INDEX('State '!$A$1:$C$62,MATCH($I648,'State '!$B:$B,0),3)</f>
        <v>Southeast</v>
      </c>
      <c r="M648" s="123" t="str">
        <f>INDEX('State '!$A$1:$C$62,MATCH($J648,'State '!$B:$B,0),3)</f>
        <v>Southeast</v>
      </c>
      <c r="N648" s="123"/>
      <c r="O648" s="85">
        <v>36.4</v>
      </c>
      <c r="P648" s="85">
        <v>18.14</v>
      </c>
      <c r="Q648" s="85">
        <v>185</v>
      </c>
      <c r="R648" s="124">
        <v>20</v>
      </c>
      <c r="S648" s="123" t="s">
        <v>135</v>
      </c>
      <c r="T648" s="123" t="s">
        <v>390</v>
      </c>
      <c r="U648" s="123" t="s">
        <v>1238</v>
      </c>
      <c r="V648" s="123"/>
      <c r="W648" s="125" t="s">
        <v>2419</v>
      </c>
    </row>
    <row r="649" spans="1:23" s="20" customFormat="1" x14ac:dyDescent="0.2">
      <c r="A649" s="122">
        <v>39990</v>
      </c>
      <c r="B649" s="101" t="s">
        <v>1242</v>
      </c>
      <c r="C649" s="101" t="s">
        <v>343</v>
      </c>
      <c r="D649" s="101" t="s">
        <v>142</v>
      </c>
      <c r="E649" s="101" t="s">
        <v>144</v>
      </c>
      <c r="F649" s="82">
        <v>37895</v>
      </c>
      <c r="G649" s="124">
        <v>2003</v>
      </c>
      <c r="H649" s="123" t="s">
        <v>1243</v>
      </c>
      <c r="I649" s="123" t="str">
        <f t="shared" si="33"/>
        <v>WY</v>
      </c>
      <c r="J649" s="123" t="str">
        <f t="shared" si="32"/>
        <v>MT</v>
      </c>
      <c r="K649" s="123" t="str">
        <f t="shared" si="34"/>
        <v>Mountain</v>
      </c>
      <c r="L649" s="123" t="str">
        <f>INDEX('State '!$A$1:$C$62,MATCH($I649,'State '!$B:$B,0),3)</f>
        <v>Mountain</v>
      </c>
      <c r="M649" s="123" t="str">
        <f>INDEX('State '!$A$1:$C$62,MATCH($J649,'State '!$B:$B,0),3)</f>
        <v>Mountain</v>
      </c>
      <c r="N649" s="123"/>
      <c r="O649" s="85">
        <v>0.3</v>
      </c>
      <c r="P649" s="85">
        <v>34</v>
      </c>
      <c r="Q649" s="85">
        <v>13.5</v>
      </c>
      <c r="R649" s="124">
        <v>6</v>
      </c>
      <c r="S649" s="123" t="s">
        <v>135</v>
      </c>
      <c r="T649" s="123" t="s">
        <v>390</v>
      </c>
      <c r="U649" s="123" t="s">
        <v>1244</v>
      </c>
      <c r="V649" s="123"/>
      <c r="W649" s="125"/>
    </row>
    <row r="650" spans="1:23" s="20" customFormat="1" x14ac:dyDescent="0.2">
      <c r="A650" s="122">
        <v>39990</v>
      </c>
      <c r="B650" s="101" t="s">
        <v>1239</v>
      </c>
      <c r="C650" s="101" t="s">
        <v>342</v>
      </c>
      <c r="D650" s="101" t="s">
        <v>141</v>
      </c>
      <c r="E650" s="101" t="s">
        <v>144</v>
      </c>
      <c r="F650" s="82">
        <v>37898</v>
      </c>
      <c r="G650" s="124">
        <v>2003</v>
      </c>
      <c r="H650" s="123" t="s">
        <v>1240</v>
      </c>
      <c r="I650" s="123" t="str">
        <f t="shared" si="33"/>
        <v>AB</v>
      </c>
      <c r="J650" s="123" t="str">
        <f t="shared" si="32"/>
        <v>MT</v>
      </c>
      <c r="K650" s="123" t="str">
        <f t="shared" si="34"/>
        <v>Canada, Mountain</v>
      </c>
      <c r="L650" s="123" t="str">
        <f>INDEX('State '!$A$1:$C$62,MATCH($I650,'State '!$B:$B,0),3)</f>
        <v>Canada</v>
      </c>
      <c r="M650" s="123" t="str">
        <f>INDEX('State '!$A$1:$C$62,MATCH($J650,'State '!$B:$B,0),3)</f>
        <v>Mountain</v>
      </c>
      <c r="N650" s="123"/>
      <c r="O650" s="85">
        <v>0.2</v>
      </c>
      <c r="P650" s="85">
        <v>1.5</v>
      </c>
      <c r="Q650" s="85">
        <v>24</v>
      </c>
      <c r="R650" s="124">
        <v>6</v>
      </c>
      <c r="S650" s="123" t="s">
        <v>135</v>
      </c>
      <c r="T650" s="123" t="s">
        <v>390</v>
      </c>
      <c r="U650" s="123" t="s">
        <v>1241</v>
      </c>
      <c r="V650" s="123"/>
      <c r="W650" s="125"/>
    </row>
    <row r="651" spans="1:23" s="20" customFormat="1" x14ac:dyDescent="0.2">
      <c r="A651" s="122">
        <v>39990</v>
      </c>
      <c r="B651" s="101" t="s">
        <v>1287</v>
      </c>
      <c r="C651" s="101" t="s">
        <v>216</v>
      </c>
      <c r="D651" s="101" t="s">
        <v>134</v>
      </c>
      <c r="E651" s="101" t="s">
        <v>144</v>
      </c>
      <c r="F651" s="82">
        <v>37926</v>
      </c>
      <c r="G651" s="124">
        <v>2003</v>
      </c>
      <c r="H651" s="123" t="s">
        <v>17</v>
      </c>
      <c r="I651" s="123" t="str">
        <f t="shared" si="33"/>
        <v>AL</v>
      </c>
      <c r="J651" s="123" t="str">
        <f t="shared" si="32"/>
        <v>AL</v>
      </c>
      <c r="K651" s="123" t="str">
        <f t="shared" si="34"/>
        <v>South Central</v>
      </c>
      <c r="L651" s="123" t="str">
        <f>INDEX('State '!$A$1:$C$62,MATCH($I651,'State '!$B:$B,0),3)</f>
        <v>South Central</v>
      </c>
      <c r="M651" s="123" t="str">
        <f>INDEX('State '!$A$1:$C$62,MATCH($J651,'State '!$B:$B,0),3)</f>
        <v>South Central</v>
      </c>
      <c r="N651" s="123"/>
      <c r="O651" s="85">
        <v>24.9</v>
      </c>
      <c r="P651" s="85">
        <v>5</v>
      </c>
      <c r="Q651" s="85">
        <v>33</v>
      </c>
      <c r="R651" s="124" t="s">
        <v>488</v>
      </c>
      <c r="S651" s="123" t="s">
        <v>135</v>
      </c>
      <c r="T651" s="123" t="s">
        <v>390</v>
      </c>
      <c r="U651" s="123" t="s">
        <v>1288</v>
      </c>
      <c r="V651" s="123"/>
      <c r="W651" s="125"/>
    </row>
    <row r="652" spans="1:23" s="20" customFormat="1" x14ac:dyDescent="0.2">
      <c r="A652" s="122">
        <v>39990</v>
      </c>
      <c r="B652" s="101" t="s">
        <v>1275</v>
      </c>
      <c r="C652" s="101" t="s">
        <v>216</v>
      </c>
      <c r="D652" s="101" t="s">
        <v>141</v>
      </c>
      <c r="E652" s="101" t="s">
        <v>144</v>
      </c>
      <c r="F652" s="82">
        <v>37895</v>
      </c>
      <c r="G652" s="124">
        <v>2003</v>
      </c>
      <c r="H652" s="123" t="s">
        <v>1276</v>
      </c>
      <c r="I652" s="123" t="str">
        <f t="shared" si="33"/>
        <v>LA</v>
      </c>
      <c r="J652" s="123" t="str">
        <f t="shared" si="32"/>
        <v>GA</v>
      </c>
      <c r="K652" s="123" t="str">
        <f t="shared" si="34"/>
        <v>South Central, Southeast</v>
      </c>
      <c r="L652" s="123" t="str">
        <f>INDEX('State '!$A$1:$C$62,MATCH($I652,'State '!$B:$B,0),3)</f>
        <v>South Central</v>
      </c>
      <c r="M652" s="123" t="str">
        <f>INDEX('State '!$A$1:$C$62,MATCH($J652,'State '!$B:$B,0),3)</f>
        <v>Southeast</v>
      </c>
      <c r="N652" s="123"/>
      <c r="O652" s="85">
        <v>70</v>
      </c>
      <c r="P652" s="85">
        <v>67.8</v>
      </c>
      <c r="Q652" s="85">
        <v>191.89</v>
      </c>
      <c r="R652" s="124" t="s">
        <v>488</v>
      </c>
      <c r="S652" s="123" t="s">
        <v>135</v>
      </c>
      <c r="T652" s="123" t="s">
        <v>390</v>
      </c>
      <c r="U652" s="123" t="s">
        <v>1146</v>
      </c>
      <c r="V652" s="123"/>
      <c r="W652" s="125"/>
    </row>
    <row r="653" spans="1:23" s="20" customFormat="1" ht="25.5" x14ac:dyDescent="0.2">
      <c r="A653" s="122">
        <v>39990</v>
      </c>
      <c r="B653" s="101" t="s">
        <v>1258</v>
      </c>
      <c r="C653" s="101" t="s">
        <v>216</v>
      </c>
      <c r="D653" s="101" t="s">
        <v>141</v>
      </c>
      <c r="E653" s="101" t="s">
        <v>144</v>
      </c>
      <c r="F653" s="82">
        <v>1405</v>
      </c>
      <c r="G653" s="124">
        <v>2003</v>
      </c>
      <c r="H653" s="123" t="s">
        <v>501</v>
      </c>
      <c r="I653" s="123" t="str">
        <f t="shared" si="33"/>
        <v>MS</v>
      </c>
      <c r="J653" s="123" t="str">
        <f t="shared" si="32"/>
        <v>AL</v>
      </c>
      <c r="K653" s="123" t="str">
        <f t="shared" si="34"/>
        <v>South Central</v>
      </c>
      <c r="L653" s="123" t="str">
        <f>INDEX('State '!$A$1:$C$62,MATCH($I653,'State '!$B:$B,0),3)</f>
        <v>South Central</v>
      </c>
      <c r="M653" s="123" t="str">
        <f>INDEX('State '!$A$1:$C$62,MATCH($J653,'State '!$B:$B,0),3)</f>
        <v>South Central</v>
      </c>
      <c r="N653" s="123"/>
      <c r="O653" s="85">
        <v>62</v>
      </c>
      <c r="P653" s="85">
        <v>24</v>
      </c>
      <c r="Q653" s="85">
        <v>97.9</v>
      </c>
      <c r="R653" s="124" t="s">
        <v>555</v>
      </c>
      <c r="S653" s="123" t="s">
        <v>135</v>
      </c>
      <c r="T653" s="123" t="s">
        <v>390</v>
      </c>
      <c r="U653" s="123" t="s">
        <v>1146</v>
      </c>
      <c r="V653" s="123"/>
      <c r="W653" s="125"/>
    </row>
    <row r="654" spans="1:23" s="20" customFormat="1" x14ac:dyDescent="0.2">
      <c r="A654" s="122">
        <v>39990</v>
      </c>
      <c r="B654" s="101" t="s">
        <v>2243</v>
      </c>
      <c r="C654" s="101" t="s">
        <v>216</v>
      </c>
      <c r="D654" s="101" t="s">
        <v>141</v>
      </c>
      <c r="E654" s="101" t="s">
        <v>144</v>
      </c>
      <c r="F654" s="82">
        <v>37773</v>
      </c>
      <c r="G654" s="124">
        <v>2003</v>
      </c>
      <c r="H654" s="123" t="s">
        <v>1277</v>
      </c>
      <c r="I654" s="123" t="str">
        <f t="shared" si="33"/>
        <v>MS</v>
      </c>
      <c r="J654" s="123" t="str">
        <f t="shared" si="32"/>
        <v>GA</v>
      </c>
      <c r="K654" s="123" t="str">
        <f t="shared" si="34"/>
        <v>South Central, Southeast</v>
      </c>
      <c r="L654" s="123" t="str">
        <f>INDEX('State '!$A$1:$C$62,MATCH($I654,'State '!$B:$B,0),3)</f>
        <v>South Central</v>
      </c>
      <c r="M654" s="123" t="str">
        <f>INDEX('State '!$A$1:$C$62,MATCH($J654,'State '!$B:$B,0),3)</f>
        <v>Southeast</v>
      </c>
      <c r="N654" s="123"/>
      <c r="O654" s="85">
        <v>86</v>
      </c>
      <c r="P654" s="85">
        <v>41</v>
      </c>
      <c r="Q654" s="85">
        <v>195.9</v>
      </c>
      <c r="R654" s="124" t="s">
        <v>1278</v>
      </c>
      <c r="S654" s="123" t="s">
        <v>135</v>
      </c>
      <c r="T654" s="123" t="s">
        <v>390</v>
      </c>
      <c r="U654" s="123" t="s">
        <v>1146</v>
      </c>
      <c r="V654" s="123"/>
      <c r="W654" s="125"/>
    </row>
    <row r="655" spans="1:23" s="20" customFormat="1" x14ac:dyDescent="0.2">
      <c r="A655" s="122">
        <v>39990</v>
      </c>
      <c r="B655" s="101" t="s">
        <v>1225</v>
      </c>
      <c r="C655" s="101" t="s">
        <v>338</v>
      </c>
      <c r="D655" s="101" t="s">
        <v>134</v>
      </c>
      <c r="E655" s="101" t="s">
        <v>144</v>
      </c>
      <c r="F655" s="82">
        <v>37967</v>
      </c>
      <c r="G655" s="124">
        <v>2003</v>
      </c>
      <c r="H655" s="123" t="s">
        <v>2</v>
      </c>
      <c r="I655" s="123" t="str">
        <f t="shared" si="33"/>
        <v>OR</v>
      </c>
      <c r="J655" s="123" t="str">
        <f t="shared" si="32"/>
        <v>OR</v>
      </c>
      <c r="K655" s="123" t="str">
        <f t="shared" si="34"/>
        <v>Pacific</v>
      </c>
      <c r="L655" s="123" t="str">
        <f>INDEX('State '!$A$1:$C$62,MATCH($I655,'State '!$B:$B,0),3)</f>
        <v>Pacific</v>
      </c>
      <c r="M655" s="123" t="str">
        <f>INDEX('State '!$A$1:$C$62,MATCH($J655,'State '!$B:$B,0),3)</f>
        <v>Pacific</v>
      </c>
      <c r="N655" s="123"/>
      <c r="O655" s="85">
        <v>19</v>
      </c>
      <c r="P655" s="85">
        <v>11.7</v>
      </c>
      <c r="Q655" s="85">
        <v>320</v>
      </c>
      <c r="R655" s="124">
        <v>24</v>
      </c>
      <c r="S655" s="123" t="s">
        <v>139</v>
      </c>
      <c r="T655" s="123" t="s">
        <v>188</v>
      </c>
      <c r="U655" s="123" t="s">
        <v>391</v>
      </c>
      <c r="V655" s="123"/>
      <c r="W655" s="125"/>
    </row>
    <row r="656" spans="1:23" s="20" customFormat="1" x14ac:dyDescent="0.2">
      <c r="A656" s="122">
        <v>39990</v>
      </c>
      <c r="B656" s="101" t="s">
        <v>1233</v>
      </c>
      <c r="C656" s="101" t="s">
        <v>207</v>
      </c>
      <c r="D656" s="101" t="s">
        <v>141</v>
      </c>
      <c r="E656" s="101" t="s">
        <v>144</v>
      </c>
      <c r="F656" s="82">
        <v>37756</v>
      </c>
      <c r="G656" s="124">
        <v>2003</v>
      </c>
      <c r="H656" s="123" t="s">
        <v>397</v>
      </c>
      <c r="I656" s="123" t="str">
        <f t="shared" si="33"/>
        <v>PA</v>
      </c>
      <c r="J656" s="123" t="str">
        <f t="shared" si="32"/>
        <v>NY</v>
      </c>
      <c r="K656" s="123" t="str">
        <f t="shared" si="34"/>
        <v>Northeast</v>
      </c>
      <c r="L656" s="123" t="str">
        <f>INDEX('State '!$A$1:$C$62,MATCH($I656,'State '!$B:$B,0),3)</f>
        <v>Northeast</v>
      </c>
      <c r="M656" s="123" t="str">
        <f>INDEX('State '!$A$1:$C$62,MATCH($J656,'State '!$B:$B,0),3)</f>
        <v>Northeast</v>
      </c>
      <c r="N656" s="123"/>
      <c r="O656" s="85">
        <v>9.6999999999999993</v>
      </c>
      <c r="P656" s="85"/>
      <c r="Q656" s="85">
        <v>150</v>
      </c>
      <c r="R656" s="124"/>
      <c r="S656" s="123" t="s">
        <v>135</v>
      </c>
      <c r="T656" s="123" t="s">
        <v>390</v>
      </c>
      <c r="U656" s="123" t="s">
        <v>1234</v>
      </c>
      <c r="V656" s="123"/>
      <c r="W656" s="125"/>
    </row>
    <row r="657" spans="1:23" s="20" customFormat="1" x14ac:dyDescent="0.2">
      <c r="A657" s="122">
        <v>39990</v>
      </c>
      <c r="B657" s="101" t="s">
        <v>1235</v>
      </c>
      <c r="C657" s="101" t="s">
        <v>207</v>
      </c>
      <c r="D657" s="101" t="s">
        <v>141</v>
      </c>
      <c r="E657" s="101" t="s">
        <v>144</v>
      </c>
      <c r="F657" s="82">
        <v>37803</v>
      </c>
      <c r="G657" s="124">
        <v>2003</v>
      </c>
      <c r="H657" s="123" t="s">
        <v>419</v>
      </c>
      <c r="I657" s="123" t="str">
        <f t="shared" si="33"/>
        <v>TX</v>
      </c>
      <c r="J657" s="123" t="str">
        <f t="shared" si="32"/>
        <v>MX</v>
      </c>
      <c r="K657" s="123" t="str">
        <f t="shared" si="34"/>
        <v>South Central, Mexico</v>
      </c>
      <c r="L657" s="123" t="str">
        <f>INDEX('State '!$A$1:$C$62,MATCH($I657,'State '!$B:$B,0),3)</f>
        <v>South Central</v>
      </c>
      <c r="M657" s="123" t="str">
        <f>INDEX('State '!$A$1:$C$62,MATCH($J657,'State '!$B:$B,0),3)</f>
        <v>Mexico</v>
      </c>
      <c r="N657" s="123"/>
      <c r="O657" s="85">
        <v>39.799999999999997</v>
      </c>
      <c r="P657" s="85">
        <v>9.3000000000000007</v>
      </c>
      <c r="Q657" s="85">
        <v>312</v>
      </c>
      <c r="R657" s="124" t="s">
        <v>422</v>
      </c>
      <c r="S657" s="123" t="s">
        <v>135</v>
      </c>
      <c r="T657" s="123" t="s">
        <v>390</v>
      </c>
      <c r="U657" s="123" t="s">
        <v>1236</v>
      </c>
      <c r="V657" s="123"/>
      <c r="W657" s="125"/>
    </row>
    <row r="658" spans="1:23" s="20" customFormat="1" x14ac:dyDescent="0.2">
      <c r="A658" s="122">
        <v>39990</v>
      </c>
      <c r="B658" s="101" t="s">
        <v>1272</v>
      </c>
      <c r="C658" s="101" t="s">
        <v>1941</v>
      </c>
      <c r="D658" s="101" t="s">
        <v>141</v>
      </c>
      <c r="E658" s="101" t="s">
        <v>144</v>
      </c>
      <c r="F658" s="82">
        <v>37742</v>
      </c>
      <c r="G658" s="124">
        <v>2003</v>
      </c>
      <c r="H658" s="123" t="s">
        <v>1273</v>
      </c>
      <c r="I658" s="123" t="str">
        <f t="shared" si="33"/>
        <v>LA</v>
      </c>
      <c r="J658" s="123" t="str">
        <f t="shared" si="32"/>
        <v>NC</v>
      </c>
      <c r="K658" s="123" t="str">
        <f t="shared" si="34"/>
        <v>South Central, Southeast</v>
      </c>
      <c r="L658" s="123" t="str">
        <f>INDEX('State '!$A$1:$C$62,MATCH($I658,'State '!$B:$B,0),3)</f>
        <v>South Central</v>
      </c>
      <c r="M658" s="123" t="str">
        <f>INDEX('State '!$A$1:$C$62,MATCH($J658,'State '!$B:$B,0),3)</f>
        <v>Southeast</v>
      </c>
      <c r="N658" s="123"/>
      <c r="O658" s="85">
        <v>163.85</v>
      </c>
      <c r="P658" s="85">
        <v>42.26</v>
      </c>
      <c r="Q658" s="85">
        <v>262</v>
      </c>
      <c r="R658" s="124" t="s">
        <v>1274</v>
      </c>
      <c r="S658" s="123" t="s">
        <v>135</v>
      </c>
      <c r="T658" s="123" t="s">
        <v>390</v>
      </c>
      <c r="U658" s="123" t="s">
        <v>1182</v>
      </c>
      <c r="V658" s="123"/>
      <c r="W658" s="125"/>
    </row>
    <row r="659" spans="1:23" s="20" customFormat="1" x14ac:dyDescent="0.2">
      <c r="A659" s="122">
        <v>39990</v>
      </c>
      <c r="B659" s="101" t="s">
        <v>1262</v>
      </c>
      <c r="C659" s="101" t="s">
        <v>1941</v>
      </c>
      <c r="D659" s="101" t="s">
        <v>141</v>
      </c>
      <c r="E659" s="101" t="s">
        <v>144</v>
      </c>
      <c r="F659" s="82">
        <v>37926</v>
      </c>
      <c r="G659" s="124">
        <v>2003</v>
      </c>
      <c r="H659" s="123" t="s">
        <v>409</v>
      </c>
      <c r="I659" s="123" t="str">
        <f t="shared" si="33"/>
        <v>PA</v>
      </c>
      <c r="J659" s="123" t="str">
        <f t="shared" si="32"/>
        <v>NJ</v>
      </c>
      <c r="K659" s="123" t="str">
        <f t="shared" si="34"/>
        <v>Northeast</v>
      </c>
      <c r="L659" s="123" t="str">
        <f>INDEX('State '!$A$1:$C$62,MATCH($I659,'State '!$B:$B,0),3)</f>
        <v>Northeast</v>
      </c>
      <c r="M659" s="123" t="str">
        <f>INDEX('State '!$A$1:$C$62,MATCH($J659,'State '!$B:$B,0),3)</f>
        <v>Northeast</v>
      </c>
      <c r="N659" s="123"/>
      <c r="O659" s="85">
        <v>32.6</v>
      </c>
      <c r="P659" s="85">
        <v>9.65</v>
      </c>
      <c r="Q659" s="85">
        <v>49</v>
      </c>
      <c r="R659" s="124" t="s">
        <v>413</v>
      </c>
      <c r="S659" s="123" t="s">
        <v>135</v>
      </c>
      <c r="T659" s="123" t="s">
        <v>390</v>
      </c>
      <c r="U659" s="123" t="s">
        <v>1263</v>
      </c>
      <c r="V659" s="123"/>
      <c r="W659" s="125"/>
    </row>
    <row r="660" spans="1:23" s="20" customFormat="1" x14ac:dyDescent="0.2">
      <c r="A660" s="122">
        <v>39990</v>
      </c>
      <c r="B660" s="101" t="s">
        <v>2144</v>
      </c>
      <c r="C660" s="101" t="s">
        <v>274</v>
      </c>
      <c r="D660" s="101" t="s">
        <v>137</v>
      </c>
      <c r="E660" s="101" t="s">
        <v>144</v>
      </c>
      <c r="F660" s="82">
        <v>37956</v>
      </c>
      <c r="G660" s="124">
        <v>2003</v>
      </c>
      <c r="H660" s="123" t="s">
        <v>506</v>
      </c>
      <c r="I660" s="123" t="str">
        <f t="shared" si="33"/>
        <v>WY</v>
      </c>
      <c r="J660" s="123" t="str">
        <f t="shared" si="32"/>
        <v>ND</v>
      </c>
      <c r="K660" s="123" t="str">
        <f t="shared" si="34"/>
        <v>Mountain</v>
      </c>
      <c r="L660" s="123" t="str">
        <f>INDEX('State '!$A$1:$C$62,MATCH($I660,'State '!$B:$B,0),3)</f>
        <v>Mountain</v>
      </c>
      <c r="M660" s="123" t="str">
        <f>INDEX('State '!$A$1:$C$62,MATCH($J660,'State '!$B:$B,0),3)</f>
        <v>Mountain</v>
      </c>
      <c r="N660" s="123"/>
      <c r="O660" s="85">
        <v>78.989999999999995</v>
      </c>
      <c r="P660" s="85">
        <v>253</v>
      </c>
      <c r="Q660" s="85">
        <v>80</v>
      </c>
      <c r="R660" s="124" t="s">
        <v>1211</v>
      </c>
      <c r="S660" s="123" t="s">
        <v>135</v>
      </c>
      <c r="T660" s="123" t="s">
        <v>390</v>
      </c>
      <c r="U660" s="123" t="s">
        <v>1212</v>
      </c>
      <c r="V660" s="123"/>
      <c r="W660" s="125"/>
    </row>
    <row r="661" spans="1:23" s="20" customFormat="1" x14ac:dyDescent="0.2">
      <c r="A661" s="122">
        <v>39990</v>
      </c>
      <c r="B661" s="101" t="s">
        <v>1294</v>
      </c>
      <c r="C661" s="101" t="s">
        <v>300</v>
      </c>
      <c r="D661" s="101" t="s">
        <v>134</v>
      </c>
      <c r="E661" s="101" t="s">
        <v>144</v>
      </c>
      <c r="F661" s="82">
        <v>37956</v>
      </c>
      <c r="G661" s="124">
        <v>2003</v>
      </c>
      <c r="H661" s="123" t="s">
        <v>34</v>
      </c>
      <c r="I661" s="123" t="str">
        <f t="shared" si="33"/>
        <v>WI</v>
      </c>
      <c r="J661" s="123" t="str">
        <f t="shared" si="32"/>
        <v>WI</v>
      </c>
      <c r="K661" s="123" t="str">
        <f t="shared" si="34"/>
        <v>Midwest</v>
      </c>
      <c r="L661" s="123" t="str">
        <f>INDEX('State '!$A$1:$C$62,MATCH($I661,'State '!$B:$B,0),3)</f>
        <v>Midwest</v>
      </c>
      <c r="M661" s="123" t="str">
        <f>INDEX('State '!$A$1:$C$62,MATCH($J661,'State '!$B:$B,0),3)</f>
        <v>Midwest</v>
      </c>
      <c r="N661" s="123"/>
      <c r="O661" s="85">
        <v>97</v>
      </c>
      <c r="P661" s="85">
        <v>35</v>
      </c>
      <c r="Q661" s="85">
        <v>515</v>
      </c>
      <c r="R661" s="124">
        <v>30</v>
      </c>
      <c r="S661" s="123" t="s">
        <v>139</v>
      </c>
      <c r="T661" s="123" t="s">
        <v>188</v>
      </c>
      <c r="U661" s="123" t="s">
        <v>391</v>
      </c>
      <c r="V661" s="123"/>
      <c r="W661" s="125"/>
    </row>
    <row r="662" spans="1:23" s="20" customFormat="1" x14ac:dyDescent="0.2">
      <c r="A662" s="122">
        <v>39990</v>
      </c>
      <c r="B662" s="101" t="s">
        <v>1928</v>
      </c>
      <c r="C662" s="101" t="s">
        <v>334</v>
      </c>
      <c r="D662" s="101" t="s">
        <v>141</v>
      </c>
      <c r="E662" s="101" t="s">
        <v>144</v>
      </c>
      <c r="F662" s="82">
        <v>37666</v>
      </c>
      <c r="G662" s="124">
        <v>2003</v>
      </c>
      <c r="H662" s="123" t="s">
        <v>419</v>
      </c>
      <c r="I662" s="123" t="str">
        <f t="shared" si="33"/>
        <v>TX</v>
      </c>
      <c r="J662" s="123" t="str">
        <f t="shared" si="32"/>
        <v>MX</v>
      </c>
      <c r="K662" s="123" t="str">
        <f t="shared" si="34"/>
        <v>South Central, Mexico</v>
      </c>
      <c r="L662" s="123" t="str">
        <f>INDEX('State '!$A$1:$C$62,MATCH($I662,'State '!$B:$B,0),3)</f>
        <v>South Central</v>
      </c>
      <c r="M662" s="123" t="str">
        <f>INDEX('State '!$A$1:$C$62,MATCH($J662,'State '!$B:$B,0),3)</f>
        <v>Mexico</v>
      </c>
      <c r="N662" s="123"/>
      <c r="O662" s="85">
        <v>0.25</v>
      </c>
      <c r="P662" s="85">
        <v>1</v>
      </c>
      <c r="Q662" s="85">
        <v>8.8000000000000007</v>
      </c>
      <c r="R662" s="124">
        <v>12</v>
      </c>
      <c r="S662" s="123" t="s">
        <v>135</v>
      </c>
      <c r="T662" s="123" t="s">
        <v>390</v>
      </c>
      <c r="U662" s="123" t="s">
        <v>1290</v>
      </c>
      <c r="V662" s="123"/>
      <c r="W662" s="125"/>
    </row>
    <row r="663" spans="1:23" s="20" customFormat="1" x14ac:dyDescent="0.2">
      <c r="A663" s="122">
        <v>39990</v>
      </c>
      <c r="B663" s="101" t="s">
        <v>1289</v>
      </c>
      <c r="C663" s="101" t="s">
        <v>350</v>
      </c>
      <c r="D663" s="101" t="s">
        <v>134</v>
      </c>
      <c r="E663" s="101" t="s">
        <v>144</v>
      </c>
      <c r="F663" s="82">
        <v>37945</v>
      </c>
      <c r="G663" s="124">
        <v>2003</v>
      </c>
      <c r="H663" s="123" t="s">
        <v>13</v>
      </c>
      <c r="I663" s="123" t="str">
        <f t="shared" si="33"/>
        <v>CA</v>
      </c>
      <c r="J663" s="123" t="str">
        <f t="shared" si="32"/>
        <v>CA</v>
      </c>
      <c r="K663" s="123" t="str">
        <f t="shared" si="34"/>
        <v>Pacific</v>
      </c>
      <c r="L663" s="123" t="str">
        <f>INDEX('State '!$A$1:$C$62,MATCH($I663,'State '!$B:$B,0),3)</f>
        <v>Pacific</v>
      </c>
      <c r="M663" s="123" t="str">
        <f>INDEX('State '!$A$1:$C$62,MATCH($J663,'State '!$B:$B,0),3)</f>
        <v>Pacific</v>
      </c>
      <c r="N663" s="123"/>
      <c r="O663" s="85">
        <v>20</v>
      </c>
      <c r="P663" s="85">
        <v>25</v>
      </c>
      <c r="Q663" s="85">
        <v>700</v>
      </c>
      <c r="R663" s="124">
        <v>30</v>
      </c>
      <c r="S663" s="123" t="s">
        <v>139</v>
      </c>
      <c r="T663" s="123" t="s">
        <v>188</v>
      </c>
      <c r="U663" s="123" t="s">
        <v>391</v>
      </c>
      <c r="V663" s="123"/>
      <c r="W663" s="125"/>
    </row>
    <row r="664" spans="1:23" s="20" customFormat="1" ht="25.5" x14ac:dyDescent="0.2">
      <c r="A664" s="122">
        <v>39990</v>
      </c>
      <c r="B664" s="101" t="s">
        <v>1324</v>
      </c>
      <c r="C664" s="101" t="s">
        <v>259</v>
      </c>
      <c r="D664" s="101" t="s">
        <v>141</v>
      </c>
      <c r="E664" s="101" t="s">
        <v>144</v>
      </c>
      <c r="F664" s="82">
        <v>37591</v>
      </c>
      <c r="G664" s="83">
        <v>2002</v>
      </c>
      <c r="H664" s="123" t="s">
        <v>32</v>
      </c>
      <c r="I664" s="123" t="str">
        <f t="shared" si="33"/>
        <v>AR</v>
      </c>
      <c r="J664" s="123" t="str">
        <f t="shared" si="32"/>
        <v>AR</v>
      </c>
      <c r="K664" s="123" t="str">
        <f t="shared" si="34"/>
        <v>South Central</v>
      </c>
      <c r="L664" s="123" t="str">
        <f>INDEX('State '!$A$1:$C$62,MATCH($I664,'State '!$B:$B,0),3)</f>
        <v>South Central</v>
      </c>
      <c r="M664" s="123" t="str">
        <f>INDEX('State '!$A$1:$C$62,MATCH($J664,'State '!$B:$B,0),3)</f>
        <v>South Central</v>
      </c>
      <c r="N664" s="123"/>
      <c r="O664" s="85">
        <v>7.8</v>
      </c>
      <c r="P664" s="85"/>
      <c r="Q664" s="85">
        <v>105</v>
      </c>
      <c r="R664" s="124"/>
      <c r="S664" s="123" t="s">
        <v>135</v>
      </c>
      <c r="T664" s="123" t="s">
        <v>390</v>
      </c>
      <c r="U664" s="123" t="s">
        <v>1325</v>
      </c>
      <c r="V664" s="123"/>
      <c r="W664" s="125"/>
    </row>
    <row r="665" spans="1:23" s="20" customFormat="1" x14ac:dyDescent="0.2">
      <c r="A665" s="122">
        <v>39990</v>
      </c>
      <c r="B665" s="101" t="s">
        <v>1304</v>
      </c>
      <c r="C665" s="101" t="s">
        <v>263</v>
      </c>
      <c r="D665" s="101" t="s">
        <v>141</v>
      </c>
      <c r="E665" s="101" t="s">
        <v>144</v>
      </c>
      <c r="F665" s="82">
        <v>37438</v>
      </c>
      <c r="G665" s="83">
        <v>2002</v>
      </c>
      <c r="H665" s="123" t="s">
        <v>8</v>
      </c>
      <c r="I665" s="123" t="str">
        <f t="shared" si="33"/>
        <v>OH</v>
      </c>
      <c r="J665" s="123" t="str">
        <f t="shared" si="32"/>
        <v>OH</v>
      </c>
      <c r="K665" s="123" t="str">
        <f t="shared" si="34"/>
        <v>Northeast</v>
      </c>
      <c r="L665" s="123" t="str">
        <f>INDEX('State '!$A$1:$C$62,MATCH($I665,'State '!$B:$B,0),3)</f>
        <v>Northeast</v>
      </c>
      <c r="M665" s="123" t="str">
        <f>INDEX('State '!$A$1:$C$62,MATCH($J665,'State '!$B:$B,0),3)</f>
        <v>Northeast</v>
      </c>
      <c r="N665" s="123"/>
      <c r="O665" s="85">
        <v>10.6</v>
      </c>
      <c r="P665" s="85"/>
      <c r="Q665" s="85">
        <v>140</v>
      </c>
      <c r="R665" s="124"/>
      <c r="S665" s="123" t="s">
        <v>135</v>
      </c>
      <c r="T665" s="123" t="s">
        <v>390</v>
      </c>
      <c r="U665" s="123" t="s">
        <v>1305</v>
      </c>
      <c r="V665" s="123"/>
      <c r="W665" s="125"/>
    </row>
    <row r="666" spans="1:23" s="20" customFormat="1" x14ac:dyDescent="0.2">
      <c r="A666" s="122">
        <v>39990</v>
      </c>
      <c r="B666" s="101" t="s">
        <v>1312</v>
      </c>
      <c r="C666" s="101" t="s">
        <v>260</v>
      </c>
      <c r="D666" s="101" t="s">
        <v>141</v>
      </c>
      <c r="E666" s="101" t="s">
        <v>144</v>
      </c>
      <c r="F666" s="82">
        <v>37605</v>
      </c>
      <c r="G666" s="83">
        <v>2002</v>
      </c>
      <c r="H666" s="123" t="s">
        <v>1313</v>
      </c>
      <c r="I666" s="123" t="str">
        <f t="shared" si="33"/>
        <v>CO</v>
      </c>
      <c r="J666" s="123" t="str">
        <f t="shared" si="32"/>
        <v>OK</v>
      </c>
      <c r="K666" s="123" t="str">
        <f t="shared" si="34"/>
        <v>Mountain, South Central</v>
      </c>
      <c r="L666" s="123" t="str">
        <f>INDEX('State '!$A$1:$C$62,MATCH($I666,'State '!$B:$B,0),3)</f>
        <v>Mountain</v>
      </c>
      <c r="M666" s="123" t="str">
        <f>INDEX('State '!$A$1:$C$62,MATCH($J666,'State '!$B:$B,0),3)</f>
        <v>South Central</v>
      </c>
      <c r="N666" s="123"/>
      <c r="O666" s="85">
        <v>22.1</v>
      </c>
      <c r="P666" s="85">
        <v>53.97</v>
      </c>
      <c r="Q666" s="85">
        <v>47.3</v>
      </c>
      <c r="R666" s="124" t="s">
        <v>1138</v>
      </c>
      <c r="S666" s="123" t="s">
        <v>135</v>
      </c>
      <c r="T666" s="123" t="s">
        <v>390</v>
      </c>
      <c r="U666" s="123" t="s">
        <v>1314</v>
      </c>
      <c r="V666" s="123"/>
      <c r="W666" s="125"/>
    </row>
    <row r="667" spans="1:23" s="20" customFormat="1" x14ac:dyDescent="0.2">
      <c r="A667" s="122">
        <v>39990</v>
      </c>
      <c r="B667" s="104" t="s">
        <v>1315</v>
      </c>
      <c r="C667" s="104" t="s">
        <v>260</v>
      </c>
      <c r="D667" s="104" t="s">
        <v>141</v>
      </c>
      <c r="E667" s="101" t="s">
        <v>144</v>
      </c>
      <c r="F667" s="82">
        <v>37591</v>
      </c>
      <c r="G667" s="83">
        <v>2002</v>
      </c>
      <c r="H667" s="123" t="s">
        <v>25</v>
      </c>
      <c r="I667" s="123" t="str">
        <f t="shared" si="33"/>
        <v>CO</v>
      </c>
      <c r="J667" s="123" t="str">
        <f t="shared" si="32"/>
        <v>CO</v>
      </c>
      <c r="K667" s="123" t="str">
        <f t="shared" si="34"/>
        <v>Mountain</v>
      </c>
      <c r="L667" s="123" t="str">
        <f>INDEX('State '!$A$1:$C$62,MATCH($I667,'State '!$B:$B,0),3)</f>
        <v>Mountain</v>
      </c>
      <c r="M667" s="123" t="str">
        <f>INDEX('State '!$A$1:$C$62,MATCH($J667,'State '!$B:$B,0),3)</f>
        <v>Mountain</v>
      </c>
      <c r="N667" s="123"/>
      <c r="O667" s="85">
        <v>72.14</v>
      </c>
      <c r="P667" s="85">
        <v>119</v>
      </c>
      <c r="Q667" s="124">
        <v>282</v>
      </c>
      <c r="R667" s="128" t="s">
        <v>1316</v>
      </c>
      <c r="S667" s="129" t="s">
        <v>135</v>
      </c>
      <c r="T667" s="123" t="s">
        <v>390</v>
      </c>
      <c r="U667" s="123" t="s">
        <v>1317</v>
      </c>
      <c r="V667" s="123"/>
      <c r="W667" s="125"/>
    </row>
    <row r="668" spans="1:23" s="20" customFormat="1" x14ac:dyDescent="0.2">
      <c r="A668" s="122">
        <v>39990</v>
      </c>
      <c r="B668" s="101" t="s">
        <v>1319</v>
      </c>
      <c r="C668" s="101" t="s">
        <v>353</v>
      </c>
      <c r="D668" s="101" t="s">
        <v>134</v>
      </c>
      <c r="E668" s="101" t="s">
        <v>144</v>
      </c>
      <c r="F668" s="82">
        <v>37408</v>
      </c>
      <c r="G668" s="83">
        <v>2002</v>
      </c>
      <c r="H668" s="123" t="s">
        <v>17</v>
      </c>
      <c r="I668" s="123" t="str">
        <f t="shared" si="33"/>
        <v>AL</v>
      </c>
      <c r="J668" s="123" t="str">
        <f t="shared" si="32"/>
        <v>AL</v>
      </c>
      <c r="K668" s="123" t="str">
        <f t="shared" si="34"/>
        <v>South Central</v>
      </c>
      <c r="L668" s="123" t="str">
        <f>INDEX('State '!$A$1:$C$62,MATCH($I668,'State '!$B:$B,0),3)</f>
        <v>South Central</v>
      </c>
      <c r="M668" s="123" t="str">
        <f>INDEX('State '!$A$1:$C$62,MATCH($J668,'State '!$B:$B,0),3)</f>
        <v>South Central</v>
      </c>
      <c r="N668" s="123"/>
      <c r="O668" s="85">
        <v>23</v>
      </c>
      <c r="P668" s="85">
        <v>50</v>
      </c>
      <c r="Q668" s="85">
        <v>160</v>
      </c>
      <c r="R668" s="124">
        <v>30</v>
      </c>
      <c r="S668" s="123" t="s">
        <v>139</v>
      </c>
      <c r="T668" s="123" t="s">
        <v>188</v>
      </c>
      <c r="U668" s="123" t="s">
        <v>391</v>
      </c>
      <c r="V668" s="123"/>
      <c r="W668" s="125"/>
    </row>
    <row r="669" spans="1:23" s="20" customFormat="1" x14ac:dyDescent="0.2">
      <c r="A669" s="122">
        <v>39990</v>
      </c>
      <c r="B669" s="101" t="s">
        <v>1311</v>
      </c>
      <c r="C669" s="101" t="s">
        <v>225</v>
      </c>
      <c r="D669" s="101" t="s">
        <v>134</v>
      </c>
      <c r="E669" s="101" t="s">
        <v>144</v>
      </c>
      <c r="F669" s="82">
        <v>37561</v>
      </c>
      <c r="G669" s="83">
        <v>2002</v>
      </c>
      <c r="H669" s="123" t="s">
        <v>19</v>
      </c>
      <c r="I669" s="123" t="str">
        <f t="shared" si="33"/>
        <v>VA</v>
      </c>
      <c r="J669" s="123" t="str">
        <f t="shared" si="32"/>
        <v>VA</v>
      </c>
      <c r="K669" s="123" t="str">
        <f t="shared" si="34"/>
        <v>Northeast</v>
      </c>
      <c r="L669" s="123" t="str">
        <f>INDEX('State '!$A$1:$C$62,MATCH($I669,'State '!$B:$B,0),3)</f>
        <v>Northeast</v>
      </c>
      <c r="M669" s="123" t="str">
        <f>INDEX('State '!$A$1:$C$62,MATCH($J669,'State '!$B:$B,0),3)</f>
        <v>Northeast</v>
      </c>
      <c r="N669" s="123"/>
      <c r="O669" s="85">
        <v>22.2</v>
      </c>
      <c r="P669" s="85">
        <v>14</v>
      </c>
      <c r="Q669" s="85">
        <v>300</v>
      </c>
      <c r="R669" s="124">
        <v>20</v>
      </c>
      <c r="S669" s="123" t="s">
        <v>139</v>
      </c>
      <c r="T669" s="123" t="s">
        <v>188</v>
      </c>
      <c r="U669" s="123" t="s">
        <v>391</v>
      </c>
      <c r="V669" s="123"/>
      <c r="W669" s="125"/>
    </row>
    <row r="670" spans="1:23" s="20" customFormat="1" x14ac:dyDescent="0.2">
      <c r="A670" s="122">
        <v>39990</v>
      </c>
      <c r="B670" s="101" t="s">
        <v>1361</v>
      </c>
      <c r="C670" s="101" t="s">
        <v>355</v>
      </c>
      <c r="D670" s="101" t="s">
        <v>141</v>
      </c>
      <c r="E670" s="101" t="s">
        <v>144</v>
      </c>
      <c r="F670" s="82">
        <v>37895</v>
      </c>
      <c r="G670" s="83">
        <v>2002</v>
      </c>
      <c r="H670" s="123" t="s">
        <v>419</v>
      </c>
      <c r="I670" s="123" t="str">
        <f t="shared" si="33"/>
        <v>TX</v>
      </c>
      <c r="J670" s="123" t="str">
        <f t="shared" si="32"/>
        <v>MX</v>
      </c>
      <c r="K670" s="123" t="str">
        <f t="shared" si="34"/>
        <v>South Central, Mexico</v>
      </c>
      <c r="L670" s="123" t="str">
        <f>INDEX('State '!$A$1:$C$62,MATCH($I670,'State '!$B:$B,0),3)</f>
        <v>South Central</v>
      </c>
      <c r="M670" s="123" t="str">
        <f>INDEX('State '!$A$1:$C$62,MATCH($J670,'State '!$B:$B,0),3)</f>
        <v>Mexico</v>
      </c>
      <c r="N670" s="123"/>
      <c r="O670" s="85">
        <v>2</v>
      </c>
      <c r="P670" s="85">
        <v>5</v>
      </c>
      <c r="Q670" s="85">
        <v>15</v>
      </c>
      <c r="R670" s="124">
        <v>12</v>
      </c>
      <c r="S670" s="123" t="s">
        <v>135</v>
      </c>
      <c r="T670" s="123" t="s">
        <v>390</v>
      </c>
      <c r="U670" s="123" t="s">
        <v>2862</v>
      </c>
      <c r="V670" s="123"/>
      <c r="W670" s="125"/>
    </row>
    <row r="671" spans="1:23" s="20" customFormat="1" x14ac:dyDescent="0.2">
      <c r="A671" s="122">
        <v>39990</v>
      </c>
      <c r="B671" s="101" t="s">
        <v>1309</v>
      </c>
      <c r="C671" s="101" t="s">
        <v>323</v>
      </c>
      <c r="D671" s="101" t="s">
        <v>137</v>
      </c>
      <c r="E671" s="101" t="s">
        <v>144</v>
      </c>
      <c r="F671" s="82">
        <v>37469</v>
      </c>
      <c r="G671" s="83">
        <v>2002</v>
      </c>
      <c r="H671" s="123" t="s">
        <v>16</v>
      </c>
      <c r="I671" s="123" t="str">
        <f t="shared" si="33"/>
        <v>NC</v>
      </c>
      <c r="J671" s="123" t="str">
        <f t="shared" si="32"/>
        <v>NC</v>
      </c>
      <c r="K671" s="123" t="str">
        <f t="shared" si="34"/>
        <v>Southeast</v>
      </c>
      <c r="L671" s="123" t="str">
        <f>INDEX('State '!$A$1:$C$62,MATCH($I671,'State '!$B:$B,0),3)</f>
        <v>Southeast</v>
      </c>
      <c r="M671" s="123" t="str">
        <f>INDEX('State '!$A$1:$C$62,MATCH($J671,'State '!$B:$B,0),3)</f>
        <v>Southeast</v>
      </c>
      <c r="N671" s="123"/>
      <c r="O671" s="85">
        <v>12</v>
      </c>
      <c r="P671" s="85">
        <v>72</v>
      </c>
      <c r="Q671" s="85">
        <v>72</v>
      </c>
      <c r="R671" s="124" t="s">
        <v>1310</v>
      </c>
      <c r="S671" s="123" t="s">
        <v>139</v>
      </c>
      <c r="T671" s="123" t="s">
        <v>188</v>
      </c>
      <c r="U671" s="123" t="s">
        <v>391</v>
      </c>
      <c r="V671" s="123"/>
      <c r="W671" s="125"/>
    </row>
    <row r="672" spans="1:23" s="20" customFormat="1" x14ac:dyDescent="0.2">
      <c r="A672" s="122">
        <v>39990</v>
      </c>
      <c r="B672" s="101" t="s">
        <v>1301</v>
      </c>
      <c r="C672" s="101" t="s">
        <v>219</v>
      </c>
      <c r="D672" s="101" t="s">
        <v>141</v>
      </c>
      <c r="E672" s="101" t="s">
        <v>144</v>
      </c>
      <c r="F672" s="82">
        <v>37605</v>
      </c>
      <c r="G672" s="83">
        <v>2002</v>
      </c>
      <c r="H672" s="123" t="s">
        <v>832</v>
      </c>
      <c r="I672" s="123" t="str">
        <f t="shared" si="33"/>
        <v>PA</v>
      </c>
      <c r="J672" s="123" t="str">
        <f t="shared" si="32"/>
        <v>DE</v>
      </c>
      <c r="K672" s="123" t="str">
        <f t="shared" si="34"/>
        <v>Northeast</v>
      </c>
      <c r="L672" s="123" t="str">
        <f>INDEX('State '!$A$1:$C$62,MATCH($I672,'State '!$B:$B,0),3)</f>
        <v>Northeast</v>
      </c>
      <c r="M672" s="123" t="str">
        <f>INDEX('State '!$A$1:$C$62,MATCH($J672,'State '!$B:$B,0),3)</f>
        <v>Northeast</v>
      </c>
      <c r="N672" s="123"/>
      <c r="O672" s="85">
        <v>2.6</v>
      </c>
      <c r="P672" s="85">
        <v>2.5</v>
      </c>
      <c r="Q672" s="85">
        <v>4.5</v>
      </c>
      <c r="R672" s="124">
        <v>16</v>
      </c>
      <c r="S672" s="123" t="s">
        <v>135</v>
      </c>
      <c r="T672" s="123" t="s">
        <v>390</v>
      </c>
      <c r="U672" s="123" t="s">
        <v>1302</v>
      </c>
      <c r="V672" s="123"/>
      <c r="W672" s="125"/>
    </row>
    <row r="673" spans="1:23" s="20" customFormat="1" x14ac:dyDescent="0.2">
      <c r="A673" s="122">
        <v>39990</v>
      </c>
      <c r="B673" s="101" t="s">
        <v>1327</v>
      </c>
      <c r="C673" s="101" t="s">
        <v>1784</v>
      </c>
      <c r="D673" s="101" t="s">
        <v>134</v>
      </c>
      <c r="E673" s="101" t="s">
        <v>144</v>
      </c>
      <c r="F673" s="82">
        <v>37313</v>
      </c>
      <c r="G673" s="83">
        <v>2002</v>
      </c>
      <c r="H673" s="123" t="s">
        <v>1328</v>
      </c>
      <c r="I673" s="123" t="str">
        <f t="shared" si="33"/>
        <v>AZ</v>
      </c>
      <c r="J673" s="123" t="str">
        <f t="shared" si="32"/>
        <v>MX</v>
      </c>
      <c r="K673" s="123" t="str">
        <f t="shared" si="34"/>
        <v>Mountain, Mexico</v>
      </c>
      <c r="L673" s="123" t="str">
        <f>INDEX('State '!$A$1:$C$62,MATCH($I673,'State '!$B:$B,0),3)</f>
        <v>Mountain</v>
      </c>
      <c r="M673" s="123" t="str">
        <f>INDEX('State '!$A$1:$C$62,MATCH($J673,'State '!$B:$B,0),3)</f>
        <v>Mexico</v>
      </c>
      <c r="N673" s="123"/>
      <c r="O673" s="85">
        <v>0.42</v>
      </c>
      <c r="P673" s="85">
        <v>1</v>
      </c>
      <c r="Q673" s="85">
        <v>8.5</v>
      </c>
      <c r="R673" s="124" t="s">
        <v>1329</v>
      </c>
      <c r="S673" s="123" t="s">
        <v>135</v>
      </c>
      <c r="T673" s="123" t="s">
        <v>390</v>
      </c>
      <c r="U673" s="123" t="s">
        <v>1330</v>
      </c>
      <c r="V673" s="123"/>
      <c r="W673" s="125"/>
    </row>
    <row r="674" spans="1:23" s="20" customFormat="1" ht="25.5" x14ac:dyDescent="0.2">
      <c r="A674" s="122">
        <v>39990</v>
      </c>
      <c r="B674" s="101" t="s">
        <v>1320</v>
      </c>
      <c r="C674" s="101" t="s">
        <v>1784</v>
      </c>
      <c r="D674" s="101" t="s">
        <v>142</v>
      </c>
      <c r="E674" s="101" t="s">
        <v>144</v>
      </c>
      <c r="F674" s="82">
        <v>37610</v>
      </c>
      <c r="G674" s="83">
        <v>2002</v>
      </c>
      <c r="H674" s="123" t="s">
        <v>1148</v>
      </c>
      <c r="I674" s="123" t="str">
        <f t="shared" si="33"/>
        <v>TX</v>
      </c>
      <c r="J674" s="123" t="str">
        <f t="shared" si="32"/>
        <v>CA</v>
      </c>
      <c r="K674" s="123" t="str">
        <f t="shared" si="34"/>
        <v>South Central, Mountain, Pacific</v>
      </c>
      <c r="L674" s="123" t="str">
        <f>INDEX('State '!$A$1:$C$62,MATCH($I674,'State '!$B:$B,0),3)</f>
        <v>South Central</v>
      </c>
      <c r="M674" s="123" t="str">
        <f>INDEX('State '!$A$1:$C$62,MATCH($J674,'State '!$B:$B,0),3)</f>
        <v>Pacific</v>
      </c>
      <c r="N674" s="123" t="s">
        <v>2564</v>
      </c>
      <c r="O674" s="85">
        <v>204</v>
      </c>
      <c r="P674" s="85">
        <v>1088</v>
      </c>
      <c r="Q674" s="85">
        <v>230</v>
      </c>
      <c r="R674" s="124">
        <v>30</v>
      </c>
      <c r="S674" s="123" t="s">
        <v>135</v>
      </c>
      <c r="T674" s="123" t="s">
        <v>390</v>
      </c>
      <c r="U674" s="123" t="s">
        <v>1321</v>
      </c>
      <c r="V674" s="123"/>
      <c r="W674" s="125"/>
    </row>
    <row r="675" spans="1:23" s="20" customFormat="1" x14ac:dyDescent="0.2">
      <c r="A675" s="122">
        <v>39990</v>
      </c>
      <c r="B675" s="101" t="s">
        <v>1306</v>
      </c>
      <c r="C675" s="101" t="s">
        <v>1784</v>
      </c>
      <c r="D675" s="101" t="s">
        <v>134</v>
      </c>
      <c r="E675" s="101" t="s">
        <v>144</v>
      </c>
      <c r="F675" s="82">
        <v>37438</v>
      </c>
      <c r="G675" s="83">
        <v>2002</v>
      </c>
      <c r="H675" s="123" t="s">
        <v>40</v>
      </c>
      <c r="I675" s="123" t="str">
        <f t="shared" si="33"/>
        <v>AZ</v>
      </c>
      <c r="J675" s="123" t="str">
        <f t="shared" si="32"/>
        <v>AZ</v>
      </c>
      <c r="K675" s="123" t="str">
        <f t="shared" si="34"/>
        <v>Mountain</v>
      </c>
      <c r="L675" s="123" t="str">
        <f>INDEX('State '!$A$1:$C$62,MATCH($I675,'State '!$B:$B,0),3)</f>
        <v>Mountain</v>
      </c>
      <c r="M675" s="123" t="str">
        <f>INDEX('State '!$A$1:$C$62,MATCH($J675,'State '!$B:$B,0),3)</f>
        <v>Mountain</v>
      </c>
      <c r="N675" s="123"/>
      <c r="O675" s="85">
        <v>5.67</v>
      </c>
      <c r="P675" s="85">
        <v>6</v>
      </c>
      <c r="Q675" s="85">
        <v>620</v>
      </c>
      <c r="R675" s="124" t="s">
        <v>1307</v>
      </c>
      <c r="S675" s="123" t="s">
        <v>135</v>
      </c>
      <c r="T675" s="123" t="s">
        <v>390</v>
      </c>
      <c r="U675" s="123" t="s">
        <v>1308</v>
      </c>
      <c r="V675" s="123"/>
      <c r="W675" s="125"/>
    </row>
    <row r="676" spans="1:23" s="20" customFormat="1" x14ac:dyDescent="0.2">
      <c r="A676" s="122">
        <v>39990</v>
      </c>
      <c r="B676" s="101" t="s">
        <v>1322</v>
      </c>
      <c r="C676" s="101" t="s">
        <v>1784</v>
      </c>
      <c r="D676" s="101" t="s">
        <v>141</v>
      </c>
      <c r="E676" s="101" t="s">
        <v>144</v>
      </c>
      <c r="F676" s="82">
        <v>37408</v>
      </c>
      <c r="G676" s="83">
        <v>2002</v>
      </c>
      <c r="H676" s="123" t="s">
        <v>419</v>
      </c>
      <c r="I676" s="123" t="str">
        <f t="shared" si="33"/>
        <v>TX</v>
      </c>
      <c r="J676" s="123" t="str">
        <f t="shared" si="32"/>
        <v>MX</v>
      </c>
      <c r="K676" s="123" t="str">
        <f t="shared" si="34"/>
        <v>South Central, Mexico</v>
      </c>
      <c r="L676" s="123" t="str">
        <f>INDEX('State '!$A$1:$C$62,MATCH($I676,'State '!$B:$B,0),3)</f>
        <v>South Central</v>
      </c>
      <c r="M676" s="123" t="str">
        <f>INDEX('State '!$A$1:$C$62,MATCH($J676,'State '!$B:$B,0),3)</f>
        <v>Mexico</v>
      </c>
      <c r="N676" s="123"/>
      <c r="O676" s="85"/>
      <c r="P676" s="85"/>
      <c r="Q676" s="85">
        <v>100</v>
      </c>
      <c r="R676" s="124">
        <v>24</v>
      </c>
      <c r="S676" s="123" t="s">
        <v>135</v>
      </c>
      <c r="T676" s="123" t="s">
        <v>390</v>
      </c>
      <c r="U676" s="123" t="s">
        <v>1323</v>
      </c>
      <c r="V676" s="123"/>
      <c r="W676" s="125"/>
    </row>
    <row r="677" spans="1:23" s="20" customFormat="1" x14ac:dyDescent="0.2">
      <c r="A677" s="122">
        <v>39990</v>
      </c>
      <c r="B677" s="101" t="s">
        <v>1295</v>
      </c>
      <c r="C677" s="101" t="s">
        <v>233</v>
      </c>
      <c r="D677" s="101" t="s">
        <v>141</v>
      </c>
      <c r="E677" s="101" t="s">
        <v>144</v>
      </c>
      <c r="F677" s="82">
        <v>37500</v>
      </c>
      <c r="G677" s="83">
        <v>2002</v>
      </c>
      <c r="H677" s="123" t="s">
        <v>1296</v>
      </c>
      <c r="I677" s="123" t="str">
        <f t="shared" si="33"/>
        <v>TN</v>
      </c>
      <c r="J677" s="123" t="str">
        <f t="shared" si="32"/>
        <v>GA</v>
      </c>
      <c r="K677" s="123" t="str">
        <f t="shared" si="34"/>
        <v>Midwest, Southeast</v>
      </c>
      <c r="L677" s="123" t="str">
        <f>INDEX('State '!$A$1:$C$62,MATCH($I677,'State '!$B:$B,0),3)</f>
        <v>Midwest</v>
      </c>
      <c r="M677" s="123" t="str">
        <f>INDEX('State '!$A$1:$C$62,MATCH($J677,'State '!$B:$B,0),3)</f>
        <v>Southeast</v>
      </c>
      <c r="N677" s="123"/>
      <c r="O677" s="85">
        <v>69.39</v>
      </c>
      <c r="P677" s="85">
        <v>27</v>
      </c>
      <c r="Q677" s="85">
        <v>160</v>
      </c>
      <c r="R677" s="124">
        <v>20</v>
      </c>
      <c r="S677" s="123" t="s">
        <v>135</v>
      </c>
      <c r="T677" s="123" t="s">
        <v>390</v>
      </c>
      <c r="U677" s="123" t="s">
        <v>1297</v>
      </c>
      <c r="V677" s="123"/>
      <c r="W677" s="125"/>
    </row>
    <row r="678" spans="1:23" s="20" customFormat="1" x14ac:dyDescent="0.2">
      <c r="A678" s="122">
        <v>39990</v>
      </c>
      <c r="B678" s="101" t="s">
        <v>1383</v>
      </c>
      <c r="C678" s="101" t="s">
        <v>237</v>
      </c>
      <c r="D678" s="101" t="s">
        <v>134</v>
      </c>
      <c r="E678" s="101" t="s">
        <v>144</v>
      </c>
      <c r="F678" s="82">
        <v>37591</v>
      </c>
      <c r="G678" s="83">
        <v>2002</v>
      </c>
      <c r="H678" s="123" t="s">
        <v>18</v>
      </c>
      <c r="I678" s="123" t="str">
        <f t="shared" si="33"/>
        <v>FL</v>
      </c>
      <c r="J678" s="123" t="str">
        <f t="shared" si="32"/>
        <v>FL</v>
      </c>
      <c r="K678" s="123" t="str">
        <f t="shared" si="34"/>
        <v>Southeast</v>
      </c>
      <c r="L678" s="123" t="str">
        <f>INDEX('State '!$A$1:$C$62,MATCH($I678,'State '!$B:$B,0),3)</f>
        <v>Southeast</v>
      </c>
      <c r="M678" s="123" t="str">
        <f>INDEX('State '!$A$1:$C$62,MATCH($J678,'State '!$B:$B,0),3)</f>
        <v>Southeast</v>
      </c>
      <c r="N678" s="123"/>
      <c r="O678" s="85">
        <v>13</v>
      </c>
      <c r="P678" s="85">
        <v>15</v>
      </c>
      <c r="Q678" s="85">
        <v>180</v>
      </c>
      <c r="R678" s="124">
        <v>24</v>
      </c>
      <c r="S678" s="123" t="s">
        <v>135</v>
      </c>
      <c r="T678" s="123" t="s">
        <v>390</v>
      </c>
      <c r="U678" s="123" t="s">
        <v>1286</v>
      </c>
      <c r="V678" s="123"/>
      <c r="W678" s="125"/>
    </row>
    <row r="679" spans="1:23" s="20" customFormat="1" x14ac:dyDescent="0.2">
      <c r="A679" s="122">
        <v>39990</v>
      </c>
      <c r="B679" s="101" t="s">
        <v>1386</v>
      </c>
      <c r="C679" s="101" t="s">
        <v>237</v>
      </c>
      <c r="D679" s="101" t="s">
        <v>141</v>
      </c>
      <c r="E679" s="101" t="s">
        <v>144</v>
      </c>
      <c r="F679" s="82">
        <v>37347</v>
      </c>
      <c r="G679" s="83">
        <v>2002</v>
      </c>
      <c r="H679" s="123" t="s">
        <v>1284</v>
      </c>
      <c r="I679" s="123" t="str">
        <f t="shared" si="33"/>
        <v>MS</v>
      </c>
      <c r="J679" s="123" t="str">
        <f t="shared" si="32"/>
        <v>FL</v>
      </c>
      <c r="K679" s="123" t="str">
        <f t="shared" si="34"/>
        <v>South Central, Southeast</v>
      </c>
      <c r="L679" s="123" t="str">
        <f>INDEX('State '!$A$1:$C$62,MATCH($I679,'State '!$B:$B,0),3)</f>
        <v>South Central</v>
      </c>
      <c r="M679" s="123" t="str">
        <f>INDEX('State '!$A$1:$C$62,MATCH($J679,'State '!$B:$B,0),3)</f>
        <v>Southeast</v>
      </c>
      <c r="N679" s="123"/>
      <c r="O679" s="85">
        <v>320</v>
      </c>
      <c r="P679" s="85">
        <v>64</v>
      </c>
      <c r="Q679" s="85">
        <v>298</v>
      </c>
      <c r="R679" s="124" t="s">
        <v>1285</v>
      </c>
      <c r="S679" s="123" t="s">
        <v>135</v>
      </c>
      <c r="T679" s="123" t="s">
        <v>390</v>
      </c>
      <c r="U679" s="123" t="s">
        <v>1286</v>
      </c>
      <c r="V679" s="123"/>
      <c r="W679" s="125"/>
    </row>
    <row r="680" spans="1:23" s="20" customFormat="1" x14ac:dyDescent="0.2">
      <c r="A680" s="122">
        <v>39990</v>
      </c>
      <c r="B680" s="101" t="s">
        <v>1333</v>
      </c>
      <c r="C680" s="101" t="s">
        <v>241</v>
      </c>
      <c r="D680" s="101" t="s">
        <v>141</v>
      </c>
      <c r="E680" s="101" t="s">
        <v>144</v>
      </c>
      <c r="F680" s="82">
        <v>37561</v>
      </c>
      <c r="G680" s="83">
        <v>2002</v>
      </c>
      <c r="H680" s="123" t="s">
        <v>17</v>
      </c>
      <c r="I680" s="123" t="str">
        <f t="shared" si="33"/>
        <v>AL</v>
      </c>
      <c r="J680" s="123" t="str">
        <f t="shared" si="32"/>
        <v>AL</v>
      </c>
      <c r="K680" s="123" t="str">
        <f t="shared" si="34"/>
        <v>South Central</v>
      </c>
      <c r="L680" s="123" t="str">
        <f>INDEX('State '!$A$1:$C$62,MATCH($I680,'State '!$B:$B,0),3)</f>
        <v>South Central</v>
      </c>
      <c r="M680" s="123" t="str">
        <f>INDEX('State '!$A$1:$C$62,MATCH($J680,'State '!$B:$B,0),3)</f>
        <v>South Central</v>
      </c>
      <c r="N680" s="123"/>
      <c r="O680" s="85"/>
      <c r="P680" s="85">
        <v>29</v>
      </c>
      <c r="Q680" s="85">
        <v>236</v>
      </c>
      <c r="R680" s="124" t="s">
        <v>422</v>
      </c>
      <c r="S680" s="123" t="s">
        <v>135</v>
      </c>
      <c r="T680" s="123" t="s">
        <v>390</v>
      </c>
      <c r="U680" s="123" t="s">
        <v>1334</v>
      </c>
      <c r="V680" s="123"/>
      <c r="W680" s="125"/>
    </row>
    <row r="681" spans="1:23" s="20" customFormat="1" x14ac:dyDescent="0.2">
      <c r="A681" s="122">
        <v>39990</v>
      </c>
      <c r="B681" s="101" t="s">
        <v>1347</v>
      </c>
      <c r="C681" s="101" t="s">
        <v>269</v>
      </c>
      <c r="D681" s="101" t="s">
        <v>137</v>
      </c>
      <c r="E681" s="101" t="s">
        <v>144</v>
      </c>
      <c r="F681" s="82">
        <v>37598</v>
      </c>
      <c r="G681" s="83">
        <v>2002</v>
      </c>
      <c r="H681" s="123" t="s">
        <v>1348</v>
      </c>
      <c r="I681" s="123" t="str">
        <f t="shared" si="33"/>
        <v>IL</v>
      </c>
      <c r="J681" s="123" t="str">
        <f t="shared" si="32"/>
        <v>WI</v>
      </c>
      <c r="K681" s="123" t="str">
        <f t="shared" si="34"/>
        <v>Midwest</v>
      </c>
      <c r="L681" s="123" t="str">
        <f>INDEX('State '!$A$1:$C$62,MATCH($I681,'State '!$B:$B,0),3)</f>
        <v>Midwest</v>
      </c>
      <c r="M681" s="123" t="str">
        <f>INDEX('State '!$A$1:$C$62,MATCH($J681,'State '!$B:$B,0),3)</f>
        <v>Midwest</v>
      </c>
      <c r="N681" s="123"/>
      <c r="O681" s="85">
        <v>237.8</v>
      </c>
      <c r="P681" s="85">
        <v>142</v>
      </c>
      <c r="Q681" s="85">
        <v>750</v>
      </c>
      <c r="R681" s="124" t="s">
        <v>1349</v>
      </c>
      <c r="S681" s="123" t="s">
        <v>135</v>
      </c>
      <c r="T681" s="123" t="s">
        <v>390</v>
      </c>
      <c r="U681" s="123" t="s">
        <v>1350</v>
      </c>
      <c r="V681" s="123"/>
      <c r="W681" s="125"/>
    </row>
    <row r="682" spans="1:23" s="20" customFormat="1" x14ac:dyDescent="0.2">
      <c r="A682" s="122">
        <v>39990</v>
      </c>
      <c r="B682" s="101" t="s">
        <v>1335</v>
      </c>
      <c r="C682" s="101" t="s">
        <v>244</v>
      </c>
      <c r="D682" s="101" t="s">
        <v>137</v>
      </c>
      <c r="E682" s="101" t="s">
        <v>144</v>
      </c>
      <c r="F682" s="82">
        <v>37422</v>
      </c>
      <c r="G682" s="83">
        <v>2002</v>
      </c>
      <c r="H682" s="123" t="s">
        <v>1336</v>
      </c>
      <c r="I682" s="123" t="str">
        <f t="shared" si="33"/>
        <v>MS</v>
      </c>
      <c r="J682" s="123" t="str">
        <f t="shared" si="32"/>
        <v>FL</v>
      </c>
      <c r="K682" s="123" t="str">
        <f t="shared" si="34"/>
        <v>South Central, Southeast</v>
      </c>
      <c r="L682" s="123" t="str">
        <f>INDEX('State '!$A$1:$C$62,MATCH($I682,'State '!$B:$B,0),3)</f>
        <v>South Central</v>
      </c>
      <c r="M682" s="123" t="str">
        <f>INDEX('State '!$A$1:$C$62,MATCH($J682,'State '!$B:$B,0),3)</f>
        <v>Southeast</v>
      </c>
      <c r="N682" s="123"/>
      <c r="O682" s="85">
        <v>1257</v>
      </c>
      <c r="P682" s="85">
        <v>560</v>
      </c>
      <c r="Q682" s="85">
        <v>1130</v>
      </c>
      <c r="R682" s="124" t="s">
        <v>399</v>
      </c>
      <c r="S682" s="123" t="s">
        <v>135</v>
      </c>
      <c r="T682" s="123" t="s">
        <v>390</v>
      </c>
      <c r="U682" s="123" t="s">
        <v>1093</v>
      </c>
      <c r="V682" s="123"/>
      <c r="W682" s="125"/>
    </row>
    <row r="683" spans="1:23" s="20" customFormat="1" x14ac:dyDescent="0.2">
      <c r="A683" s="122">
        <v>39990</v>
      </c>
      <c r="B683" s="101" t="s">
        <v>1370</v>
      </c>
      <c r="C683" s="101" t="s">
        <v>222</v>
      </c>
      <c r="D683" s="101" t="s">
        <v>137</v>
      </c>
      <c r="E683" s="101" t="s">
        <v>144</v>
      </c>
      <c r="F683" s="82">
        <v>37386</v>
      </c>
      <c r="G683" s="83">
        <v>2002</v>
      </c>
      <c r="H683" s="123" t="s">
        <v>1348</v>
      </c>
      <c r="I683" s="123" t="str">
        <f t="shared" si="33"/>
        <v>IL</v>
      </c>
      <c r="J683" s="123" t="str">
        <f t="shared" si="32"/>
        <v>WI</v>
      </c>
      <c r="K683" s="123" t="str">
        <f t="shared" si="34"/>
        <v>Midwest</v>
      </c>
      <c r="L683" s="123" t="str">
        <f>INDEX('State '!$A$1:$C$62,MATCH($I683,'State '!$B:$B,0),3)</f>
        <v>Midwest</v>
      </c>
      <c r="M683" s="123" t="str">
        <f>INDEX('State '!$A$1:$C$62,MATCH($J683,'State '!$B:$B,0),3)</f>
        <v>Midwest</v>
      </c>
      <c r="N683" s="123"/>
      <c r="O683" s="85">
        <v>75</v>
      </c>
      <c r="P683" s="85">
        <v>28.5</v>
      </c>
      <c r="Q683" s="85">
        <v>380</v>
      </c>
      <c r="R683" s="124">
        <v>36</v>
      </c>
      <c r="S683" s="123" t="s">
        <v>135</v>
      </c>
      <c r="T683" s="123" t="s">
        <v>390</v>
      </c>
      <c r="U683" s="123" t="s">
        <v>1371</v>
      </c>
      <c r="V683" s="123"/>
      <c r="W683" s="125"/>
    </row>
    <row r="684" spans="1:23" s="20" customFormat="1" x14ac:dyDescent="0.2">
      <c r="A684" s="122">
        <v>39990</v>
      </c>
      <c r="B684" s="101" t="s">
        <v>1362</v>
      </c>
      <c r="C684" s="101" t="s">
        <v>356</v>
      </c>
      <c r="D684" s="101" t="s">
        <v>134</v>
      </c>
      <c r="E684" s="101" t="s">
        <v>144</v>
      </c>
      <c r="F684" s="82">
        <v>37530</v>
      </c>
      <c r="G684" s="83">
        <v>2002</v>
      </c>
      <c r="H684" s="123" t="s">
        <v>6</v>
      </c>
      <c r="I684" s="123" t="str">
        <f t="shared" si="33"/>
        <v>TX</v>
      </c>
      <c r="J684" s="123" t="str">
        <f t="shared" si="32"/>
        <v>TX</v>
      </c>
      <c r="K684" s="123" t="str">
        <f t="shared" si="34"/>
        <v>South Central</v>
      </c>
      <c r="L684" s="123" t="str">
        <f>INDEX('State '!$A$1:$C$62,MATCH($I684,'State '!$B:$B,0),3)</f>
        <v>South Central</v>
      </c>
      <c r="M684" s="123" t="str">
        <f>INDEX('State '!$A$1:$C$62,MATCH($J684,'State '!$B:$B,0),3)</f>
        <v>South Central</v>
      </c>
      <c r="N684" s="123"/>
      <c r="O684" s="85">
        <v>70</v>
      </c>
      <c r="P684" s="85">
        <v>86</v>
      </c>
      <c r="Q684" s="85">
        <v>300</v>
      </c>
      <c r="R684" s="124">
        <v>30</v>
      </c>
      <c r="S684" s="123" t="s">
        <v>139</v>
      </c>
      <c r="T684" s="123" t="s">
        <v>188</v>
      </c>
      <c r="U684" s="123" t="s">
        <v>391</v>
      </c>
      <c r="V684" s="123"/>
      <c r="W684" s="125"/>
    </row>
    <row r="685" spans="1:23" s="20" customFormat="1" x14ac:dyDescent="0.2">
      <c r="A685" s="122">
        <v>39990</v>
      </c>
      <c r="B685" s="101" t="s">
        <v>1341</v>
      </c>
      <c r="C685" s="101" t="s">
        <v>226</v>
      </c>
      <c r="D685" s="101" t="s">
        <v>134</v>
      </c>
      <c r="E685" s="101" t="s">
        <v>144</v>
      </c>
      <c r="F685" s="82">
        <v>37500</v>
      </c>
      <c r="G685" s="83">
        <v>2002</v>
      </c>
      <c r="H685" s="123" t="s">
        <v>13</v>
      </c>
      <c r="I685" s="123" t="str">
        <f t="shared" si="33"/>
        <v>CA</v>
      </c>
      <c r="J685" s="123" t="str">
        <f t="shared" si="32"/>
        <v>CA</v>
      </c>
      <c r="K685" s="123" t="str">
        <f t="shared" si="34"/>
        <v>Pacific</v>
      </c>
      <c r="L685" s="123" t="str">
        <f>INDEX('State '!$A$1:$C$62,MATCH($I685,'State '!$B:$B,0),3)</f>
        <v>Pacific</v>
      </c>
      <c r="M685" s="123" t="str">
        <f>INDEX('State '!$A$1:$C$62,MATCH($J685,'State '!$B:$B,0),3)</f>
        <v>Pacific</v>
      </c>
      <c r="N685" s="123"/>
      <c r="O685" s="85">
        <v>29</v>
      </c>
      <c r="P685" s="85">
        <v>32</v>
      </c>
      <c r="Q685" s="85">
        <v>275</v>
      </c>
      <c r="R685" s="124">
        <v>24</v>
      </c>
      <c r="S685" s="123" t="s">
        <v>135</v>
      </c>
      <c r="T685" s="123" t="s">
        <v>390</v>
      </c>
      <c r="U685" s="123" t="s">
        <v>1342</v>
      </c>
      <c r="V685" s="123"/>
      <c r="W685" s="125"/>
    </row>
    <row r="686" spans="1:23" s="20" customFormat="1" x14ac:dyDescent="0.2">
      <c r="A686" s="122">
        <v>39990</v>
      </c>
      <c r="B686" s="104" t="s">
        <v>1374</v>
      </c>
      <c r="C686" s="104" t="s">
        <v>226</v>
      </c>
      <c r="D686" s="104" t="s">
        <v>141</v>
      </c>
      <c r="E686" s="101" t="s">
        <v>144</v>
      </c>
      <c r="F686" s="82">
        <v>37347</v>
      </c>
      <c r="G686" s="83">
        <v>2002</v>
      </c>
      <c r="H686" s="123" t="s">
        <v>13</v>
      </c>
      <c r="I686" s="123" t="str">
        <f t="shared" si="33"/>
        <v>CA</v>
      </c>
      <c r="J686" s="123" t="str">
        <f t="shared" si="32"/>
        <v>CA</v>
      </c>
      <c r="K686" s="123" t="str">
        <f t="shared" si="34"/>
        <v>Pacific</v>
      </c>
      <c r="L686" s="123" t="str">
        <f>INDEX('State '!$A$1:$C$62,MATCH($I686,'State '!$B:$B,0),3)</f>
        <v>Pacific</v>
      </c>
      <c r="M686" s="123" t="str">
        <f>INDEX('State '!$A$1:$C$62,MATCH($J686,'State '!$B:$B,0),3)</f>
        <v>Pacific</v>
      </c>
      <c r="N686" s="123"/>
      <c r="O686" s="85">
        <v>2.1</v>
      </c>
      <c r="P686" s="85"/>
      <c r="Q686" s="124">
        <v>500</v>
      </c>
      <c r="R686" s="128">
        <v>20</v>
      </c>
      <c r="S686" s="129" t="s">
        <v>135</v>
      </c>
      <c r="T686" s="129" t="s">
        <v>390</v>
      </c>
      <c r="U686" s="123" t="s">
        <v>1375</v>
      </c>
      <c r="V686" s="123"/>
      <c r="W686" s="125"/>
    </row>
    <row r="687" spans="1:23" s="20" customFormat="1" x14ac:dyDescent="0.2">
      <c r="A687" s="122">
        <v>39990</v>
      </c>
      <c r="B687" s="101" t="s">
        <v>1345</v>
      </c>
      <c r="C687" s="101" t="s">
        <v>226</v>
      </c>
      <c r="D687" s="101" t="s">
        <v>141</v>
      </c>
      <c r="E687" s="101" t="s">
        <v>144</v>
      </c>
      <c r="F687" s="82">
        <v>37438</v>
      </c>
      <c r="G687" s="83">
        <v>2002</v>
      </c>
      <c r="H687" s="123" t="s">
        <v>1270</v>
      </c>
      <c r="I687" s="123" t="str">
        <f t="shared" si="33"/>
        <v>WY</v>
      </c>
      <c r="J687" s="123" t="str">
        <f t="shared" si="32"/>
        <v>CA</v>
      </c>
      <c r="K687" s="123" t="str">
        <f t="shared" si="34"/>
        <v>Mountain, Pacific</v>
      </c>
      <c r="L687" s="123" t="str">
        <f>INDEX('State '!$A$1:$C$62,MATCH($I687,'State '!$B:$B,0),3)</f>
        <v>Mountain</v>
      </c>
      <c r="M687" s="123" t="str">
        <f>INDEX('State '!$A$1:$C$62,MATCH($J687,'State '!$B:$B,0),3)</f>
        <v>Pacific</v>
      </c>
      <c r="N687" s="123"/>
      <c r="O687" s="85">
        <v>80</v>
      </c>
      <c r="P687" s="85"/>
      <c r="Q687" s="85"/>
      <c r="R687" s="124">
        <v>36</v>
      </c>
      <c r="S687" s="123" t="s">
        <v>135</v>
      </c>
      <c r="T687" s="123" t="s">
        <v>390</v>
      </c>
      <c r="U687" s="123" t="s">
        <v>1346</v>
      </c>
      <c r="V687" s="123"/>
      <c r="W687" s="125"/>
    </row>
    <row r="688" spans="1:23" s="20" customFormat="1" x14ac:dyDescent="0.2">
      <c r="A688" s="122">
        <v>39990</v>
      </c>
      <c r="B688" s="101" t="s">
        <v>1343</v>
      </c>
      <c r="C688" s="101" t="s">
        <v>226</v>
      </c>
      <c r="D688" s="101" t="s">
        <v>134</v>
      </c>
      <c r="E688" s="101" t="s">
        <v>144</v>
      </c>
      <c r="F688" s="82">
        <v>37561</v>
      </c>
      <c r="G688" s="83">
        <v>2002</v>
      </c>
      <c r="H688" s="123" t="s">
        <v>31</v>
      </c>
      <c r="I688" s="123" t="str">
        <f t="shared" si="33"/>
        <v>NV</v>
      </c>
      <c r="J688" s="123" t="str">
        <f t="shared" si="32"/>
        <v>NV</v>
      </c>
      <c r="K688" s="123" t="str">
        <f t="shared" si="34"/>
        <v>Mountain</v>
      </c>
      <c r="L688" s="123" t="str">
        <f>INDEX('State '!$A$1:$C$62,MATCH($I688,'State '!$B:$B,0),3)</f>
        <v>Mountain</v>
      </c>
      <c r="M688" s="123" t="str">
        <f>INDEX('State '!$A$1:$C$62,MATCH($J688,'State '!$B:$B,0),3)</f>
        <v>Mountain</v>
      </c>
      <c r="N688" s="123"/>
      <c r="O688" s="85">
        <v>3.8</v>
      </c>
      <c r="P688" s="85">
        <v>3.54</v>
      </c>
      <c r="Q688" s="85">
        <v>219</v>
      </c>
      <c r="R688" s="124">
        <v>16</v>
      </c>
      <c r="S688" s="123" t="s">
        <v>135</v>
      </c>
      <c r="T688" s="123" t="s">
        <v>390</v>
      </c>
      <c r="U688" s="123" t="s">
        <v>1344</v>
      </c>
      <c r="V688" s="123"/>
      <c r="W688" s="125"/>
    </row>
    <row r="689" spans="1:23" s="20" customFormat="1" x14ac:dyDescent="0.2">
      <c r="A689" s="122">
        <v>39990</v>
      </c>
      <c r="B689" s="101" t="s">
        <v>1318</v>
      </c>
      <c r="C689" s="101" t="s">
        <v>270</v>
      </c>
      <c r="D689" s="101" t="s">
        <v>134</v>
      </c>
      <c r="E689" s="101" t="s">
        <v>144</v>
      </c>
      <c r="F689" s="82">
        <v>37287</v>
      </c>
      <c r="G689" s="83">
        <v>2002</v>
      </c>
      <c r="H689" s="123" t="s">
        <v>41</v>
      </c>
      <c r="I689" s="123" t="str">
        <f t="shared" si="33"/>
        <v>MI</v>
      </c>
      <c r="J689" s="123" t="str">
        <f t="shared" si="32"/>
        <v>MI</v>
      </c>
      <c r="K689" s="123" t="str">
        <f t="shared" si="34"/>
        <v>Midwest</v>
      </c>
      <c r="L689" s="123" t="str">
        <f>INDEX('State '!$A$1:$C$62,MATCH($I689,'State '!$B:$B,0),3)</f>
        <v>Midwest</v>
      </c>
      <c r="M689" s="123" t="str">
        <f>INDEX('State '!$A$1:$C$62,MATCH($J689,'State '!$B:$B,0),3)</f>
        <v>Midwest</v>
      </c>
      <c r="N689" s="123"/>
      <c r="O689" s="85"/>
      <c r="P689" s="85">
        <v>9.1999999999999993</v>
      </c>
      <c r="Q689" s="85">
        <v>110</v>
      </c>
      <c r="R689" s="124">
        <v>20</v>
      </c>
      <c r="S689" s="123" t="s">
        <v>139</v>
      </c>
      <c r="T689" s="123" t="s">
        <v>188</v>
      </c>
      <c r="U689" s="123" t="s">
        <v>391</v>
      </c>
      <c r="V689" s="123"/>
      <c r="W689" s="125"/>
    </row>
    <row r="690" spans="1:23" s="20" customFormat="1" x14ac:dyDescent="0.2">
      <c r="A690" s="122">
        <v>39990</v>
      </c>
      <c r="B690" s="101" t="s">
        <v>1298</v>
      </c>
      <c r="C690" s="101" t="s">
        <v>352</v>
      </c>
      <c r="D690" s="101" t="s">
        <v>142</v>
      </c>
      <c r="E690" s="101" t="s">
        <v>144</v>
      </c>
      <c r="F690" s="82">
        <v>37605</v>
      </c>
      <c r="G690" s="83">
        <v>2002</v>
      </c>
      <c r="H690" s="123" t="s">
        <v>1299</v>
      </c>
      <c r="I690" s="123" t="str">
        <f t="shared" si="33"/>
        <v>IL</v>
      </c>
      <c r="J690" s="123" t="str">
        <f t="shared" si="32"/>
        <v>MO</v>
      </c>
      <c r="K690" s="123" t="str">
        <f t="shared" si="34"/>
        <v>Midwest</v>
      </c>
      <c r="L690" s="123" t="str">
        <f>INDEX('State '!$A$1:$C$62,MATCH($I690,'State '!$B:$B,0),3)</f>
        <v>Midwest</v>
      </c>
      <c r="M690" s="123" t="str">
        <f>INDEX('State '!$A$1:$C$62,MATCH($J690,'State '!$B:$B,0),3)</f>
        <v>Midwest</v>
      </c>
      <c r="N690" s="123"/>
      <c r="O690" s="85">
        <v>13.4</v>
      </c>
      <c r="P690" s="85">
        <v>5.6</v>
      </c>
      <c r="Q690" s="85">
        <v>20</v>
      </c>
      <c r="R690" s="124">
        <v>12</v>
      </c>
      <c r="S690" s="123" t="s">
        <v>135</v>
      </c>
      <c r="T690" s="123" t="s">
        <v>390</v>
      </c>
      <c r="U690" s="123" t="s">
        <v>1300</v>
      </c>
      <c r="V690" s="123"/>
      <c r="W690" s="125"/>
    </row>
    <row r="691" spans="1:23" s="20" customFormat="1" x14ac:dyDescent="0.2">
      <c r="A691" s="122">
        <v>39990</v>
      </c>
      <c r="B691" s="101" t="s">
        <v>1326</v>
      </c>
      <c r="C691" s="101" t="s">
        <v>2138</v>
      </c>
      <c r="D691" s="101" t="s">
        <v>141</v>
      </c>
      <c r="E691" s="101" t="s">
        <v>144</v>
      </c>
      <c r="F691" s="82">
        <v>37500</v>
      </c>
      <c r="G691" s="83">
        <v>2002</v>
      </c>
      <c r="H691" s="123" t="s">
        <v>28</v>
      </c>
      <c r="I691" s="123" t="str">
        <f t="shared" si="33"/>
        <v>IL</v>
      </c>
      <c r="J691" s="123" t="str">
        <f t="shared" si="32"/>
        <v>IL</v>
      </c>
      <c r="K691" s="123" t="str">
        <f t="shared" si="34"/>
        <v>Midwest</v>
      </c>
      <c r="L691" s="123" t="str">
        <f>INDEX('State '!$A$1:$C$62,MATCH($I691,'State '!$B:$B,0),3)</f>
        <v>Midwest</v>
      </c>
      <c r="M691" s="123" t="str">
        <f>INDEX('State '!$A$1:$C$62,MATCH($J691,'State '!$B:$B,0),3)</f>
        <v>Midwest</v>
      </c>
      <c r="N691" s="123"/>
      <c r="O691" s="85">
        <v>37</v>
      </c>
      <c r="P691" s="85">
        <v>47</v>
      </c>
      <c r="Q691" s="85">
        <v>300</v>
      </c>
      <c r="R691" s="124">
        <v>24</v>
      </c>
      <c r="S691" s="123" t="s">
        <v>135</v>
      </c>
      <c r="T691" s="123" t="s">
        <v>390</v>
      </c>
      <c r="U691" s="123" t="s">
        <v>391</v>
      </c>
      <c r="V691" s="123"/>
      <c r="W691" s="125"/>
    </row>
    <row r="692" spans="1:23" s="20" customFormat="1" x14ac:dyDescent="0.2">
      <c r="A692" s="122">
        <v>39990</v>
      </c>
      <c r="B692" s="101" t="s">
        <v>1303</v>
      </c>
      <c r="C692" s="101" t="s">
        <v>2138</v>
      </c>
      <c r="D692" s="101" t="s">
        <v>141</v>
      </c>
      <c r="E692" s="101" t="s">
        <v>144</v>
      </c>
      <c r="F692" s="82">
        <v>37287</v>
      </c>
      <c r="G692" s="83">
        <v>2002</v>
      </c>
      <c r="H692" s="123" t="s">
        <v>43</v>
      </c>
      <c r="I692" s="123" t="str">
        <f t="shared" si="33"/>
        <v>NM</v>
      </c>
      <c r="J692" s="123" t="str">
        <f t="shared" si="32"/>
        <v>NM</v>
      </c>
      <c r="K692" s="123" t="str">
        <f t="shared" si="34"/>
        <v>Mountain</v>
      </c>
      <c r="L692" s="123" t="str">
        <f>INDEX('State '!$A$1:$C$62,MATCH($I692,'State '!$B:$B,0),3)</f>
        <v>Mountain</v>
      </c>
      <c r="M692" s="123" t="str">
        <f>INDEX('State '!$A$1:$C$62,MATCH($J692,'State '!$B:$B,0),3)</f>
        <v>Mountain</v>
      </c>
      <c r="N692" s="123"/>
      <c r="O692" s="85">
        <v>1.2</v>
      </c>
      <c r="P692" s="85"/>
      <c r="Q692" s="85">
        <v>60.1</v>
      </c>
      <c r="R692" s="124">
        <v>20</v>
      </c>
      <c r="S692" s="123" t="s">
        <v>135</v>
      </c>
      <c r="T692" s="123" t="s">
        <v>390</v>
      </c>
      <c r="U692" s="123" t="s">
        <v>391</v>
      </c>
      <c r="V692" s="123"/>
      <c r="W692" s="125"/>
    </row>
    <row r="693" spans="1:23" s="20" customFormat="1" x14ac:dyDescent="0.2">
      <c r="A693" s="122">
        <v>39990</v>
      </c>
      <c r="B693" s="101" t="s">
        <v>1367</v>
      </c>
      <c r="C693" s="101" t="s">
        <v>262</v>
      </c>
      <c r="D693" s="101" t="s">
        <v>141</v>
      </c>
      <c r="E693" s="101" t="s">
        <v>144</v>
      </c>
      <c r="F693" s="82">
        <v>37605</v>
      </c>
      <c r="G693" s="83">
        <v>2002</v>
      </c>
      <c r="H693" s="123" t="s">
        <v>1368</v>
      </c>
      <c r="I693" s="123" t="str">
        <f t="shared" si="33"/>
        <v>NE</v>
      </c>
      <c r="J693" s="123" t="str">
        <f t="shared" si="32"/>
        <v>MN</v>
      </c>
      <c r="K693" s="123" t="str">
        <f t="shared" si="34"/>
        <v>Mountain, Midwest</v>
      </c>
      <c r="L693" s="123" t="str">
        <f>INDEX('State '!$A$1:$C$62,MATCH($I693,'State '!$B:$B,0),3)</f>
        <v>Mountain</v>
      </c>
      <c r="M693" s="123" t="str">
        <f>INDEX('State '!$A$1:$C$62,MATCH($J693,'State '!$B:$B,0),3)</f>
        <v>Midwest</v>
      </c>
      <c r="N693" s="123"/>
      <c r="O693" s="85">
        <v>0.28999999999999998</v>
      </c>
      <c r="P693" s="85"/>
      <c r="Q693" s="85">
        <v>90</v>
      </c>
      <c r="R693" s="124">
        <v>24</v>
      </c>
      <c r="S693" s="123" t="s">
        <v>135</v>
      </c>
      <c r="T693" s="123" t="s">
        <v>390</v>
      </c>
      <c r="U693" s="123" t="s">
        <v>1369</v>
      </c>
      <c r="V693" s="123"/>
      <c r="W693" s="125"/>
    </row>
    <row r="694" spans="1:23" s="20" customFormat="1" x14ac:dyDescent="0.2">
      <c r="A694" s="122">
        <v>39990</v>
      </c>
      <c r="B694" s="101" t="s">
        <v>1358</v>
      </c>
      <c r="C694" s="101" t="s">
        <v>246</v>
      </c>
      <c r="D694" s="101" t="s">
        <v>137</v>
      </c>
      <c r="E694" s="101" t="s">
        <v>144</v>
      </c>
      <c r="F694" s="82">
        <v>37530</v>
      </c>
      <c r="G694" s="83">
        <v>2002</v>
      </c>
      <c r="H694" s="123" t="s">
        <v>1359</v>
      </c>
      <c r="I694" s="123" t="str">
        <f t="shared" si="33"/>
        <v>AZ</v>
      </c>
      <c r="J694" s="123" t="str">
        <f t="shared" si="32"/>
        <v>MX</v>
      </c>
      <c r="K694" s="123" t="str">
        <f t="shared" si="34"/>
        <v>Mountain, Pacific, Mexico</v>
      </c>
      <c r="L694" s="123" t="str">
        <f>INDEX('State '!$A$1:$C$62,MATCH($I694,'State '!$B:$B,0),3)</f>
        <v>Mountain</v>
      </c>
      <c r="M694" s="123" t="str">
        <f>INDEX('State '!$A$1:$C$62,MATCH($J694,'State '!$B:$B,0),3)</f>
        <v>Mexico</v>
      </c>
      <c r="N694" s="123" t="s">
        <v>2565</v>
      </c>
      <c r="O694" s="85">
        <v>156</v>
      </c>
      <c r="P694" s="85">
        <v>80</v>
      </c>
      <c r="Q694" s="85">
        <v>500</v>
      </c>
      <c r="R694" s="124" t="s">
        <v>399</v>
      </c>
      <c r="S694" s="123" t="s">
        <v>135</v>
      </c>
      <c r="T694" s="123" t="s">
        <v>390</v>
      </c>
      <c r="U694" s="123" t="s">
        <v>1360</v>
      </c>
      <c r="V694" s="123"/>
      <c r="W694" s="125"/>
    </row>
    <row r="695" spans="1:23" s="20" customFormat="1" x14ac:dyDescent="0.2">
      <c r="A695" s="122">
        <v>39990</v>
      </c>
      <c r="B695" s="101" t="s">
        <v>1363</v>
      </c>
      <c r="C695" s="101" t="s">
        <v>258</v>
      </c>
      <c r="D695" s="101" t="s">
        <v>134</v>
      </c>
      <c r="E695" s="101" t="s">
        <v>144</v>
      </c>
      <c r="F695" s="82">
        <v>37590</v>
      </c>
      <c r="G695" s="124">
        <v>2002</v>
      </c>
      <c r="H695" s="123" t="s">
        <v>50</v>
      </c>
      <c r="I695" s="123" t="str">
        <f t="shared" si="33"/>
        <v>WA</v>
      </c>
      <c r="J695" s="123" t="str">
        <f t="shared" ref="J695:J758" si="35">RIGHT($H695,2)</f>
        <v>WA</v>
      </c>
      <c r="K695" s="123" t="str">
        <f t="shared" si="34"/>
        <v>Pacific</v>
      </c>
      <c r="L695" s="123" t="str">
        <f>INDEX('State '!$A$1:$C$62,MATCH($I695,'State '!$B:$B,0),3)</f>
        <v>Pacific</v>
      </c>
      <c r="M695" s="123" t="str">
        <f>INDEX('State '!$A$1:$C$62,MATCH($J695,'State '!$B:$B,0),3)</f>
        <v>Pacific</v>
      </c>
      <c r="N695" s="123"/>
      <c r="O695" s="85">
        <v>124</v>
      </c>
      <c r="P695" s="85">
        <v>48.9</v>
      </c>
      <c r="Q695" s="85">
        <v>160</v>
      </c>
      <c r="R695" s="124">
        <v>20</v>
      </c>
      <c r="S695" s="123" t="s">
        <v>135</v>
      </c>
      <c r="T695" s="123" t="s">
        <v>390</v>
      </c>
      <c r="U695" s="123" t="s">
        <v>1364</v>
      </c>
      <c r="V695" s="123"/>
      <c r="W695" s="125"/>
    </row>
    <row r="696" spans="1:23" s="20" customFormat="1" x14ac:dyDescent="0.2">
      <c r="A696" s="122">
        <v>39990</v>
      </c>
      <c r="B696" s="101" t="s">
        <v>1355</v>
      </c>
      <c r="C696" s="101" t="s">
        <v>325</v>
      </c>
      <c r="D696" s="101" t="s">
        <v>134</v>
      </c>
      <c r="E696" s="101" t="s">
        <v>144</v>
      </c>
      <c r="F696" s="82">
        <v>37438</v>
      </c>
      <c r="G696" s="124">
        <v>2002</v>
      </c>
      <c r="H696" s="123" t="s">
        <v>14</v>
      </c>
      <c r="I696" s="123" t="str">
        <f t="shared" si="33"/>
        <v>MS</v>
      </c>
      <c r="J696" s="123" t="str">
        <f t="shared" si="35"/>
        <v>MS</v>
      </c>
      <c r="K696" s="123" t="str">
        <f t="shared" si="34"/>
        <v>South Central</v>
      </c>
      <c r="L696" s="123" t="str">
        <f>INDEX('State '!$A$1:$C$62,MATCH($I696,'State '!$B:$B,0),3)</f>
        <v>South Central</v>
      </c>
      <c r="M696" s="123" t="str">
        <f>INDEX('State '!$A$1:$C$62,MATCH($J696,'State '!$B:$B,0),3)</f>
        <v>South Central</v>
      </c>
      <c r="N696" s="123"/>
      <c r="O696" s="85">
        <v>94.3</v>
      </c>
      <c r="P696" s="85">
        <v>58.7</v>
      </c>
      <c r="Q696" s="85">
        <v>680</v>
      </c>
      <c r="R696" s="124">
        <v>36</v>
      </c>
      <c r="S696" s="123" t="s">
        <v>135</v>
      </c>
      <c r="T696" s="123" t="s">
        <v>390</v>
      </c>
      <c r="U696" s="123" t="s">
        <v>1356</v>
      </c>
      <c r="V696" s="123"/>
      <c r="W696" s="125"/>
    </row>
    <row r="697" spans="1:23" s="20" customFormat="1" x14ac:dyDescent="0.2">
      <c r="A697" s="122">
        <v>39990</v>
      </c>
      <c r="B697" s="101" t="s">
        <v>1340</v>
      </c>
      <c r="C697" s="101" t="s">
        <v>314</v>
      </c>
      <c r="D697" s="101" t="s">
        <v>141</v>
      </c>
      <c r="E697" s="101" t="s">
        <v>144</v>
      </c>
      <c r="F697" s="82">
        <v>37530</v>
      </c>
      <c r="G697" s="124">
        <v>2002</v>
      </c>
      <c r="H697" s="123" t="s">
        <v>13</v>
      </c>
      <c r="I697" s="123" t="str">
        <f t="shared" si="33"/>
        <v>CA</v>
      </c>
      <c r="J697" s="123" t="str">
        <f t="shared" si="35"/>
        <v>CA</v>
      </c>
      <c r="K697" s="123" t="str">
        <f t="shared" si="34"/>
        <v>Pacific</v>
      </c>
      <c r="L697" s="123" t="str">
        <f>INDEX('State '!$A$1:$C$62,MATCH($I697,'State '!$B:$B,0),3)</f>
        <v>Pacific</v>
      </c>
      <c r="M697" s="123" t="str">
        <f>INDEX('State '!$A$1:$C$62,MATCH($J697,'State '!$B:$B,0),3)</f>
        <v>Pacific</v>
      </c>
      <c r="N697" s="123"/>
      <c r="O697" s="85">
        <v>39.5</v>
      </c>
      <c r="P697" s="85">
        <v>14</v>
      </c>
      <c r="Q697" s="85">
        <v>180</v>
      </c>
      <c r="R697" s="124">
        <v>42</v>
      </c>
      <c r="S697" s="123" t="s">
        <v>139</v>
      </c>
      <c r="T697" s="123" t="s">
        <v>188</v>
      </c>
      <c r="U697" s="123" t="s">
        <v>391</v>
      </c>
      <c r="V697" s="123"/>
      <c r="W697" s="125"/>
    </row>
    <row r="698" spans="1:23" s="20" customFormat="1" x14ac:dyDescent="0.2">
      <c r="A698" s="122">
        <v>39990</v>
      </c>
      <c r="B698" s="104" t="s">
        <v>1378</v>
      </c>
      <c r="C698" s="101" t="s">
        <v>2307</v>
      </c>
      <c r="D698" s="104" t="s">
        <v>141</v>
      </c>
      <c r="E698" s="101" t="s">
        <v>144</v>
      </c>
      <c r="F698" s="82">
        <v>37561</v>
      </c>
      <c r="G698" s="124">
        <v>2002</v>
      </c>
      <c r="H698" s="123" t="s">
        <v>2239</v>
      </c>
      <c r="I698" s="123" t="str">
        <f t="shared" si="33"/>
        <v>BC</v>
      </c>
      <c r="J698" s="123" t="str">
        <f t="shared" si="35"/>
        <v>CA</v>
      </c>
      <c r="K698" s="123" t="str">
        <f t="shared" si="34"/>
        <v>Canada, Mountain, Pacific</v>
      </c>
      <c r="L698" s="123" t="str">
        <f>INDEX('State '!$A$1:$C$62,MATCH($I698,'State '!$B:$B,0),3)</f>
        <v>Canada</v>
      </c>
      <c r="M698" s="123" t="str">
        <f>INDEX('State '!$A$1:$C$62,MATCH($J698,'State '!$B:$B,0),3)</f>
        <v>Pacific</v>
      </c>
      <c r="N698" s="123" t="s">
        <v>2564</v>
      </c>
      <c r="O698" s="85">
        <v>129.4</v>
      </c>
      <c r="P698" s="85">
        <v>21</v>
      </c>
      <c r="Q698" s="124">
        <v>207</v>
      </c>
      <c r="R698" s="128">
        <v>42</v>
      </c>
      <c r="S698" s="129" t="s">
        <v>135</v>
      </c>
      <c r="T698" s="123" t="s">
        <v>390</v>
      </c>
      <c r="U698" s="123" t="s">
        <v>1379</v>
      </c>
      <c r="V698" s="123"/>
      <c r="W698" s="125"/>
    </row>
    <row r="699" spans="1:23" s="20" customFormat="1" x14ac:dyDescent="0.2">
      <c r="A699" s="122">
        <v>39990</v>
      </c>
      <c r="B699" s="101" t="s">
        <v>1351</v>
      </c>
      <c r="C699" s="101" t="s">
        <v>1351</v>
      </c>
      <c r="D699" s="101" t="s">
        <v>142</v>
      </c>
      <c r="E699" s="101" t="s">
        <v>144</v>
      </c>
      <c r="F699" s="82">
        <v>37438</v>
      </c>
      <c r="G699" s="124">
        <v>2002</v>
      </c>
      <c r="H699" s="123" t="s">
        <v>1352</v>
      </c>
      <c r="I699" s="123" t="str">
        <f t="shared" si="33"/>
        <v>NM</v>
      </c>
      <c r="J699" s="123" t="str">
        <f t="shared" si="35"/>
        <v>CA</v>
      </c>
      <c r="K699" s="123" t="str">
        <f t="shared" si="34"/>
        <v>Mountain, Pacific</v>
      </c>
      <c r="L699" s="123" t="str">
        <f>INDEX('State '!$A$1:$C$62,MATCH($I699,'State '!$B:$B,0),3)</f>
        <v>Mountain</v>
      </c>
      <c r="M699" s="123" t="str">
        <f>INDEX('State '!$A$1:$C$62,MATCH($J699,'State '!$B:$B,0),3)</f>
        <v>Pacific</v>
      </c>
      <c r="N699" s="123"/>
      <c r="O699" s="85">
        <v>100</v>
      </c>
      <c r="P699" s="85">
        <v>405</v>
      </c>
      <c r="Q699" s="85">
        <v>87</v>
      </c>
      <c r="R699" s="124">
        <v>16</v>
      </c>
      <c r="S699" s="123" t="s">
        <v>135</v>
      </c>
      <c r="T699" s="123" t="s">
        <v>390</v>
      </c>
      <c r="U699" s="123" t="s">
        <v>1353</v>
      </c>
      <c r="V699" s="123"/>
      <c r="W699" s="125"/>
    </row>
    <row r="700" spans="1:23" s="20" customFormat="1" x14ac:dyDescent="0.2">
      <c r="A700" s="122">
        <v>39990</v>
      </c>
      <c r="B700" s="101" t="s">
        <v>1354</v>
      </c>
      <c r="C700" s="101" t="s">
        <v>354</v>
      </c>
      <c r="D700" s="101" t="s">
        <v>141</v>
      </c>
      <c r="E700" s="101" t="s">
        <v>144</v>
      </c>
      <c r="F700" s="82">
        <v>37288</v>
      </c>
      <c r="G700" s="124">
        <v>2002</v>
      </c>
      <c r="H700" s="123" t="s">
        <v>13</v>
      </c>
      <c r="I700" s="123" t="str">
        <f t="shared" si="33"/>
        <v>CA</v>
      </c>
      <c r="J700" s="123" t="str">
        <f t="shared" si="35"/>
        <v>CA</v>
      </c>
      <c r="K700" s="123" t="str">
        <f t="shared" si="34"/>
        <v>Pacific</v>
      </c>
      <c r="L700" s="123" t="str">
        <f>INDEX('State '!$A$1:$C$62,MATCH($I700,'State '!$B:$B,0),3)</f>
        <v>Pacific</v>
      </c>
      <c r="M700" s="123" t="str">
        <f>INDEX('State '!$A$1:$C$62,MATCH($J700,'State '!$B:$B,0),3)</f>
        <v>Pacific</v>
      </c>
      <c r="N700" s="123"/>
      <c r="O700" s="85">
        <v>40</v>
      </c>
      <c r="P700" s="85">
        <v>32</v>
      </c>
      <c r="Q700" s="85">
        <v>200</v>
      </c>
      <c r="R700" s="124">
        <v>30</v>
      </c>
      <c r="S700" s="123" t="s">
        <v>139</v>
      </c>
      <c r="T700" s="123" t="s">
        <v>188</v>
      </c>
      <c r="U700" s="123" t="s">
        <v>391</v>
      </c>
      <c r="V700" s="123"/>
      <c r="W700" s="125"/>
    </row>
    <row r="701" spans="1:23" s="20" customFormat="1" x14ac:dyDescent="0.2">
      <c r="A701" s="122">
        <v>39990</v>
      </c>
      <c r="B701" s="101" t="s">
        <v>1394</v>
      </c>
      <c r="C701" s="101" t="s">
        <v>216</v>
      </c>
      <c r="D701" s="101" t="s">
        <v>141</v>
      </c>
      <c r="E701" s="101" t="s">
        <v>144</v>
      </c>
      <c r="F701" s="82">
        <v>37408</v>
      </c>
      <c r="G701" s="124">
        <v>2002</v>
      </c>
      <c r="H701" s="123" t="s">
        <v>1395</v>
      </c>
      <c r="I701" s="123" t="str">
        <f t="shared" si="33"/>
        <v>MS</v>
      </c>
      <c r="J701" s="123" t="str">
        <f t="shared" si="35"/>
        <v>GA</v>
      </c>
      <c r="K701" s="123" t="str">
        <f t="shared" si="34"/>
        <v>South Central, Southeast</v>
      </c>
      <c r="L701" s="123" t="str">
        <f>INDEX('State '!$A$1:$C$62,MATCH($I701,'State '!$B:$B,0),3)</f>
        <v>South Central</v>
      </c>
      <c r="M701" s="123" t="str">
        <f>INDEX('State '!$A$1:$C$62,MATCH($J701,'State '!$B:$B,0),3)</f>
        <v>Southeast</v>
      </c>
      <c r="N701" s="123"/>
      <c r="O701" s="85">
        <v>53.6</v>
      </c>
      <c r="P701" s="85">
        <v>39</v>
      </c>
      <c r="Q701" s="85">
        <v>139.9</v>
      </c>
      <c r="R701" s="124" t="s">
        <v>413</v>
      </c>
      <c r="S701" s="123" t="s">
        <v>135</v>
      </c>
      <c r="T701" s="123" t="s">
        <v>390</v>
      </c>
      <c r="U701" s="123" t="s">
        <v>1279</v>
      </c>
      <c r="V701" s="123"/>
      <c r="W701" s="125"/>
    </row>
    <row r="702" spans="1:23" s="20" customFormat="1" x14ac:dyDescent="0.2">
      <c r="A702" s="122">
        <v>39990</v>
      </c>
      <c r="B702" s="101" t="s">
        <v>1376</v>
      </c>
      <c r="C702" s="101" t="s">
        <v>207</v>
      </c>
      <c r="D702" s="101" t="s">
        <v>134</v>
      </c>
      <c r="E702" s="101" t="s">
        <v>144</v>
      </c>
      <c r="F702" s="82">
        <v>37500</v>
      </c>
      <c r="G702" s="124">
        <v>2002</v>
      </c>
      <c r="H702" s="123" t="s">
        <v>51</v>
      </c>
      <c r="I702" s="123" t="str">
        <f t="shared" si="33"/>
        <v>RI</v>
      </c>
      <c r="J702" s="123" t="str">
        <f t="shared" si="35"/>
        <v>RI</v>
      </c>
      <c r="K702" s="123" t="str">
        <f t="shared" si="34"/>
        <v>Northeast</v>
      </c>
      <c r="L702" s="123" t="str">
        <f>INDEX('State '!$A$1:$C$62,MATCH($I702,'State '!$B:$B,0),3)</f>
        <v>Northeast</v>
      </c>
      <c r="M702" s="123" t="str">
        <f>INDEX('State '!$A$1:$C$62,MATCH($J702,'State '!$B:$B,0),3)</f>
        <v>Northeast</v>
      </c>
      <c r="N702" s="123"/>
      <c r="O702" s="85">
        <v>14.1</v>
      </c>
      <c r="P702" s="85"/>
      <c r="Q702" s="85">
        <v>100</v>
      </c>
      <c r="R702" s="124">
        <v>12</v>
      </c>
      <c r="S702" s="123" t="s">
        <v>135</v>
      </c>
      <c r="T702" s="123" t="s">
        <v>390</v>
      </c>
      <c r="U702" s="123" t="s">
        <v>1377</v>
      </c>
      <c r="V702" s="123"/>
      <c r="W702" s="125"/>
    </row>
    <row r="703" spans="1:23" s="20" customFormat="1" x14ac:dyDescent="0.2">
      <c r="A703" s="122">
        <v>39990</v>
      </c>
      <c r="B703" s="104" t="s">
        <v>1380</v>
      </c>
      <c r="C703" s="104" t="s">
        <v>207</v>
      </c>
      <c r="D703" s="104" t="s">
        <v>134</v>
      </c>
      <c r="E703" s="101" t="s">
        <v>144</v>
      </c>
      <c r="F703" s="82">
        <v>37430</v>
      </c>
      <c r="G703" s="124">
        <v>2002</v>
      </c>
      <c r="H703" s="123" t="s">
        <v>1381</v>
      </c>
      <c r="I703" s="123" t="str">
        <f t="shared" si="33"/>
        <v>NY</v>
      </c>
      <c r="J703" s="123" t="str">
        <f t="shared" si="35"/>
        <v>PA</v>
      </c>
      <c r="K703" s="123" t="str">
        <f t="shared" si="34"/>
        <v>Northeast</v>
      </c>
      <c r="L703" s="123" t="str">
        <f>INDEX('State '!$A$1:$C$62,MATCH($I703,'State '!$B:$B,0),3)</f>
        <v>Northeast</v>
      </c>
      <c r="M703" s="123" t="str">
        <f>INDEX('State '!$A$1:$C$62,MATCH($J703,'State '!$B:$B,0),3)</f>
        <v>Northeast</v>
      </c>
      <c r="N703" s="123"/>
      <c r="O703" s="85">
        <v>86.5</v>
      </c>
      <c r="P703" s="85">
        <v>24</v>
      </c>
      <c r="Q703" s="124">
        <v>487</v>
      </c>
      <c r="R703" s="128" t="s">
        <v>422</v>
      </c>
      <c r="S703" s="129" t="s">
        <v>135</v>
      </c>
      <c r="T703" s="123" t="s">
        <v>390</v>
      </c>
      <c r="U703" s="123" t="s">
        <v>1382</v>
      </c>
      <c r="V703" s="123"/>
      <c r="W703" s="125"/>
    </row>
    <row r="704" spans="1:23" s="20" customFormat="1" x14ac:dyDescent="0.2">
      <c r="A704" s="122">
        <v>39990</v>
      </c>
      <c r="B704" s="101" t="s">
        <v>1384</v>
      </c>
      <c r="C704" s="101" t="s">
        <v>200</v>
      </c>
      <c r="D704" s="101" t="s">
        <v>134</v>
      </c>
      <c r="E704" s="101" t="s">
        <v>144</v>
      </c>
      <c r="F704" s="82">
        <v>37591</v>
      </c>
      <c r="G704" s="124">
        <v>2002</v>
      </c>
      <c r="H704" s="123" t="s">
        <v>20</v>
      </c>
      <c r="I704" s="123" t="str">
        <f t="shared" si="33"/>
        <v>NJ</v>
      </c>
      <c r="J704" s="123" t="str">
        <f t="shared" si="35"/>
        <v>NJ</v>
      </c>
      <c r="K704" s="123" t="str">
        <f t="shared" si="34"/>
        <v>Northeast</v>
      </c>
      <c r="L704" s="123" t="str">
        <f>INDEX('State '!$A$1:$C$62,MATCH($I704,'State '!$B:$B,0),3)</f>
        <v>Northeast</v>
      </c>
      <c r="M704" s="123" t="str">
        <f>INDEX('State '!$A$1:$C$62,MATCH($J704,'State '!$B:$B,0),3)</f>
        <v>Northeast</v>
      </c>
      <c r="N704" s="123"/>
      <c r="O704" s="85">
        <v>28</v>
      </c>
      <c r="P704" s="85">
        <v>13</v>
      </c>
      <c r="Q704" s="85">
        <v>25</v>
      </c>
      <c r="R704" s="124">
        <v>36</v>
      </c>
      <c r="S704" s="123" t="s">
        <v>135</v>
      </c>
      <c r="T704" s="123" t="s">
        <v>390</v>
      </c>
      <c r="U704" s="123" t="s">
        <v>1385</v>
      </c>
      <c r="V704" s="123"/>
      <c r="W704" s="125" t="s">
        <v>2286</v>
      </c>
    </row>
    <row r="705" spans="1:23" s="20" customFormat="1" x14ac:dyDescent="0.2">
      <c r="A705" s="122">
        <v>39990</v>
      </c>
      <c r="B705" s="101" t="s">
        <v>1372</v>
      </c>
      <c r="C705" s="101" t="s">
        <v>200</v>
      </c>
      <c r="D705" s="101" t="s">
        <v>134</v>
      </c>
      <c r="E705" s="101" t="s">
        <v>144</v>
      </c>
      <c r="F705" s="82">
        <v>37591</v>
      </c>
      <c r="G705" s="124">
        <v>2002</v>
      </c>
      <c r="H705" s="123" t="s">
        <v>8</v>
      </c>
      <c r="I705" s="123" t="str">
        <f t="shared" si="33"/>
        <v>OH</v>
      </c>
      <c r="J705" s="123" t="str">
        <f t="shared" si="35"/>
        <v>OH</v>
      </c>
      <c r="K705" s="123" t="str">
        <f t="shared" si="34"/>
        <v>Northeast</v>
      </c>
      <c r="L705" s="123" t="str">
        <f>INDEX('State '!$A$1:$C$62,MATCH($I705,'State '!$B:$B,0),3)</f>
        <v>Northeast</v>
      </c>
      <c r="M705" s="123" t="str">
        <f>INDEX('State '!$A$1:$C$62,MATCH($J705,'State '!$B:$B,0),3)</f>
        <v>Northeast</v>
      </c>
      <c r="N705" s="123"/>
      <c r="O705" s="85">
        <v>15</v>
      </c>
      <c r="P705" s="85">
        <v>9.6</v>
      </c>
      <c r="Q705" s="85">
        <v>289</v>
      </c>
      <c r="R705" s="124">
        <v>24</v>
      </c>
      <c r="S705" s="123" t="s">
        <v>135</v>
      </c>
      <c r="T705" s="123" t="s">
        <v>390</v>
      </c>
      <c r="U705" s="123" t="s">
        <v>1373</v>
      </c>
      <c r="V705" s="123"/>
      <c r="W705" s="125"/>
    </row>
    <row r="706" spans="1:23" s="20" customFormat="1" ht="25.5" x14ac:dyDescent="0.2">
      <c r="A706" s="122">
        <v>39990</v>
      </c>
      <c r="B706" s="101" t="s">
        <v>1389</v>
      </c>
      <c r="C706" s="101" t="s">
        <v>200</v>
      </c>
      <c r="D706" s="101" t="s">
        <v>141</v>
      </c>
      <c r="E706" s="101" t="s">
        <v>144</v>
      </c>
      <c r="F706" s="82">
        <v>37591</v>
      </c>
      <c r="G706" s="124">
        <v>2002</v>
      </c>
      <c r="H706" s="123" t="s">
        <v>1390</v>
      </c>
      <c r="I706" s="123" t="str">
        <f t="shared" si="33"/>
        <v>WV</v>
      </c>
      <c r="J706" s="123" t="str">
        <f t="shared" si="35"/>
        <v>NJ</v>
      </c>
      <c r="K706" s="123" t="str">
        <f t="shared" si="34"/>
        <v>Northeast</v>
      </c>
      <c r="L706" s="123" t="str">
        <f>INDEX('State '!$A$1:$C$62,MATCH($I706,'State '!$B:$B,0),3)</f>
        <v>Northeast</v>
      </c>
      <c r="M706" s="123" t="str">
        <f>INDEX('State '!$A$1:$C$62,MATCH($J706,'State '!$B:$B,0),3)</f>
        <v>Northeast</v>
      </c>
      <c r="N706" s="123"/>
      <c r="O706" s="85">
        <v>75.23</v>
      </c>
      <c r="P706" s="85">
        <v>36</v>
      </c>
      <c r="Q706" s="85">
        <v>100</v>
      </c>
      <c r="R706" s="124">
        <v>36</v>
      </c>
      <c r="S706" s="123" t="s">
        <v>135</v>
      </c>
      <c r="T706" s="123" t="s">
        <v>390</v>
      </c>
      <c r="U706" s="123" t="s">
        <v>1391</v>
      </c>
      <c r="V706" s="123"/>
      <c r="W706" s="125"/>
    </row>
    <row r="707" spans="1:23" s="20" customFormat="1" x14ac:dyDescent="0.2">
      <c r="A707" s="122">
        <v>39990</v>
      </c>
      <c r="B707" s="101" t="s">
        <v>1927</v>
      </c>
      <c r="C707" s="101" t="s">
        <v>290</v>
      </c>
      <c r="D707" s="101" t="s">
        <v>134</v>
      </c>
      <c r="E707" s="101" t="s">
        <v>144</v>
      </c>
      <c r="F707" s="82">
        <v>37580</v>
      </c>
      <c r="G707" s="124">
        <v>2002</v>
      </c>
      <c r="H707" s="123" t="s">
        <v>1365</v>
      </c>
      <c r="I707" s="123" t="str">
        <f t="shared" ref="I707:I770" si="36">LEFT($H707,2)</f>
        <v>OR</v>
      </c>
      <c r="J707" s="123" t="str">
        <f t="shared" si="35"/>
        <v>NV</v>
      </c>
      <c r="K707" s="123" t="str">
        <f t="shared" ref="K707:K770" si="37">IF($L707=$M707,L707,CONCATENATE($L707,", ",IF(ISBLANK(N707),"",CONCATENATE(N707,", ")),$M707))</f>
        <v>Pacific, Mountain</v>
      </c>
      <c r="L707" s="123" t="str">
        <f>INDEX('State '!$A$1:$C$62,MATCH($I707,'State '!$B:$B,0),3)</f>
        <v>Pacific</v>
      </c>
      <c r="M707" s="123" t="str">
        <f>INDEX('State '!$A$1:$C$62,MATCH($J707,'State '!$B:$B,0),3)</f>
        <v>Mountain</v>
      </c>
      <c r="N707" s="123"/>
      <c r="O707" s="85">
        <v>36</v>
      </c>
      <c r="P707" s="85">
        <v>10.5</v>
      </c>
      <c r="Q707" s="85">
        <v>54</v>
      </c>
      <c r="R707" s="124">
        <v>16</v>
      </c>
      <c r="S707" s="123" t="s">
        <v>135</v>
      </c>
      <c r="T707" s="123" t="s">
        <v>390</v>
      </c>
      <c r="U707" s="123" t="s">
        <v>1366</v>
      </c>
      <c r="V707" s="123"/>
      <c r="W707" s="125"/>
    </row>
    <row r="708" spans="1:23" s="20" customFormat="1" x14ac:dyDescent="0.2">
      <c r="A708" s="122">
        <v>39990</v>
      </c>
      <c r="B708" s="101" t="s">
        <v>1396</v>
      </c>
      <c r="C708" s="101" t="s">
        <v>357</v>
      </c>
      <c r="D708" s="101" t="s">
        <v>141</v>
      </c>
      <c r="E708" s="101" t="s">
        <v>144</v>
      </c>
      <c r="F708" s="82">
        <v>37386</v>
      </c>
      <c r="G708" s="124">
        <v>2002</v>
      </c>
      <c r="H708" s="123" t="s">
        <v>1397</v>
      </c>
      <c r="I708" s="123" t="str">
        <f t="shared" si="36"/>
        <v>CO</v>
      </c>
      <c r="J708" s="123" t="str">
        <f t="shared" si="35"/>
        <v>NE</v>
      </c>
      <c r="K708" s="123" t="str">
        <f t="shared" si="37"/>
        <v>Mountain</v>
      </c>
      <c r="L708" s="123" t="str">
        <f>INDEX('State '!$A$1:$C$62,MATCH($I708,'State '!$B:$B,0),3)</f>
        <v>Mountain</v>
      </c>
      <c r="M708" s="123" t="str">
        <f>INDEX('State '!$A$1:$C$62,MATCH($J708,'State '!$B:$B,0),3)</f>
        <v>Mountain</v>
      </c>
      <c r="N708" s="123" t="s">
        <v>2566</v>
      </c>
      <c r="O708" s="85">
        <v>58.5</v>
      </c>
      <c r="P708" s="85"/>
      <c r="Q708" s="85">
        <v>324</v>
      </c>
      <c r="R708" s="124">
        <v>36</v>
      </c>
      <c r="S708" s="123" t="s">
        <v>135</v>
      </c>
      <c r="T708" s="123" t="s">
        <v>390</v>
      </c>
      <c r="U708" s="123" t="s">
        <v>1398</v>
      </c>
      <c r="V708" s="123"/>
      <c r="W708" s="125"/>
    </row>
    <row r="709" spans="1:23" s="20" customFormat="1" x14ac:dyDescent="0.2">
      <c r="A709" s="122">
        <v>39990</v>
      </c>
      <c r="B709" s="101" t="s">
        <v>1387</v>
      </c>
      <c r="C709" s="101" t="s">
        <v>1941</v>
      </c>
      <c r="D709" s="101" t="s">
        <v>141</v>
      </c>
      <c r="E709" s="101" t="s">
        <v>144</v>
      </c>
      <c r="F709" s="82">
        <v>37408</v>
      </c>
      <c r="G709" s="124">
        <v>2002</v>
      </c>
      <c r="H709" s="123" t="s">
        <v>412</v>
      </c>
      <c r="I709" s="123" t="str">
        <f t="shared" si="36"/>
        <v>PA</v>
      </c>
      <c r="J709" s="123" t="str">
        <f t="shared" si="35"/>
        <v>NY</v>
      </c>
      <c r="K709" s="123" t="str">
        <f t="shared" si="37"/>
        <v>Northeast</v>
      </c>
      <c r="L709" s="123" t="str">
        <f>INDEX('State '!$A$1:$C$62,MATCH($I709,'State '!$B:$B,0),3)</f>
        <v>Northeast</v>
      </c>
      <c r="M709" s="123" t="str">
        <f>INDEX('State '!$A$1:$C$62,MATCH($J709,'State '!$B:$B,0),3)</f>
        <v>Northeast</v>
      </c>
      <c r="N709" s="123"/>
      <c r="O709" s="85">
        <v>128</v>
      </c>
      <c r="P709" s="85">
        <v>31</v>
      </c>
      <c r="Q709" s="85">
        <v>126</v>
      </c>
      <c r="R709" s="124">
        <v>42</v>
      </c>
      <c r="S709" s="123" t="s">
        <v>135</v>
      </c>
      <c r="T709" s="123" t="s">
        <v>390</v>
      </c>
      <c r="U709" s="123" t="s">
        <v>1388</v>
      </c>
      <c r="V709" s="123"/>
      <c r="W709" s="125"/>
    </row>
    <row r="710" spans="1:23" s="20" customFormat="1" x14ac:dyDescent="0.2">
      <c r="A710" s="122">
        <v>39990</v>
      </c>
      <c r="B710" s="101" t="s">
        <v>1392</v>
      </c>
      <c r="C710" s="101" t="s">
        <v>1941</v>
      </c>
      <c r="D710" s="101" t="s">
        <v>141</v>
      </c>
      <c r="E710" s="101" t="s">
        <v>144</v>
      </c>
      <c r="F710" s="82">
        <v>37377</v>
      </c>
      <c r="G710" s="124">
        <v>2002</v>
      </c>
      <c r="H710" s="123" t="s">
        <v>406</v>
      </c>
      <c r="I710" s="123" t="str">
        <f t="shared" si="36"/>
        <v>NJ</v>
      </c>
      <c r="J710" s="123" t="str">
        <f t="shared" si="35"/>
        <v>NY</v>
      </c>
      <c r="K710" s="123" t="str">
        <f t="shared" si="37"/>
        <v>Northeast</v>
      </c>
      <c r="L710" s="123" t="str">
        <f>INDEX('State '!$A$1:$C$62,MATCH($I710,'State '!$B:$B,0),3)</f>
        <v>Northeast</v>
      </c>
      <c r="M710" s="123" t="str">
        <f>INDEX('State '!$A$1:$C$62,MATCH($J710,'State '!$B:$B,0),3)</f>
        <v>Northeast</v>
      </c>
      <c r="N710" s="123"/>
      <c r="O710" s="85">
        <v>119.6</v>
      </c>
      <c r="P710" s="85">
        <v>30</v>
      </c>
      <c r="Q710" s="85">
        <v>127</v>
      </c>
      <c r="R710" s="124">
        <v>42</v>
      </c>
      <c r="S710" s="123" t="s">
        <v>135</v>
      </c>
      <c r="T710" s="123" t="s">
        <v>390</v>
      </c>
      <c r="U710" s="123" t="s">
        <v>1393</v>
      </c>
      <c r="V710" s="123"/>
      <c r="W710" s="125"/>
    </row>
    <row r="711" spans="1:23" s="20" customFormat="1" ht="25.5" x14ac:dyDescent="0.2">
      <c r="A711" s="122">
        <v>39990</v>
      </c>
      <c r="B711" s="101" t="s">
        <v>1337</v>
      </c>
      <c r="C711" s="101" t="s">
        <v>1941</v>
      </c>
      <c r="D711" s="101" t="s">
        <v>134</v>
      </c>
      <c r="E711" s="101" t="s">
        <v>144</v>
      </c>
      <c r="F711" s="82">
        <v>37377</v>
      </c>
      <c r="G711" s="124">
        <v>2002</v>
      </c>
      <c r="H711" s="123" t="s">
        <v>1338</v>
      </c>
      <c r="I711" s="123" t="str">
        <f t="shared" si="36"/>
        <v>LA</v>
      </c>
      <c r="J711" s="123" t="str">
        <f t="shared" si="35"/>
        <v>VA</v>
      </c>
      <c r="K711" s="123" t="str">
        <f t="shared" si="37"/>
        <v>South Central, Southeast, Northeast</v>
      </c>
      <c r="L711" s="123" t="str">
        <f>INDEX('State '!$A$1:$C$62,MATCH($I711,'State '!$B:$B,0),3)</f>
        <v>South Central</v>
      </c>
      <c r="M711" s="123" t="str">
        <f>INDEX('State '!$A$1:$C$62,MATCH($J711,'State '!$B:$B,0),3)</f>
        <v>Northeast</v>
      </c>
      <c r="N711" s="123" t="s">
        <v>15</v>
      </c>
      <c r="O711" s="85">
        <v>134.66999999999999</v>
      </c>
      <c r="P711" s="85">
        <v>38</v>
      </c>
      <c r="Q711" s="85">
        <v>230</v>
      </c>
      <c r="R711" s="124" t="s">
        <v>1274</v>
      </c>
      <c r="S711" s="123" t="s">
        <v>135</v>
      </c>
      <c r="T711" s="123" t="s">
        <v>390</v>
      </c>
      <c r="U711" s="123" t="s">
        <v>1339</v>
      </c>
      <c r="V711" s="123"/>
      <c r="W711" s="125"/>
    </row>
    <row r="712" spans="1:23" s="20" customFormat="1" x14ac:dyDescent="0.2">
      <c r="A712" s="122">
        <v>39990</v>
      </c>
      <c r="B712" s="101" t="s">
        <v>1331</v>
      </c>
      <c r="C712" s="101" t="s">
        <v>268</v>
      </c>
      <c r="D712" s="101" t="s">
        <v>141</v>
      </c>
      <c r="E712" s="101" t="s">
        <v>144</v>
      </c>
      <c r="F712" s="82">
        <v>37408</v>
      </c>
      <c r="G712" s="124">
        <v>2002</v>
      </c>
      <c r="H712" s="123" t="s">
        <v>43</v>
      </c>
      <c r="I712" s="123" t="str">
        <f t="shared" si="36"/>
        <v>NM</v>
      </c>
      <c r="J712" s="123" t="str">
        <f t="shared" si="35"/>
        <v>NM</v>
      </c>
      <c r="K712" s="123" t="str">
        <f t="shared" si="37"/>
        <v>Mountain</v>
      </c>
      <c r="L712" s="123" t="str">
        <f>INDEX('State '!$A$1:$C$62,MATCH($I712,'State '!$B:$B,0),3)</f>
        <v>Mountain</v>
      </c>
      <c r="M712" s="123" t="str">
        <f>INDEX('State '!$A$1:$C$62,MATCH($J712,'State '!$B:$B,0),3)</f>
        <v>Mountain</v>
      </c>
      <c r="N712" s="123"/>
      <c r="O712" s="85">
        <v>0.03</v>
      </c>
      <c r="P712" s="85"/>
      <c r="Q712" s="85">
        <v>10</v>
      </c>
      <c r="R712" s="124"/>
      <c r="S712" s="123" t="s">
        <v>135</v>
      </c>
      <c r="T712" s="123" t="s">
        <v>390</v>
      </c>
      <c r="U712" s="123" t="s">
        <v>1332</v>
      </c>
      <c r="V712" s="123"/>
      <c r="W712" s="125"/>
    </row>
    <row r="713" spans="1:23" s="20" customFormat="1" x14ac:dyDescent="0.2">
      <c r="A713" s="122">
        <v>39990</v>
      </c>
      <c r="B713" s="101" t="s">
        <v>1925</v>
      </c>
      <c r="C713" s="101" t="s">
        <v>268</v>
      </c>
      <c r="D713" s="101" t="s">
        <v>141</v>
      </c>
      <c r="E713" s="101" t="s">
        <v>144</v>
      </c>
      <c r="F713" s="82">
        <v>37424</v>
      </c>
      <c r="G713" s="124">
        <v>2002</v>
      </c>
      <c r="H713" s="123" t="s">
        <v>1352</v>
      </c>
      <c r="I713" s="123" t="str">
        <f t="shared" si="36"/>
        <v>NM</v>
      </c>
      <c r="J713" s="123" t="str">
        <f t="shared" si="35"/>
        <v>CA</v>
      </c>
      <c r="K713" s="123" t="str">
        <f t="shared" si="37"/>
        <v>Mountain, Pacific</v>
      </c>
      <c r="L713" s="123" t="str">
        <f>INDEX('State '!$A$1:$C$62,MATCH($I713,'State '!$B:$B,0),3)</f>
        <v>Mountain</v>
      </c>
      <c r="M713" s="123" t="str">
        <f>INDEX('State '!$A$1:$C$62,MATCH($J713,'State '!$B:$B,0),3)</f>
        <v>Pacific</v>
      </c>
      <c r="N713" s="123"/>
      <c r="O713" s="85">
        <v>93.3</v>
      </c>
      <c r="P713" s="85"/>
      <c r="Q713" s="85">
        <v>120</v>
      </c>
      <c r="R713" s="124">
        <v>30</v>
      </c>
      <c r="S713" s="123" t="s">
        <v>135</v>
      </c>
      <c r="T713" s="123" t="s">
        <v>390</v>
      </c>
      <c r="U713" s="123" t="s">
        <v>1357</v>
      </c>
      <c r="V713" s="123"/>
      <c r="W713" s="125"/>
    </row>
    <row r="714" spans="1:23" s="20" customFormat="1" x14ac:dyDescent="0.2">
      <c r="A714" s="122">
        <v>39990</v>
      </c>
      <c r="B714" s="101" t="s">
        <v>1469</v>
      </c>
      <c r="C714" s="101" t="s">
        <v>201</v>
      </c>
      <c r="D714" s="101" t="s">
        <v>134</v>
      </c>
      <c r="E714" s="101" t="s">
        <v>144</v>
      </c>
      <c r="F714" s="82">
        <v>36982</v>
      </c>
      <c r="G714" s="83">
        <v>2001</v>
      </c>
      <c r="H714" s="123" t="s">
        <v>36</v>
      </c>
      <c r="I714" s="123" t="str">
        <f t="shared" si="36"/>
        <v>MA</v>
      </c>
      <c r="J714" s="123" t="str">
        <f t="shared" si="35"/>
        <v>MA</v>
      </c>
      <c r="K714" s="123" t="str">
        <f t="shared" si="37"/>
        <v>Northeast</v>
      </c>
      <c r="L714" s="123" t="str">
        <f>INDEX('State '!$A$1:$C$62,MATCH($I714,'State '!$B:$B,0),3)</f>
        <v>Northeast</v>
      </c>
      <c r="M714" s="123" t="str">
        <f>INDEX('State '!$A$1:$C$62,MATCH($J714,'State '!$B:$B,0),3)</f>
        <v>Northeast</v>
      </c>
      <c r="N714" s="123"/>
      <c r="O714" s="85">
        <v>4.5999999999999996</v>
      </c>
      <c r="P714" s="85">
        <v>1</v>
      </c>
      <c r="Q714" s="85">
        <v>107</v>
      </c>
      <c r="R714" s="124">
        <v>14</v>
      </c>
      <c r="S714" s="123" t="s">
        <v>135</v>
      </c>
      <c r="T714" s="123" t="s">
        <v>390</v>
      </c>
      <c r="U714" s="123" t="s">
        <v>1470</v>
      </c>
      <c r="V714" s="123"/>
      <c r="W714" s="125"/>
    </row>
    <row r="715" spans="1:23" s="20" customFormat="1" x14ac:dyDescent="0.2">
      <c r="A715" s="122">
        <v>39990</v>
      </c>
      <c r="B715" s="101" t="s">
        <v>1449</v>
      </c>
      <c r="C715" s="101" t="s">
        <v>201</v>
      </c>
      <c r="D715" s="101" t="s">
        <v>134</v>
      </c>
      <c r="E715" s="101" t="s">
        <v>144</v>
      </c>
      <c r="F715" s="82">
        <v>37240</v>
      </c>
      <c r="G715" s="83">
        <v>2001</v>
      </c>
      <c r="H715" s="123" t="s">
        <v>36</v>
      </c>
      <c r="I715" s="123" t="str">
        <f t="shared" si="36"/>
        <v>MA</v>
      </c>
      <c r="J715" s="123" t="str">
        <f t="shared" si="35"/>
        <v>MA</v>
      </c>
      <c r="K715" s="123" t="str">
        <f t="shared" si="37"/>
        <v>Northeast</v>
      </c>
      <c r="L715" s="123" t="str">
        <f>INDEX('State '!$A$1:$C$62,MATCH($I715,'State '!$B:$B,0),3)</f>
        <v>Northeast</v>
      </c>
      <c r="M715" s="123" t="str">
        <f>INDEX('State '!$A$1:$C$62,MATCH($J715,'State '!$B:$B,0),3)</f>
        <v>Northeast</v>
      </c>
      <c r="N715" s="123"/>
      <c r="O715" s="85">
        <v>32.020000000000003</v>
      </c>
      <c r="P715" s="85">
        <v>0.5</v>
      </c>
      <c r="Q715" s="85">
        <v>140</v>
      </c>
      <c r="R715" s="124">
        <v>24</v>
      </c>
      <c r="S715" s="123" t="s">
        <v>135</v>
      </c>
      <c r="T715" s="123" t="s">
        <v>390</v>
      </c>
      <c r="U715" s="123" t="s">
        <v>1450</v>
      </c>
      <c r="V715" s="123"/>
      <c r="W715" s="125"/>
    </row>
    <row r="716" spans="1:23" s="20" customFormat="1" x14ac:dyDescent="0.2">
      <c r="A716" s="122">
        <v>39990</v>
      </c>
      <c r="B716" s="101" t="s">
        <v>1458</v>
      </c>
      <c r="C716" s="101" t="s">
        <v>201</v>
      </c>
      <c r="D716" s="101" t="s">
        <v>141</v>
      </c>
      <c r="E716" s="101" t="s">
        <v>144</v>
      </c>
      <c r="F716" s="82">
        <v>37165</v>
      </c>
      <c r="G716" s="83">
        <v>2001</v>
      </c>
      <c r="H716" s="123" t="s">
        <v>20</v>
      </c>
      <c r="I716" s="123" t="str">
        <f t="shared" si="36"/>
        <v>NJ</v>
      </c>
      <c r="J716" s="123" t="str">
        <f t="shared" si="35"/>
        <v>NJ</v>
      </c>
      <c r="K716" s="123" t="str">
        <f t="shared" si="37"/>
        <v>Northeast</v>
      </c>
      <c r="L716" s="123" t="str">
        <f>INDEX('State '!$A$1:$C$62,MATCH($I716,'State '!$B:$B,0),3)</f>
        <v>Northeast</v>
      </c>
      <c r="M716" s="123" t="str">
        <f>INDEX('State '!$A$1:$C$62,MATCH($J716,'State '!$B:$B,0),3)</f>
        <v>Northeast</v>
      </c>
      <c r="N716" s="123"/>
      <c r="O716" s="85">
        <v>6.7</v>
      </c>
      <c r="P716" s="85"/>
      <c r="Q716" s="85">
        <v>135</v>
      </c>
      <c r="R716" s="124" t="s">
        <v>1090</v>
      </c>
      <c r="S716" s="123" t="s">
        <v>135</v>
      </c>
      <c r="T716" s="123" t="s">
        <v>390</v>
      </c>
      <c r="U716" s="123" t="s">
        <v>1459</v>
      </c>
      <c r="V716" s="123"/>
      <c r="W716" s="125"/>
    </row>
    <row r="717" spans="1:23" s="20" customFormat="1" x14ac:dyDescent="0.2">
      <c r="A717" s="122">
        <v>39990</v>
      </c>
      <c r="B717" s="101" t="s">
        <v>1436</v>
      </c>
      <c r="C717" s="101" t="s">
        <v>1791</v>
      </c>
      <c r="D717" s="101" t="s">
        <v>141</v>
      </c>
      <c r="E717" s="101" t="s">
        <v>144</v>
      </c>
      <c r="F717" s="82">
        <v>37240</v>
      </c>
      <c r="G717" s="83">
        <v>2001</v>
      </c>
      <c r="H717" s="123" t="s">
        <v>1348</v>
      </c>
      <c r="I717" s="123" t="str">
        <f t="shared" si="36"/>
        <v>IL</v>
      </c>
      <c r="J717" s="123" t="str">
        <f t="shared" si="35"/>
        <v>WI</v>
      </c>
      <c r="K717" s="123" t="str">
        <f t="shared" si="37"/>
        <v>Midwest</v>
      </c>
      <c r="L717" s="123" t="str">
        <f>INDEX('State '!$A$1:$C$62,MATCH($I717,'State '!$B:$B,0),3)</f>
        <v>Midwest</v>
      </c>
      <c r="M717" s="123" t="str">
        <f>INDEX('State '!$A$1:$C$62,MATCH($J717,'State '!$B:$B,0),3)</f>
        <v>Midwest</v>
      </c>
      <c r="N717" s="123"/>
      <c r="O717" s="85">
        <v>6</v>
      </c>
      <c r="P717" s="85"/>
      <c r="Q717" s="85">
        <v>40</v>
      </c>
      <c r="R717" s="124">
        <v>46</v>
      </c>
      <c r="S717" s="123" t="s">
        <v>135</v>
      </c>
      <c r="T717" s="123" t="s">
        <v>390</v>
      </c>
      <c r="U717" s="123" t="s">
        <v>1437</v>
      </c>
      <c r="V717" s="123"/>
      <c r="W717" s="125"/>
    </row>
    <row r="718" spans="1:23" s="20" customFormat="1" x14ac:dyDescent="0.2">
      <c r="A718" s="122">
        <v>39990</v>
      </c>
      <c r="B718" s="101" t="s">
        <v>1480</v>
      </c>
      <c r="C718" s="101" t="s">
        <v>368</v>
      </c>
      <c r="D718" s="101" t="s">
        <v>134</v>
      </c>
      <c r="E718" s="101" t="s">
        <v>144</v>
      </c>
      <c r="F718" s="82">
        <v>37094</v>
      </c>
      <c r="G718" s="83">
        <v>2001</v>
      </c>
      <c r="H718" s="123" t="s">
        <v>17</v>
      </c>
      <c r="I718" s="123" t="str">
        <f t="shared" si="36"/>
        <v>AL</v>
      </c>
      <c r="J718" s="123" t="str">
        <f t="shared" si="35"/>
        <v>AL</v>
      </c>
      <c r="K718" s="123" t="str">
        <f t="shared" si="37"/>
        <v>South Central</v>
      </c>
      <c r="L718" s="123" t="str">
        <f>INDEX('State '!$A$1:$C$62,MATCH($I718,'State '!$B:$B,0),3)</f>
        <v>South Central</v>
      </c>
      <c r="M718" s="123" t="str">
        <f>INDEX('State '!$A$1:$C$62,MATCH($J718,'State '!$B:$B,0),3)</f>
        <v>South Central</v>
      </c>
      <c r="N718" s="123"/>
      <c r="O718" s="85"/>
      <c r="P718" s="85">
        <v>18</v>
      </c>
      <c r="Q718" s="85">
        <v>200</v>
      </c>
      <c r="R718" s="124">
        <v>24</v>
      </c>
      <c r="S718" s="123" t="s">
        <v>139</v>
      </c>
      <c r="T718" s="123" t="s">
        <v>188</v>
      </c>
      <c r="U718" s="123" t="s">
        <v>391</v>
      </c>
      <c r="V718" s="123"/>
      <c r="W718" s="125"/>
    </row>
    <row r="719" spans="1:23" s="20" customFormat="1" x14ac:dyDescent="0.2">
      <c r="A719" s="122">
        <v>39990</v>
      </c>
      <c r="B719" s="101" t="s">
        <v>1475</v>
      </c>
      <c r="C719" s="101" t="s">
        <v>368</v>
      </c>
      <c r="D719" s="101" t="s">
        <v>134</v>
      </c>
      <c r="E719" s="101" t="s">
        <v>144</v>
      </c>
      <c r="F719" s="82">
        <v>37094</v>
      </c>
      <c r="G719" s="83">
        <v>2001</v>
      </c>
      <c r="H719" s="123" t="s">
        <v>17</v>
      </c>
      <c r="I719" s="123" t="str">
        <f t="shared" si="36"/>
        <v>AL</v>
      </c>
      <c r="J719" s="123" t="str">
        <f t="shared" si="35"/>
        <v>AL</v>
      </c>
      <c r="K719" s="123" t="str">
        <f t="shared" si="37"/>
        <v>South Central</v>
      </c>
      <c r="L719" s="123" t="str">
        <f>INDEX('State '!$A$1:$C$62,MATCH($I719,'State '!$B:$B,0),3)</f>
        <v>South Central</v>
      </c>
      <c r="M719" s="123" t="str">
        <f>INDEX('State '!$A$1:$C$62,MATCH($J719,'State '!$B:$B,0),3)</f>
        <v>South Central</v>
      </c>
      <c r="N719" s="123"/>
      <c r="O719" s="85"/>
      <c r="P719" s="85">
        <v>11</v>
      </c>
      <c r="Q719" s="85">
        <v>300</v>
      </c>
      <c r="R719" s="124">
        <v>20</v>
      </c>
      <c r="S719" s="123" t="s">
        <v>135</v>
      </c>
      <c r="T719" s="123" t="s">
        <v>390</v>
      </c>
      <c r="U719" s="123" t="s">
        <v>751</v>
      </c>
      <c r="V719" s="123"/>
      <c r="W719" s="125"/>
    </row>
    <row r="720" spans="1:23" s="20" customFormat="1" x14ac:dyDescent="0.2">
      <c r="A720" s="122">
        <v>39990</v>
      </c>
      <c r="B720" s="101" t="s">
        <v>1409</v>
      </c>
      <c r="C720" s="101" t="s">
        <v>2023</v>
      </c>
      <c r="D720" s="101" t="s">
        <v>134</v>
      </c>
      <c r="E720" s="101" t="s">
        <v>144</v>
      </c>
      <c r="F720" s="82">
        <v>37135</v>
      </c>
      <c r="G720" s="83">
        <v>2001</v>
      </c>
      <c r="H720" s="123" t="s">
        <v>809</v>
      </c>
      <c r="I720" s="123" t="str">
        <f t="shared" si="36"/>
        <v>LA</v>
      </c>
      <c r="J720" s="123" t="str">
        <f t="shared" si="35"/>
        <v>MS</v>
      </c>
      <c r="K720" s="123" t="str">
        <f t="shared" si="37"/>
        <v>South Central</v>
      </c>
      <c r="L720" s="123" t="str">
        <f>INDEX('State '!$A$1:$C$62,MATCH($I720,'State '!$B:$B,0),3)</f>
        <v>South Central</v>
      </c>
      <c r="M720" s="123" t="str">
        <f>INDEX('State '!$A$1:$C$62,MATCH($J720,'State '!$B:$B,0),3)</f>
        <v>South Central</v>
      </c>
      <c r="N720" s="123"/>
      <c r="O720" s="85">
        <v>20</v>
      </c>
      <c r="P720" s="85">
        <v>37</v>
      </c>
      <c r="Q720" s="85">
        <v>285</v>
      </c>
      <c r="R720" s="124">
        <v>20</v>
      </c>
      <c r="S720" s="123" t="s">
        <v>135</v>
      </c>
      <c r="T720" s="123" t="s">
        <v>390</v>
      </c>
      <c r="U720" s="123" t="s">
        <v>1410</v>
      </c>
      <c r="V720" s="123"/>
      <c r="W720" s="125"/>
    </row>
    <row r="721" spans="1:23" s="20" customFormat="1" x14ac:dyDescent="0.2">
      <c r="A721" s="122">
        <v>39990</v>
      </c>
      <c r="B721" s="101" t="s">
        <v>1441</v>
      </c>
      <c r="C721" s="101" t="s">
        <v>363</v>
      </c>
      <c r="D721" s="101" t="s">
        <v>141</v>
      </c>
      <c r="E721" s="101" t="s">
        <v>144</v>
      </c>
      <c r="F721" s="82">
        <v>36906</v>
      </c>
      <c r="G721" s="83">
        <v>2001</v>
      </c>
      <c r="H721" s="123" t="s">
        <v>1442</v>
      </c>
      <c r="I721" s="123" t="str">
        <f t="shared" si="36"/>
        <v>MT</v>
      </c>
      <c r="J721" s="123" t="str">
        <f t="shared" si="35"/>
        <v>SK</v>
      </c>
      <c r="K721" s="123" t="str">
        <f t="shared" si="37"/>
        <v>Mountain, Canada</v>
      </c>
      <c r="L721" s="123" t="str">
        <f>INDEX('State '!$A$1:$C$62,MATCH($I721,'State '!$B:$B,0),3)</f>
        <v>Mountain</v>
      </c>
      <c r="M721" s="123" t="str">
        <f>INDEX('State '!$A$1:$C$62,MATCH($J721,'State '!$B:$B,0),3)</f>
        <v>Canada</v>
      </c>
      <c r="N721" s="123"/>
      <c r="O721" s="85">
        <v>1.5</v>
      </c>
      <c r="P721" s="85">
        <v>15.7</v>
      </c>
      <c r="Q721" s="85">
        <v>15</v>
      </c>
      <c r="R721" s="124">
        <v>6</v>
      </c>
      <c r="S721" s="123" t="s">
        <v>135</v>
      </c>
      <c r="T721" s="123" t="s">
        <v>390</v>
      </c>
      <c r="U721" s="123" t="s">
        <v>1443</v>
      </c>
      <c r="V721" s="123"/>
      <c r="W721" s="125"/>
    </row>
    <row r="722" spans="1:23" s="20" customFormat="1" x14ac:dyDescent="0.2">
      <c r="A722" s="122">
        <v>39990</v>
      </c>
      <c r="B722" s="104" t="s">
        <v>1423</v>
      </c>
      <c r="C722" s="104" t="s">
        <v>260</v>
      </c>
      <c r="D722" s="104" t="s">
        <v>141</v>
      </c>
      <c r="E722" s="101" t="s">
        <v>144</v>
      </c>
      <c r="F722" s="82">
        <v>37165</v>
      </c>
      <c r="G722" s="83">
        <v>2001</v>
      </c>
      <c r="H722" s="123" t="s">
        <v>25</v>
      </c>
      <c r="I722" s="123" t="str">
        <f t="shared" si="36"/>
        <v>CO</v>
      </c>
      <c r="J722" s="123" t="str">
        <f t="shared" si="35"/>
        <v>CO</v>
      </c>
      <c r="K722" s="123" t="str">
        <f t="shared" si="37"/>
        <v>Mountain</v>
      </c>
      <c r="L722" s="123" t="str">
        <f>INDEX('State '!$A$1:$C$62,MATCH($I722,'State '!$B:$B,0),3)</f>
        <v>Mountain</v>
      </c>
      <c r="M722" s="123" t="str">
        <f>INDEX('State '!$A$1:$C$62,MATCH($J722,'State '!$B:$B,0),3)</f>
        <v>Mountain</v>
      </c>
      <c r="N722" s="123"/>
      <c r="O722" s="85">
        <v>58</v>
      </c>
      <c r="P722" s="85">
        <v>53.2</v>
      </c>
      <c r="Q722" s="124">
        <v>87</v>
      </c>
      <c r="R722" s="128">
        <v>24</v>
      </c>
      <c r="S722" s="129" t="s">
        <v>135</v>
      </c>
      <c r="T722" s="123" t="s">
        <v>390</v>
      </c>
      <c r="U722" s="123" t="s">
        <v>1424</v>
      </c>
      <c r="V722" s="123"/>
      <c r="W722" s="125"/>
    </row>
    <row r="723" spans="1:23" s="20" customFormat="1" x14ac:dyDescent="0.2">
      <c r="A723" s="122">
        <v>39990</v>
      </c>
      <c r="B723" s="101" t="s">
        <v>1425</v>
      </c>
      <c r="C723" s="101" t="s">
        <v>260</v>
      </c>
      <c r="D723" s="101" t="s">
        <v>134</v>
      </c>
      <c r="E723" s="101" t="s">
        <v>144</v>
      </c>
      <c r="F723" s="82">
        <v>37135</v>
      </c>
      <c r="G723" s="83">
        <v>2001</v>
      </c>
      <c r="H723" s="123" t="s">
        <v>25</v>
      </c>
      <c r="I723" s="123" t="str">
        <f t="shared" si="36"/>
        <v>CO</v>
      </c>
      <c r="J723" s="123" t="str">
        <f t="shared" si="35"/>
        <v>CO</v>
      </c>
      <c r="K723" s="123" t="str">
        <f t="shared" si="37"/>
        <v>Mountain</v>
      </c>
      <c r="L723" s="123" t="str">
        <f>INDEX('State '!$A$1:$C$62,MATCH($I723,'State '!$B:$B,0),3)</f>
        <v>Mountain</v>
      </c>
      <c r="M723" s="123" t="str">
        <f>INDEX('State '!$A$1:$C$62,MATCH($J723,'State '!$B:$B,0),3)</f>
        <v>Mountain</v>
      </c>
      <c r="N723" s="123"/>
      <c r="O723" s="85">
        <v>30</v>
      </c>
      <c r="P723" s="85"/>
      <c r="Q723" s="85">
        <v>58</v>
      </c>
      <c r="R723" s="124"/>
      <c r="S723" s="123" t="s">
        <v>135</v>
      </c>
      <c r="T723" s="123" t="s">
        <v>390</v>
      </c>
      <c r="U723" s="123" t="s">
        <v>391</v>
      </c>
      <c r="V723" s="123"/>
      <c r="W723" s="125"/>
    </row>
    <row r="724" spans="1:23" s="20" customFormat="1" x14ac:dyDescent="0.2">
      <c r="A724" s="122">
        <v>39990</v>
      </c>
      <c r="B724" s="101" t="s">
        <v>1416</v>
      </c>
      <c r="C724" s="101" t="s">
        <v>260</v>
      </c>
      <c r="D724" s="101" t="s">
        <v>141</v>
      </c>
      <c r="E724" s="101" t="s">
        <v>144</v>
      </c>
      <c r="F724" s="82">
        <v>37165</v>
      </c>
      <c r="G724" s="83">
        <v>2001</v>
      </c>
      <c r="H724" s="123" t="s">
        <v>1417</v>
      </c>
      <c r="I724" s="123" t="str">
        <f t="shared" si="36"/>
        <v>CO</v>
      </c>
      <c r="J724" s="123" t="str">
        <f t="shared" si="35"/>
        <v>TX</v>
      </c>
      <c r="K724" s="123" t="str">
        <f t="shared" si="37"/>
        <v>Mountain, South Central</v>
      </c>
      <c r="L724" s="123" t="str">
        <f>INDEX('State '!$A$1:$C$62,MATCH($I724,'State '!$B:$B,0),3)</f>
        <v>Mountain</v>
      </c>
      <c r="M724" s="123" t="str">
        <f>INDEX('State '!$A$1:$C$62,MATCH($J724,'State '!$B:$B,0),3)</f>
        <v>South Central</v>
      </c>
      <c r="N724" s="123"/>
      <c r="O724" s="85">
        <v>56</v>
      </c>
      <c r="P724" s="85">
        <v>70</v>
      </c>
      <c r="Q724" s="85">
        <v>83</v>
      </c>
      <c r="R724" s="124">
        <v>20</v>
      </c>
      <c r="S724" s="123" t="s">
        <v>135</v>
      </c>
      <c r="T724" s="123" t="s">
        <v>390</v>
      </c>
      <c r="U724" s="123" t="s">
        <v>1418</v>
      </c>
      <c r="V724" s="123"/>
      <c r="W724" s="125"/>
    </row>
    <row r="725" spans="1:23" s="20" customFormat="1" x14ac:dyDescent="0.2">
      <c r="A725" s="122">
        <v>39990</v>
      </c>
      <c r="B725" s="101" t="s">
        <v>1412</v>
      </c>
      <c r="C725" s="101" t="s">
        <v>225</v>
      </c>
      <c r="D725" s="101" t="s">
        <v>141</v>
      </c>
      <c r="E725" s="101" t="s">
        <v>144</v>
      </c>
      <c r="F725" s="82">
        <v>37196</v>
      </c>
      <c r="G725" s="83">
        <v>2001</v>
      </c>
      <c r="H725" s="123" t="s">
        <v>397</v>
      </c>
      <c r="I725" s="123" t="str">
        <f t="shared" si="36"/>
        <v>PA</v>
      </c>
      <c r="J725" s="123" t="str">
        <f t="shared" si="35"/>
        <v>NY</v>
      </c>
      <c r="K725" s="123" t="str">
        <f t="shared" si="37"/>
        <v>Northeast</v>
      </c>
      <c r="L725" s="123" t="str">
        <f>INDEX('State '!$A$1:$C$62,MATCH($I725,'State '!$B:$B,0),3)</f>
        <v>Northeast</v>
      </c>
      <c r="M725" s="123" t="str">
        <f>INDEX('State '!$A$1:$C$62,MATCH($J725,'State '!$B:$B,0),3)</f>
        <v>Northeast</v>
      </c>
      <c r="N725" s="123"/>
      <c r="O725" s="85">
        <v>63.5</v>
      </c>
      <c r="P725" s="85">
        <v>13.8</v>
      </c>
      <c r="Q725" s="85"/>
      <c r="R725" s="124">
        <v>30</v>
      </c>
      <c r="S725" s="123" t="s">
        <v>135</v>
      </c>
      <c r="T725" s="123" t="s">
        <v>390</v>
      </c>
      <c r="U725" s="123" t="s">
        <v>1413</v>
      </c>
      <c r="V725" s="123"/>
      <c r="W725" s="125"/>
    </row>
    <row r="726" spans="1:23" s="20" customFormat="1" x14ac:dyDescent="0.2">
      <c r="A726" s="122">
        <v>39990</v>
      </c>
      <c r="B726" s="101" t="s">
        <v>1453</v>
      </c>
      <c r="C726" s="101" t="s">
        <v>365</v>
      </c>
      <c r="D726" s="101" t="s">
        <v>134</v>
      </c>
      <c r="E726" s="101" t="s">
        <v>144</v>
      </c>
      <c r="F726" s="82">
        <v>36914</v>
      </c>
      <c r="G726" s="83">
        <v>2001</v>
      </c>
      <c r="H726" s="123" t="s">
        <v>37</v>
      </c>
      <c r="I726" s="123" t="str">
        <f t="shared" si="36"/>
        <v>OK</v>
      </c>
      <c r="J726" s="123" t="str">
        <f t="shared" si="35"/>
        <v>OK</v>
      </c>
      <c r="K726" s="123" t="str">
        <f t="shared" si="37"/>
        <v>South Central</v>
      </c>
      <c r="L726" s="123" t="str">
        <f>INDEX('State '!$A$1:$C$62,MATCH($I726,'State '!$B:$B,0),3)</f>
        <v>South Central</v>
      </c>
      <c r="M726" s="123" t="str">
        <f>INDEX('State '!$A$1:$C$62,MATCH($J726,'State '!$B:$B,0),3)</f>
        <v>South Central</v>
      </c>
      <c r="N726" s="123"/>
      <c r="O726" s="85">
        <v>9.8000000000000007</v>
      </c>
      <c r="P726" s="85">
        <v>42</v>
      </c>
      <c r="Q726" s="85">
        <v>60</v>
      </c>
      <c r="R726" s="124">
        <v>12</v>
      </c>
      <c r="S726" s="123" t="s">
        <v>139</v>
      </c>
      <c r="T726" s="123" t="s">
        <v>188</v>
      </c>
      <c r="U726" s="123" t="s">
        <v>391</v>
      </c>
      <c r="V726" s="123"/>
      <c r="W726" s="125"/>
    </row>
    <row r="727" spans="1:23" s="20" customFormat="1" x14ac:dyDescent="0.2">
      <c r="A727" s="122">
        <v>39990</v>
      </c>
      <c r="B727" s="101" t="s">
        <v>1454</v>
      </c>
      <c r="C727" s="101" t="s">
        <v>365</v>
      </c>
      <c r="D727" s="101" t="s">
        <v>134</v>
      </c>
      <c r="E727" s="101" t="s">
        <v>144</v>
      </c>
      <c r="F727" s="82">
        <v>37043</v>
      </c>
      <c r="G727" s="83">
        <v>2001</v>
      </c>
      <c r="H727" s="123" t="s">
        <v>37</v>
      </c>
      <c r="I727" s="123" t="str">
        <f t="shared" si="36"/>
        <v>OK</v>
      </c>
      <c r="J727" s="123" t="str">
        <f t="shared" si="35"/>
        <v>OK</v>
      </c>
      <c r="K727" s="123" t="str">
        <f t="shared" si="37"/>
        <v>South Central</v>
      </c>
      <c r="L727" s="123" t="str">
        <f>INDEX('State '!$A$1:$C$62,MATCH($I727,'State '!$B:$B,0),3)</f>
        <v>South Central</v>
      </c>
      <c r="M727" s="123" t="str">
        <f>INDEX('State '!$A$1:$C$62,MATCH($J727,'State '!$B:$B,0),3)</f>
        <v>South Central</v>
      </c>
      <c r="N727" s="123"/>
      <c r="O727" s="85">
        <v>2.8</v>
      </c>
      <c r="P727" s="85"/>
      <c r="Q727" s="85">
        <v>26</v>
      </c>
      <c r="R727" s="124">
        <v>12</v>
      </c>
      <c r="S727" s="123" t="s">
        <v>139</v>
      </c>
      <c r="T727" s="123" t="s">
        <v>188</v>
      </c>
      <c r="U727" s="123" t="s">
        <v>391</v>
      </c>
      <c r="V727" s="123"/>
      <c r="W727" s="125"/>
    </row>
    <row r="728" spans="1:23" s="20" customFormat="1" x14ac:dyDescent="0.2">
      <c r="A728" s="122">
        <v>39990</v>
      </c>
      <c r="B728" s="101" t="s">
        <v>1465</v>
      </c>
      <c r="C728" s="101" t="s">
        <v>219</v>
      </c>
      <c r="D728" s="101" t="s">
        <v>141</v>
      </c>
      <c r="E728" s="101" t="s">
        <v>144</v>
      </c>
      <c r="F728" s="82">
        <v>37210</v>
      </c>
      <c r="G728" s="83">
        <v>2001</v>
      </c>
      <c r="H728" s="123" t="s">
        <v>464</v>
      </c>
      <c r="I728" s="123" t="str">
        <f t="shared" si="36"/>
        <v>DE</v>
      </c>
      <c r="J728" s="123" t="str">
        <f t="shared" si="35"/>
        <v>MD</v>
      </c>
      <c r="K728" s="123" t="str">
        <f t="shared" si="37"/>
        <v>Northeast</v>
      </c>
      <c r="L728" s="123" t="str">
        <f>INDEX('State '!$A$1:$C$62,MATCH($I728,'State '!$B:$B,0),3)</f>
        <v>Northeast</v>
      </c>
      <c r="M728" s="123" t="str">
        <f>INDEX('State '!$A$1:$C$62,MATCH($J728,'State '!$B:$B,0),3)</f>
        <v>Northeast</v>
      </c>
      <c r="N728" s="123"/>
      <c r="O728" s="85">
        <v>12.48</v>
      </c>
      <c r="P728" s="85">
        <v>6</v>
      </c>
      <c r="Q728" s="85">
        <v>19</v>
      </c>
      <c r="R728" s="124">
        <v>16</v>
      </c>
      <c r="S728" s="123" t="s">
        <v>135</v>
      </c>
      <c r="T728" s="123" t="s">
        <v>390</v>
      </c>
      <c r="U728" s="123" t="s">
        <v>1466</v>
      </c>
      <c r="V728" s="123"/>
      <c r="W728" s="125"/>
    </row>
    <row r="729" spans="1:23" s="20" customFormat="1" x14ac:dyDescent="0.2">
      <c r="A729" s="122">
        <v>39990</v>
      </c>
      <c r="B729" s="101" t="s">
        <v>1478</v>
      </c>
      <c r="C729" s="101" t="s">
        <v>1784</v>
      </c>
      <c r="D729" s="101" t="s">
        <v>141</v>
      </c>
      <c r="E729" s="101" t="s">
        <v>144</v>
      </c>
      <c r="F729" s="82">
        <v>37135</v>
      </c>
      <c r="G729" s="83">
        <v>2001</v>
      </c>
      <c r="H729" s="123" t="s">
        <v>1328</v>
      </c>
      <c r="I729" s="123" t="str">
        <f t="shared" si="36"/>
        <v>AZ</v>
      </c>
      <c r="J729" s="123" t="str">
        <f t="shared" si="35"/>
        <v>MX</v>
      </c>
      <c r="K729" s="123" t="str">
        <f t="shared" si="37"/>
        <v>Mountain, Mexico</v>
      </c>
      <c r="L729" s="123" t="str">
        <f>INDEX('State '!$A$1:$C$62,MATCH($I729,'State '!$B:$B,0),3)</f>
        <v>Mountain</v>
      </c>
      <c r="M729" s="123" t="str">
        <f>INDEX('State '!$A$1:$C$62,MATCH($J729,'State '!$B:$B,0),3)</f>
        <v>Mexico</v>
      </c>
      <c r="N729" s="123"/>
      <c r="O729" s="85">
        <v>30.2</v>
      </c>
      <c r="P729" s="85">
        <v>68</v>
      </c>
      <c r="Q729" s="85">
        <v>130</v>
      </c>
      <c r="R729" s="124" t="s">
        <v>1463</v>
      </c>
      <c r="S729" s="123" t="s">
        <v>135</v>
      </c>
      <c r="T729" s="123" t="s">
        <v>390</v>
      </c>
      <c r="U729" s="123" t="s">
        <v>1479</v>
      </c>
      <c r="V729" s="123"/>
      <c r="W729" s="125"/>
    </row>
    <row r="730" spans="1:23" s="20" customFormat="1" x14ac:dyDescent="0.2">
      <c r="A730" s="122">
        <v>39990</v>
      </c>
      <c r="B730" s="101" t="s">
        <v>1456</v>
      </c>
      <c r="C730" s="101" t="s">
        <v>233</v>
      </c>
      <c r="D730" s="101" t="s">
        <v>141</v>
      </c>
      <c r="E730" s="101" t="s">
        <v>144</v>
      </c>
      <c r="F730" s="82">
        <v>37194</v>
      </c>
      <c r="G730" s="83">
        <v>2001</v>
      </c>
      <c r="H730" s="123" t="s">
        <v>19</v>
      </c>
      <c r="I730" s="123" t="str">
        <f t="shared" si="36"/>
        <v>VA</v>
      </c>
      <c r="J730" s="123" t="str">
        <f t="shared" si="35"/>
        <v>VA</v>
      </c>
      <c r="K730" s="123" t="str">
        <f t="shared" si="37"/>
        <v>Northeast</v>
      </c>
      <c r="L730" s="123" t="str">
        <f>INDEX('State '!$A$1:$C$62,MATCH($I730,'State '!$B:$B,0),3)</f>
        <v>Northeast</v>
      </c>
      <c r="M730" s="123" t="str">
        <f>INDEX('State '!$A$1:$C$62,MATCH($J730,'State '!$B:$B,0),3)</f>
        <v>Northeast</v>
      </c>
      <c r="N730" s="123"/>
      <c r="O730" s="85">
        <v>2</v>
      </c>
      <c r="P730" s="85"/>
      <c r="Q730" s="85">
        <v>4</v>
      </c>
      <c r="R730" s="124">
        <v>12</v>
      </c>
      <c r="S730" s="123" t="s">
        <v>135</v>
      </c>
      <c r="T730" s="123" t="s">
        <v>390</v>
      </c>
      <c r="U730" s="123" t="s">
        <v>1457</v>
      </c>
      <c r="V730" s="123"/>
      <c r="W730" s="125"/>
    </row>
    <row r="731" spans="1:23" s="20" customFormat="1" x14ac:dyDescent="0.2">
      <c r="A731" s="122">
        <v>39990</v>
      </c>
      <c r="B731" s="101" t="s">
        <v>1467</v>
      </c>
      <c r="C731" s="101" t="s">
        <v>233</v>
      </c>
      <c r="D731" s="101" t="s">
        <v>141</v>
      </c>
      <c r="E731" s="101" t="s">
        <v>144</v>
      </c>
      <c r="F731" s="82">
        <v>37194</v>
      </c>
      <c r="G731" s="83">
        <v>2001</v>
      </c>
      <c r="H731" s="123" t="s">
        <v>19</v>
      </c>
      <c r="I731" s="123" t="str">
        <f t="shared" si="36"/>
        <v>VA</v>
      </c>
      <c r="J731" s="123" t="str">
        <f t="shared" si="35"/>
        <v>VA</v>
      </c>
      <c r="K731" s="123" t="str">
        <f t="shared" si="37"/>
        <v>Northeast</v>
      </c>
      <c r="L731" s="123" t="str">
        <f>INDEX('State '!$A$1:$C$62,MATCH($I731,'State '!$B:$B,0),3)</f>
        <v>Northeast</v>
      </c>
      <c r="M731" s="123" t="str">
        <f>INDEX('State '!$A$1:$C$62,MATCH($J731,'State '!$B:$B,0),3)</f>
        <v>Northeast</v>
      </c>
      <c r="N731" s="123"/>
      <c r="O731" s="85">
        <v>21.2</v>
      </c>
      <c r="P731" s="85">
        <v>41</v>
      </c>
      <c r="Q731" s="85">
        <v>35</v>
      </c>
      <c r="R731" s="124">
        <v>12</v>
      </c>
      <c r="S731" s="123" t="s">
        <v>135</v>
      </c>
      <c r="T731" s="123" t="s">
        <v>390</v>
      </c>
      <c r="U731" s="123" t="s">
        <v>1468</v>
      </c>
      <c r="V731" s="123"/>
      <c r="W731" s="125"/>
    </row>
    <row r="732" spans="1:23" s="20" customFormat="1" x14ac:dyDescent="0.2">
      <c r="A732" s="122">
        <v>39990</v>
      </c>
      <c r="B732" s="101" t="s">
        <v>1473</v>
      </c>
      <c r="C732" s="101" t="s">
        <v>237</v>
      </c>
      <c r="D732" s="101" t="s">
        <v>141</v>
      </c>
      <c r="E732" s="101" t="s">
        <v>144</v>
      </c>
      <c r="F732" s="82">
        <v>37203</v>
      </c>
      <c r="G732" s="83">
        <v>2001</v>
      </c>
      <c r="H732" s="123" t="s">
        <v>501</v>
      </c>
      <c r="I732" s="123" t="str">
        <f t="shared" si="36"/>
        <v>MS</v>
      </c>
      <c r="J732" s="123" t="str">
        <f t="shared" si="35"/>
        <v>AL</v>
      </c>
      <c r="K732" s="123" t="str">
        <f t="shared" si="37"/>
        <v>South Central</v>
      </c>
      <c r="L732" s="123" t="str">
        <f>INDEX('State '!$A$1:$C$62,MATCH($I732,'State '!$B:$B,0),3)</f>
        <v>South Central</v>
      </c>
      <c r="M732" s="123" t="str">
        <f>INDEX('State '!$A$1:$C$62,MATCH($J732,'State '!$B:$B,0),3)</f>
        <v>South Central</v>
      </c>
      <c r="N732" s="123"/>
      <c r="O732" s="85">
        <v>6.9</v>
      </c>
      <c r="P732" s="85">
        <v>0.2</v>
      </c>
      <c r="Q732" s="85">
        <v>80</v>
      </c>
      <c r="R732" s="124" t="s">
        <v>555</v>
      </c>
      <c r="S732" s="123" t="s">
        <v>135</v>
      </c>
      <c r="T732" s="123" t="s">
        <v>390</v>
      </c>
      <c r="U732" s="123" t="s">
        <v>1286</v>
      </c>
      <c r="V732" s="123"/>
      <c r="W732" s="125"/>
    </row>
    <row r="733" spans="1:23" s="20" customFormat="1" x14ac:dyDescent="0.2">
      <c r="A733" s="122">
        <v>39990</v>
      </c>
      <c r="B733" s="101" t="s">
        <v>1471</v>
      </c>
      <c r="C733" s="101" t="s">
        <v>237</v>
      </c>
      <c r="D733" s="101" t="s">
        <v>141</v>
      </c>
      <c r="E733" s="101" t="s">
        <v>144</v>
      </c>
      <c r="F733" s="82">
        <v>37012</v>
      </c>
      <c r="G733" s="83">
        <v>2001</v>
      </c>
      <c r="H733" s="123" t="s">
        <v>532</v>
      </c>
      <c r="I733" s="123" t="str">
        <f t="shared" si="36"/>
        <v>AL</v>
      </c>
      <c r="J733" s="123" t="str">
        <f t="shared" si="35"/>
        <v>FL</v>
      </c>
      <c r="K733" s="123" t="str">
        <f t="shared" si="37"/>
        <v>South Central, Southeast</v>
      </c>
      <c r="L733" s="123" t="str">
        <f>INDEX('State '!$A$1:$C$62,MATCH($I733,'State '!$B:$B,0),3)</f>
        <v>South Central</v>
      </c>
      <c r="M733" s="123" t="str">
        <f>INDEX('State '!$A$1:$C$62,MATCH($J733,'State '!$B:$B,0),3)</f>
        <v>Southeast</v>
      </c>
      <c r="N733" s="123"/>
      <c r="O733" s="85">
        <v>262</v>
      </c>
      <c r="P733" s="85">
        <v>139</v>
      </c>
      <c r="Q733" s="85">
        <v>200</v>
      </c>
      <c r="R733" s="124" t="s">
        <v>555</v>
      </c>
      <c r="S733" s="123" t="s">
        <v>135</v>
      </c>
      <c r="T733" s="123" t="s">
        <v>390</v>
      </c>
      <c r="U733" s="123" t="s">
        <v>1472</v>
      </c>
      <c r="V733" s="123"/>
      <c r="W733" s="125"/>
    </row>
    <row r="734" spans="1:23" s="20" customFormat="1" x14ac:dyDescent="0.2">
      <c r="A734" s="122">
        <v>39990</v>
      </c>
      <c r="B734" s="101" t="s">
        <v>1474</v>
      </c>
      <c r="C734" s="101" t="s">
        <v>367</v>
      </c>
      <c r="D734" s="101" t="s">
        <v>134</v>
      </c>
      <c r="E734" s="101" t="s">
        <v>144</v>
      </c>
      <c r="F734" s="82">
        <v>37196</v>
      </c>
      <c r="G734" s="83">
        <v>2001</v>
      </c>
      <c r="H734" s="123" t="s">
        <v>6</v>
      </c>
      <c r="I734" s="123" t="str">
        <f t="shared" si="36"/>
        <v>TX</v>
      </c>
      <c r="J734" s="123" t="str">
        <f t="shared" si="35"/>
        <v>TX</v>
      </c>
      <c r="K734" s="123" t="str">
        <f t="shared" si="37"/>
        <v>South Central</v>
      </c>
      <c r="L734" s="123" t="str">
        <f>INDEX('State '!$A$1:$C$62,MATCH($I734,'State '!$B:$B,0),3)</f>
        <v>South Central</v>
      </c>
      <c r="M734" s="123" t="str">
        <f>INDEX('State '!$A$1:$C$62,MATCH($J734,'State '!$B:$B,0),3)</f>
        <v>South Central</v>
      </c>
      <c r="N734" s="123"/>
      <c r="O734" s="85">
        <v>6.5</v>
      </c>
      <c r="P734" s="85">
        <v>16</v>
      </c>
      <c r="Q734" s="85">
        <v>300</v>
      </c>
      <c r="R734" s="124">
        <v>20</v>
      </c>
      <c r="S734" s="123" t="s">
        <v>139</v>
      </c>
      <c r="T734" s="123" t="s">
        <v>188</v>
      </c>
      <c r="U734" s="123" t="s">
        <v>391</v>
      </c>
      <c r="V734" s="123"/>
      <c r="W734" s="125"/>
    </row>
    <row r="735" spans="1:23" s="20" customFormat="1" x14ac:dyDescent="0.2">
      <c r="A735" s="122">
        <v>39990</v>
      </c>
      <c r="B735" s="101" t="s">
        <v>1426</v>
      </c>
      <c r="C735" s="101" t="s">
        <v>207</v>
      </c>
      <c r="D735" s="101" t="s">
        <v>137</v>
      </c>
      <c r="E735" s="101" t="s">
        <v>144</v>
      </c>
      <c r="F735" s="82">
        <v>36982</v>
      </c>
      <c r="G735" s="83">
        <v>2001</v>
      </c>
      <c r="H735" s="123" t="s">
        <v>52</v>
      </c>
      <c r="I735" s="123" t="str">
        <f t="shared" si="36"/>
        <v>TN</v>
      </c>
      <c r="J735" s="123" t="str">
        <f t="shared" si="35"/>
        <v>TN</v>
      </c>
      <c r="K735" s="123" t="str">
        <f t="shared" si="37"/>
        <v>Midwest</v>
      </c>
      <c r="L735" s="123" t="str">
        <f>INDEX('State '!$A$1:$C$62,MATCH($I735,'State '!$B:$B,0),3)</f>
        <v>Midwest</v>
      </c>
      <c r="M735" s="123" t="str">
        <f>INDEX('State '!$A$1:$C$62,MATCH($J735,'State '!$B:$B,0),3)</f>
        <v>Midwest</v>
      </c>
      <c r="N735" s="123"/>
      <c r="O735" s="85">
        <v>6</v>
      </c>
      <c r="P735" s="85">
        <v>30</v>
      </c>
      <c r="Q735" s="85">
        <v>25</v>
      </c>
      <c r="R735" s="124">
        <v>8</v>
      </c>
      <c r="S735" s="123" t="s">
        <v>139</v>
      </c>
      <c r="T735" s="123" t="s">
        <v>188</v>
      </c>
      <c r="U735" s="123" t="s">
        <v>391</v>
      </c>
      <c r="V735" s="123"/>
      <c r="W735" s="125"/>
    </row>
    <row r="736" spans="1:23" s="20" customFormat="1" x14ac:dyDescent="0.2">
      <c r="A736" s="122">
        <v>39990</v>
      </c>
      <c r="B736" s="101" t="s">
        <v>1460</v>
      </c>
      <c r="C736" s="101" t="s">
        <v>226</v>
      </c>
      <c r="D736" s="101" t="s">
        <v>141</v>
      </c>
      <c r="E736" s="101" t="s">
        <v>144</v>
      </c>
      <c r="F736" s="82">
        <v>37073</v>
      </c>
      <c r="G736" s="83">
        <v>2001</v>
      </c>
      <c r="H736" s="123" t="s">
        <v>1270</v>
      </c>
      <c r="I736" s="123" t="str">
        <f t="shared" si="36"/>
        <v>WY</v>
      </c>
      <c r="J736" s="123" t="str">
        <f t="shared" si="35"/>
        <v>CA</v>
      </c>
      <c r="K736" s="123" t="str">
        <f t="shared" si="37"/>
        <v>Mountain, Pacific</v>
      </c>
      <c r="L736" s="123" t="str">
        <f>INDEX('State '!$A$1:$C$62,MATCH($I736,'State '!$B:$B,0),3)</f>
        <v>Mountain</v>
      </c>
      <c r="M736" s="123" t="str">
        <f>INDEX('State '!$A$1:$C$62,MATCH($J736,'State '!$B:$B,0),3)</f>
        <v>Pacific</v>
      </c>
      <c r="N736" s="123"/>
      <c r="O736" s="85">
        <v>81.3</v>
      </c>
      <c r="P736" s="85">
        <v>922</v>
      </c>
      <c r="Q736" s="85">
        <v>135</v>
      </c>
      <c r="R736" s="124">
        <v>36</v>
      </c>
      <c r="S736" s="123" t="s">
        <v>135</v>
      </c>
      <c r="T736" s="123" t="s">
        <v>390</v>
      </c>
      <c r="U736" s="123" t="s">
        <v>1461</v>
      </c>
      <c r="V736" s="123"/>
      <c r="W736" s="125"/>
    </row>
    <row r="737" spans="1:23" s="20" customFormat="1" x14ac:dyDescent="0.2">
      <c r="A737" s="122">
        <v>39990</v>
      </c>
      <c r="B737" s="101" t="s">
        <v>1455</v>
      </c>
      <c r="C737" s="101" t="s">
        <v>320</v>
      </c>
      <c r="D737" s="101" t="s">
        <v>134</v>
      </c>
      <c r="E737" s="101" t="s">
        <v>144</v>
      </c>
      <c r="F737" s="82">
        <v>37196</v>
      </c>
      <c r="G737" s="83">
        <v>2001</v>
      </c>
      <c r="H737" s="123" t="s">
        <v>13</v>
      </c>
      <c r="I737" s="123" t="str">
        <f t="shared" si="36"/>
        <v>CA</v>
      </c>
      <c r="J737" s="123" t="str">
        <f t="shared" si="35"/>
        <v>CA</v>
      </c>
      <c r="K737" s="123" t="str">
        <f t="shared" si="37"/>
        <v>Pacific</v>
      </c>
      <c r="L737" s="123" t="str">
        <f>INDEX('State '!$A$1:$C$62,MATCH($I737,'State '!$B:$B,0),3)</f>
        <v>Pacific</v>
      </c>
      <c r="M737" s="123" t="str">
        <f>INDEX('State '!$A$1:$C$62,MATCH($J737,'State '!$B:$B,0),3)</f>
        <v>Pacific</v>
      </c>
      <c r="N737" s="123"/>
      <c r="O737" s="85">
        <v>12</v>
      </c>
      <c r="P737" s="85">
        <v>33</v>
      </c>
      <c r="Q737" s="85">
        <v>500</v>
      </c>
      <c r="R737" s="124">
        <v>24</v>
      </c>
      <c r="S737" s="123" t="s">
        <v>139</v>
      </c>
      <c r="T737" s="123" t="s">
        <v>188</v>
      </c>
      <c r="U737" s="123" t="s">
        <v>391</v>
      </c>
      <c r="V737" s="123"/>
      <c r="W737" s="125"/>
    </row>
    <row r="738" spans="1:23" s="20" customFormat="1" x14ac:dyDescent="0.2">
      <c r="A738" s="122">
        <v>39990</v>
      </c>
      <c r="B738" s="101" t="s">
        <v>1914</v>
      </c>
      <c r="C738" s="101" t="s">
        <v>301</v>
      </c>
      <c r="D738" s="101" t="s">
        <v>141</v>
      </c>
      <c r="E738" s="101" t="s">
        <v>144</v>
      </c>
      <c r="F738" s="82">
        <v>37210</v>
      </c>
      <c r="G738" s="83">
        <v>2001</v>
      </c>
      <c r="H738" s="123" t="s">
        <v>1451</v>
      </c>
      <c r="I738" s="123" t="str">
        <f t="shared" si="36"/>
        <v>NB</v>
      </c>
      <c r="J738" s="123" t="str">
        <f t="shared" si="35"/>
        <v>ME</v>
      </c>
      <c r="K738" s="123" t="str">
        <f t="shared" si="37"/>
        <v>Canada, Northeast</v>
      </c>
      <c r="L738" s="123" t="str">
        <f>INDEX('State '!$A$1:$C$62,MATCH($I738,'State '!$B:$B,0),3)</f>
        <v>Canada</v>
      </c>
      <c r="M738" s="123" t="str">
        <f>INDEX('State '!$A$1:$C$62,MATCH($J738,'State '!$B:$B,0),3)</f>
        <v>Northeast</v>
      </c>
      <c r="N738" s="123"/>
      <c r="O738" s="85"/>
      <c r="P738" s="85"/>
      <c r="Q738" s="85">
        <v>40</v>
      </c>
      <c r="R738" s="124">
        <v>36</v>
      </c>
      <c r="S738" s="123" t="s">
        <v>135</v>
      </c>
      <c r="T738" s="123" t="s">
        <v>390</v>
      </c>
      <c r="U738" s="123" t="s">
        <v>1452</v>
      </c>
      <c r="V738" s="123"/>
      <c r="W738" s="125"/>
    </row>
    <row r="739" spans="1:23" s="20" customFormat="1" ht="25.5" x14ac:dyDescent="0.2">
      <c r="A739" s="122">
        <v>39990</v>
      </c>
      <c r="B739" s="104" t="s">
        <v>1407</v>
      </c>
      <c r="C739" s="104" t="s">
        <v>261</v>
      </c>
      <c r="D739" s="104" t="s">
        <v>134</v>
      </c>
      <c r="E739" s="101" t="s">
        <v>144</v>
      </c>
      <c r="F739" s="82">
        <v>37042</v>
      </c>
      <c r="G739" s="83">
        <v>2001</v>
      </c>
      <c r="H739" s="123" t="s">
        <v>629</v>
      </c>
      <c r="I739" s="123" t="str">
        <f t="shared" si="36"/>
        <v>IL</v>
      </c>
      <c r="J739" s="123" t="str">
        <f t="shared" si="35"/>
        <v>IN</v>
      </c>
      <c r="K739" s="123" t="str">
        <f t="shared" si="37"/>
        <v>Midwest</v>
      </c>
      <c r="L739" s="123" t="str">
        <f>INDEX('State '!$A$1:$C$62,MATCH($I739,'State '!$B:$B,0),3)</f>
        <v>Midwest</v>
      </c>
      <c r="M739" s="123" t="str">
        <f>INDEX('State '!$A$1:$C$62,MATCH($J739,'State '!$B:$B,0),3)</f>
        <v>Midwest</v>
      </c>
      <c r="N739" s="123"/>
      <c r="O739" s="85">
        <v>8</v>
      </c>
      <c r="P739" s="85">
        <v>9.1999999999999993</v>
      </c>
      <c r="Q739" s="124">
        <v>215</v>
      </c>
      <c r="R739" s="128">
        <v>20</v>
      </c>
      <c r="S739" s="129" t="s">
        <v>135</v>
      </c>
      <c r="T739" s="129" t="s">
        <v>390</v>
      </c>
      <c r="U739" s="123" t="s">
        <v>1408</v>
      </c>
      <c r="V739" s="123"/>
      <c r="W739" s="125"/>
    </row>
    <row r="740" spans="1:23" s="20" customFormat="1" x14ac:dyDescent="0.2">
      <c r="A740" s="122">
        <v>39990</v>
      </c>
      <c r="B740" s="101" t="s">
        <v>1486</v>
      </c>
      <c r="C740" s="101" t="s">
        <v>229</v>
      </c>
      <c r="D740" s="101" t="s">
        <v>141</v>
      </c>
      <c r="E740" s="101" t="s">
        <v>144</v>
      </c>
      <c r="F740" s="82">
        <v>37165</v>
      </c>
      <c r="G740" s="83">
        <v>2001</v>
      </c>
      <c r="H740" s="123" t="s">
        <v>735</v>
      </c>
      <c r="I740" s="123" t="str">
        <f t="shared" si="36"/>
        <v>IA</v>
      </c>
      <c r="J740" s="123" t="str">
        <f t="shared" si="35"/>
        <v>IL</v>
      </c>
      <c r="K740" s="123" t="str">
        <f t="shared" si="37"/>
        <v>Midwest</v>
      </c>
      <c r="L740" s="123" t="str">
        <f>INDEX('State '!$A$1:$C$62,MATCH($I740,'State '!$B:$B,0),3)</f>
        <v>Midwest</v>
      </c>
      <c r="M740" s="123" t="str">
        <f>INDEX('State '!$A$1:$C$62,MATCH($J740,'State '!$B:$B,0),3)</f>
        <v>Midwest</v>
      </c>
      <c r="N740" s="123"/>
      <c r="O740" s="85">
        <v>33</v>
      </c>
      <c r="P740" s="85"/>
      <c r="Q740" s="85">
        <v>195</v>
      </c>
      <c r="R740" s="124">
        <v>30</v>
      </c>
      <c r="S740" s="123" t="s">
        <v>135</v>
      </c>
      <c r="T740" s="123" t="s">
        <v>390</v>
      </c>
      <c r="U740" s="123" t="s">
        <v>1484</v>
      </c>
      <c r="V740" s="123"/>
      <c r="W740" s="125"/>
    </row>
    <row r="741" spans="1:23" s="20" customFormat="1" x14ac:dyDescent="0.2">
      <c r="A741" s="122">
        <v>39990</v>
      </c>
      <c r="B741" s="101" t="s">
        <v>1483</v>
      </c>
      <c r="C741" s="101" t="s">
        <v>229</v>
      </c>
      <c r="D741" s="101" t="s">
        <v>141</v>
      </c>
      <c r="E741" s="101" t="s">
        <v>144</v>
      </c>
      <c r="F741" s="82">
        <v>37165</v>
      </c>
      <c r="G741" s="83">
        <v>2001</v>
      </c>
      <c r="H741" s="123" t="s">
        <v>629</v>
      </c>
      <c r="I741" s="123" t="str">
        <f t="shared" si="36"/>
        <v>IL</v>
      </c>
      <c r="J741" s="123" t="str">
        <f t="shared" si="35"/>
        <v>IN</v>
      </c>
      <c r="K741" s="123" t="str">
        <f t="shared" si="37"/>
        <v>Midwest</v>
      </c>
      <c r="L741" s="123" t="str">
        <f>INDEX('State '!$A$1:$C$62,MATCH($I741,'State '!$B:$B,0),3)</f>
        <v>Midwest</v>
      </c>
      <c r="M741" s="123" t="str">
        <f>INDEX('State '!$A$1:$C$62,MATCH($J741,'State '!$B:$B,0),3)</f>
        <v>Midwest</v>
      </c>
      <c r="N741" s="123"/>
      <c r="O741" s="85">
        <v>94.4</v>
      </c>
      <c r="P741" s="85">
        <v>34.4</v>
      </c>
      <c r="Q741" s="85">
        <v>544</v>
      </c>
      <c r="R741" s="124">
        <v>30</v>
      </c>
      <c r="S741" s="123" t="s">
        <v>135</v>
      </c>
      <c r="T741" s="123" t="s">
        <v>390</v>
      </c>
      <c r="U741" s="123" t="s">
        <v>1484</v>
      </c>
      <c r="V741" s="123"/>
      <c r="W741" s="125"/>
    </row>
    <row r="742" spans="1:23" s="20" customFormat="1" x14ac:dyDescent="0.2">
      <c r="A742" s="122">
        <v>39990</v>
      </c>
      <c r="B742" s="101" t="s">
        <v>1490</v>
      </c>
      <c r="C742" s="101" t="s">
        <v>229</v>
      </c>
      <c r="D742" s="101" t="s">
        <v>141</v>
      </c>
      <c r="E742" s="101" t="s">
        <v>144</v>
      </c>
      <c r="F742" s="82">
        <v>37165</v>
      </c>
      <c r="G742" s="83">
        <v>2001</v>
      </c>
      <c r="H742" s="123" t="s">
        <v>1491</v>
      </c>
      <c r="I742" s="123" t="str">
        <f t="shared" si="36"/>
        <v>SK</v>
      </c>
      <c r="J742" s="123" t="str">
        <f t="shared" si="35"/>
        <v>IA</v>
      </c>
      <c r="K742" s="123" t="str">
        <f t="shared" si="37"/>
        <v>Canada, Mountain, Midwest</v>
      </c>
      <c r="L742" s="123" t="str">
        <f>INDEX('State '!$A$1:$C$62,MATCH($I742,'State '!$B:$B,0),3)</f>
        <v>Canada</v>
      </c>
      <c r="M742" s="123" t="str">
        <f>INDEX('State '!$A$1:$C$62,MATCH($J742,'State '!$B:$B,0),3)</f>
        <v>Midwest</v>
      </c>
      <c r="N742" s="123" t="s">
        <v>2564</v>
      </c>
      <c r="O742" s="85">
        <v>1</v>
      </c>
      <c r="P742" s="85"/>
      <c r="Q742" s="85">
        <v>0.99</v>
      </c>
      <c r="R742" s="124" t="s">
        <v>479</v>
      </c>
      <c r="S742" s="123" t="s">
        <v>135</v>
      </c>
      <c r="T742" s="123" t="s">
        <v>390</v>
      </c>
      <c r="U742" s="123" t="s">
        <v>1484</v>
      </c>
      <c r="V742" s="123"/>
      <c r="W742" s="125"/>
    </row>
    <row r="743" spans="1:23" s="20" customFormat="1" x14ac:dyDescent="0.2">
      <c r="A743" s="122">
        <v>39990</v>
      </c>
      <c r="B743" s="101" t="s">
        <v>1431</v>
      </c>
      <c r="C743" s="101" t="s">
        <v>361</v>
      </c>
      <c r="D743" s="101" t="s">
        <v>137</v>
      </c>
      <c r="E743" s="101" t="s">
        <v>144</v>
      </c>
      <c r="F743" s="82">
        <v>36951</v>
      </c>
      <c r="G743" s="83">
        <v>2001</v>
      </c>
      <c r="H743" s="123" t="s">
        <v>16</v>
      </c>
      <c r="I743" s="123" t="str">
        <f t="shared" si="36"/>
        <v>NC</v>
      </c>
      <c r="J743" s="123" t="str">
        <f t="shared" si="35"/>
        <v>NC</v>
      </c>
      <c r="K743" s="123" t="str">
        <f t="shared" si="37"/>
        <v>Southeast</v>
      </c>
      <c r="L743" s="123" t="str">
        <f>INDEX('State '!$A$1:$C$62,MATCH($I743,'State '!$B:$B,0),3)</f>
        <v>Southeast</v>
      </c>
      <c r="M743" s="123" t="str">
        <f>INDEX('State '!$A$1:$C$62,MATCH($J743,'State '!$B:$B,0),3)</f>
        <v>Southeast</v>
      </c>
      <c r="N743" s="123"/>
      <c r="O743" s="85">
        <v>100</v>
      </c>
      <c r="P743" s="85">
        <v>84</v>
      </c>
      <c r="Q743" s="85">
        <v>300</v>
      </c>
      <c r="R743" s="124">
        <v>30</v>
      </c>
      <c r="S743" s="123" t="s">
        <v>139</v>
      </c>
      <c r="T743" s="123" t="s">
        <v>188</v>
      </c>
      <c r="U743" s="123" t="s">
        <v>391</v>
      </c>
      <c r="V743" s="123"/>
      <c r="W743" s="125"/>
    </row>
    <row r="744" spans="1:23" s="20" customFormat="1" x14ac:dyDescent="0.2">
      <c r="A744" s="122">
        <v>39990</v>
      </c>
      <c r="B744" s="101" t="s">
        <v>1447</v>
      </c>
      <c r="C744" s="101" t="s">
        <v>262</v>
      </c>
      <c r="D744" s="101" t="s">
        <v>134</v>
      </c>
      <c r="E744" s="101" t="s">
        <v>144</v>
      </c>
      <c r="F744" s="82">
        <v>37183</v>
      </c>
      <c r="G744" s="83">
        <v>2001</v>
      </c>
      <c r="H744" s="123" t="s">
        <v>30</v>
      </c>
      <c r="I744" s="123" t="str">
        <f t="shared" si="36"/>
        <v>MN</v>
      </c>
      <c r="J744" s="123" t="str">
        <f t="shared" si="35"/>
        <v>MN</v>
      </c>
      <c r="K744" s="123" t="str">
        <f t="shared" si="37"/>
        <v>Midwest</v>
      </c>
      <c r="L744" s="123" t="str">
        <f>INDEX('State '!$A$1:$C$62,MATCH($I744,'State '!$B:$B,0),3)</f>
        <v>Midwest</v>
      </c>
      <c r="M744" s="123" t="str">
        <f>INDEX('State '!$A$1:$C$62,MATCH($J744,'State '!$B:$B,0),3)</f>
        <v>Midwest</v>
      </c>
      <c r="N744" s="123"/>
      <c r="O744" s="85">
        <v>8.1</v>
      </c>
      <c r="P744" s="85">
        <v>5.6</v>
      </c>
      <c r="Q744" s="85">
        <v>40</v>
      </c>
      <c r="R744" s="124">
        <v>30</v>
      </c>
      <c r="S744" s="123" t="s">
        <v>135</v>
      </c>
      <c r="T744" s="123" t="s">
        <v>390</v>
      </c>
      <c r="U744" s="123" t="s">
        <v>1448</v>
      </c>
      <c r="V744" s="123"/>
      <c r="W744" s="125"/>
    </row>
    <row r="745" spans="1:23" s="20" customFormat="1" x14ac:dyDescent="0.2">
      <c r="A745" s="122">
        <v>39990</v>
      </c>
      <c r="B745" s="101" t="s">
        <v>1403</v>
      </c>
      <c r="C745" s="101" t="s">
        <v>262</v>
      </c>
      <c r="D745" s="101" t="s">
        <v>141</v>
      </c>
      <c r="E745" s="101" t="s">
        <v>144</v>
      </c>
      <c r="F745" s="82">
        <v>37087</v>
      </c>
      <c r="G745" s="83">
        <v>2001</v>
      </c>
      <c r="H745" s="123" t="s">
        <v>30</v>
      </c>
      <c r="I745" s="123" t="str">
        <f t="shared" si="36"/>
        <v>MN</v>
      </c>
      <c r="J745" s="123" t="str">
        <f t="shared" si="35"/>
        <v>MN</v>
      </c>
      <c r="K745" s="123" t="str">
        <f t="shared" si="37"/>
        <v>Midwest</v>
      </c>
      <c r="L745" s="123" t="str">
        <f>INDEX('State '!$A$1:$C$62,MATCH($I745,'State '!$B:$B,0),3)</f>
        <v>Midwest</v>
      </c>
      <c r="M745" s="123" t="str">
        <f>INDEX('State '!$A$1:$C$62,MATCH($J745,'State '!$B:$B,0),3)</f>
        <v>Midwest</v>
      </c>
      <c r="N745" s="123"/>
      <c r="O745" s="85">
        <v>2</v>
      </c>
      <c r="P745" s="85">
        <v>15</v>
      </c>
      <c r="Q745" s="85">
        <v>20</v>
      </c>
      <c r="R745" s="124">
        <v>16</v>
      </c>
      <c r="S745" s="123" t="s">
        <v>135</v>
      </c>
      <c r="T745" s="123" t="s">
        <v>390</v>
      </c>
      <c r="U745" s="123" t="s">
        <v>1404</v>
      </c>
      <c r="V745" s="123"/>
      <c r="W745" s="125"/>
    </row>
    <row r="746" spans="1:23" s="20" customFormat="1" x14ac:dyDescent="0.2">
      <c r="A746" s="122">
        <v>39990</v>
      </c>
      <c r="B746" s="101" t="s">
        <v>1399</v>
      </c>
      <c r="C746" s="101" t="s">
        <v>358</v>
      </c>
      <c r="D746" s="101" t="s">
        <v>134</v>
      </c>
      <c r="E746" s="101" t="s">
        <v>144</v>
      </c>
      <c r="F746" s="82">
        <v>37196</v>
      </c>
      <c r="G746" s="124">
        <v>2001</v>
      </c>
      <c r="H746" s="123" t="s">
        <v>49</v>
      </c>
      <c r="I746" s="123" t="str">
        <f t="shared" si="36"/>
        <v>IN</v>
      </c>
      <c r="J746" s="123" t="str">
        <f t="shared" si="35"/>
        <v>IN</v>
      </c>
      <c r="K746" s="123" t="str">
        <f t="shared" si="37"/>
        <v>Midwest</v>
      </c>
      <c r="L746" s="123" t="str">
        <f>INDEX('State '!$A$1:$C$62,MATCH($I746,'State '!$B:$B,0),3)</f>
        <v>Midwest</v>
      </c>
      <c r="M746" s="123" t="str">
        <f>INDEX('State '!$A$1:$C$62,MATCH($J746,'State '!$B:$B,0),3)</f>
        <v>Midwest</v>
      </c>
      <c r="N746" s="123"/>
      <c r="O746" s="85"/>
      <c r="P746" s="85">
        <v>9.1999999999999993</v>
      </c>
      <c r="Q746" s="85">
        <v>62</v>
      </c>
      <c r="R746" s="124">
        <v>16</v>
      </c>
      <c r="S746" s="123" t="s">
        <v>135</v>
      </c>
      <c r="T746" s="123" t="s">
        <v>390</v>
      </c>
      <c r="U746" s="123" t="s">
        <v>1400</v>
      </c>
      <c r="V746" s="123"/>
      <c r="W746" s="125"/>
    </row>
    <row r="747" spans="1:23" s="20" customFormat="1" x14ac:dyDescent="0.2">
      <c r="A747" s="122">
        <v>39990</v>
      </c>
      <c r="B747" s="104" t="s">
        <v>1411</v>
      </c>
      <c r="C747" s="104" t="s">
        <v>359</v>
      </c>
      <c r="D747" s="104" t="s">
        <v>137</v>
      </c>
      <c r="E747" s="101" t="s">
        <v>144</v>
      </c>
      <c r="F747" s="82">
        <v>36950</v>
      </c>
      <c r="G747" s="124">
        <v>2001</v>
      </c>
      <c r="H747" s="123" t="s">
        <v>16</v>
      </c>
      <c r="I747" s="123" t="str">
        <f t="shared" si="36"/>
        <v>NC</v>
      </c>
      <c r="J747" s="123" t="str">
        <f t="shared" si="35"/>
        <v>NC</v>
      </c>
      <c r="K747" s="123" t="str">
        <f t="shared" si="37"/>
        <v>Southeast</v>
      </c>
      <c r="L747" s="123" t="str">
        <f>INDEX('State '!$A$1:$C$62,MATCH($I747,'State '!$B:$B,0),3)</f>
        <v>Southeast</v>
      </c>
      <c r="M747" s="123" t="str">
        <f>INDEX('State '!$A$1:$C$62,MATCH($J747,'State '!$B:$B,0),3)</f>
        <v>Southeast</v>
      </c>
      <c r="N747" s="123"/>
      <c r="O747" s="85">
        <v>90</v>
      </c>
      <c r="P747" s="85">
        <v>82</v>
      </c>
      <c r="Q747" s="124">
        <v>350</v>
      </c>
      <c r="R747" s="128">
        <v>30</v>
      </c>
      <c r="S747" s="129" t="s">
        <v>139</v>
      </c>
      <c r="T747" s="129" t="s">
        <v>188</v>
      </c>
      <c r="U747" s="123" t="s">
        <v>391</v>
      </c>
      <c r="V747" s="123"/>
      <c r="W747" s="125"/>
    </row>
    <row r="748" spans="1:23" s="20" customFormat="1" x14ac:dyDescent="0.2">
      <c r="A748" s="122">
        <v>39990</v>
      </c>
      <c r="B748" s="101" t="s">
        <v>1428</v>
      </c>
      <c r="C748" s="101" t="s">
        <v>265</v>
      </c>
      <c r="D748" s="101" t="s">
        <v>141</v>
      </c>
      <c r="E748" s="101" t="s">
        <v>144</v>
      </c>
      <c r="F748" s="82">
        <v>37225</v>
      </c>
      <c r="G748" s="124">
        <v>2001</v>
      </c>
      <c r="H748" s="123" t="s">
        <v>21</v>
      </c>
      <c r="I748" s="123" t="str">
        <f t="shared" si="36"/>
        <v>UT</v>
      </c>
      <c r="J748" s="123" t="str">
        <f t="shared" si="35"/>
        <v>UT</v>
      </c>
      <c r="K748" s="123" t="str">
        <f t="shared" si="37"/>
        <v>Mountain</v>
      </c>
      <c r="L748" s="123" t="str">
        <f>INDEX('State '!$A$1:$C$62,MATCH($I748,'State '!$B:$B,0),3)</f>
        <v>Mountain</v>
      </c>
      <c r="M748" s="123" t="str">
        <f>INDEX('State '!$A$1:$C$62,MATCH($J748,'State '!$B:$B,0),3)</f>
        <v>Mountain</v>
      </c>
      <c r="N748" s="123"/>
      <c r="O748" s="85">
        <v>80.849999999999994</v>
      </c>
      <c r="P748" s="85">
        <v>75.599999999999994</v>
      </c>
      <c r="Q748" s="85">
        <v>265</v>
      </c>
      <c r="R748" s="124">
        <v>24</v>
      </c>
      <c r="S748" s="123" t="s">
        <v>135</v>
      </c>
      <c r="T748" s="123" t="s">
        <v>390</v>
      </c>
      <c r="U748" s="123" t="s">
        <v>1429</v>
      </c>
      <c r="V748" s="123"/>
      <c r="W748" s="125"/>
    </row>
    <row r="749" spans="1:23" s="20" customFormat="1" x14ac:dyDescent="0.2">
      <c r="A749" s="122">
        <v>39990</v>
      </c>
      <c r="B749" s="101" t="s">
        <v>1432</v>
      </c>
      <c r="C749" s="101" t="s">
        <v>362</v>
      </c>
      <c r="D749" s="101" t="s">
        <v>134</v>
      </c>
      <c r="E749" s="101" t="s">
        <v>144</v>
      </c>
      <c r="F749" s="82">
        <v>37196</v>
      </c>
      <c r="G749" s="124">
        <v>2001</v>
      </c>
      <c r="H749" s="123" t="s">
        <v>41</v>
      </c>
      <c r="I749" s="123" t="str">
        <f t="shared" si="36"/>
        <v>MI</v>
      </c>
      <c r="J749" s="123" t="str">
        <f t="shared" si="35"/>
        <v>MI</v>
      </c>
      <c r="K749" s="123" t="str">
        <f t="shared" si="37"/>
        <v>Midwest</v>
      </c>
      <c r="L749" s="123" t="str">
        <f>INDEX('State '!$A$1:$C$62,MATCH($I749,'State '!$B:$B,0),3)</f>
        <v>Midwest</v>
      </c>
      <c r="M749" s="123" t="str">
        <f>INDEX('State '!$A$1:$C$62,MATCH($J749,'State '!$B:$B,0),3)</f>
        <v>Midwest</v>
      </c>
      <c r="N749" s="123"/>
      <c r="O749" s="85"/>
      <c r="P749" s="85">
        <v>5</v>
      </c>
      <c r="Q749" s="85">
        <v>120</v>
      </c>
      <c r="R749" s="124"/>
      <c r="S749" s="123" t="s">
        <v>139</v>
      </c>
      <c r="T749" s="123" t="s">
        <v>188</v>
      </c>
      <c r="U749" s="123" t="s">
        <v>391</v>
      </c>
      <c r="V749" s="123"/>
      <c r="W749" s="125"/>
    </row>
    <row r="750" spans="1:23" s="20" customFormat="1" x14ac:dyDescent="0.2">
      <c r="A750" s="122">
        <v>39990</v>
      </c>
      <c r="B750" s="101" t="s">
        <v>1430</v>
      </c>
      <c r="C750" s="101" t="s">
        <v>354</v>
      </c>
      <c r="D750" s="101" t="s">
        <v>141</v>
      </c>
      <c r="E750" s="101" t="s">
        <v>144</v>
      </c>
      <c r="F750" s="82">
        <v>37256</v>
      </c>
      <c r="G750" s="124">
        <v>2001</v>
      </c>
      <c r="H750" s="123" t="s">
        <v>13</v>
      </c>
      <c r="I750" s="123" t="str">
        <f t="shared" si="36"/>
        <v>CA</v>
      </c>
      <c r="J750" s="123" t="str">
        <f t="shared" si="35"/>
        <v>CA</v>
      </c>
      <c r="K750" s="123" t="str">
        <f t="shared" si="37"/>
        <v>Pacific</v>
      </c>
      <c r="L750" s="123" t="str">
        <f>INDEX('State '!$A$1:$C$62,MATCH($I750,'State '!$B:$B,0),3)</f>
        <v>Pacific</v>
      </c>
      <c r="M750" s="123" t="str">
        <f>INDEX('State '!$A$1:$C$62,MATCH($J750,'State '!$B:$B,0),3)</f>
        <v>Pacific</v>
      </c>
      <c r="N750" s="123"/>
      <c r="O750" s="85">
        <v>15</v>
      </c>
      <c r="P750" s="85"/>
      <c r="Q750" s="85">
        <v>175</v>
      </c>
      <c r="R750" s="124"/>
      <c r="S750" s="123" t="s">
        <v>139</v>
      </c>
      <c r="T750" s="123" t="s">
        <v>188</v>
      </c>
      <c r="U750" s="123" t="s">
        <v>391</v>
      </c>
      <c r="V750" s="123"/>
      <c r="W750" s="125"/>
    </row>
    <row r="751" spans="1:23" s="20" customFormat="1" x14ac:dyDescent="0.2">
      <c r="A751" s="122">
        <v>39990</v>
      </c>
      <c r="B751" s="101" t="s">
        <v>1421</v>
      </c>
      <c r="C751" s="101" t="s">
        <v>216</v>
      </c>
      <c r="D751" s="101" t="s">
        <v>141</v>
      </c>
      <c r="E751" s="101" t="s">
        <v>144</v>
      </c>
      <c r="F751" s="82">
        <v>37210</v>
      </c>
      <c r="G751" s="124">
        <v>2001</v>
      </c>
      <c r="H751" s="123" t="s">
        <v>22</v>
      </c>
      <c r="I751" s="123" t="str">
        <f t="shared" si="36"/>
        <v>GA</v>
      </c>
      <c r="J751" s="123" t="str">
        <f t="shared" si="35"/>
        <v>GA</v>
      </c>
      <c r="K751" s="123" t="str">
        <f t="shared" si="37"/>
        <v>Southeast</v>
      </c>
      <c r="L751" s="123" t="str">
        <f>INDEX('State '!$A$1:$C$62,MATCH($I751,'State '!$B:$B,0),3)</f>
        <v>Southeast</v>
      </c>
      <c r="M751" s="123" t="str">
        <f>INDEX('State '!$A$1:$C$62,MATCH($J751,'State '!$B:$B,0),3)</f>
        <v>Southeast</v>
      </c>
      <c r="N751" s="123"/>
      <c r="O751" s="85">
        <v>5.69</v>
      </c>
      <c r="P751" s="85"/>
      <c r="Q751" s="85">
        <v>20</v>
      </c>
      <c r="R751" s="124"/>
      <c r="S751" s="123" t="s">
        <v>135</v>
      </c>
      <c r="T751" s="123" t="s">
        <v>390</v>
      </c>
      <c r="U751" s="123" t="s">
        <v>1422</v>
      </c>
      <c r="V751" s="123"/>
      <c r="W751" s="125"/>
    </row>
    <row r="752" spans="1:23" s="20" customFormat="1" x14ac:dyDescent="0.2">
      <c r="A752" s="122">
        <v>39990</v>
      </c>
      <c r="B752" s="101" t="s">
        <v>1419</v>
      </c>
      <c r="C752" s="101" t="s">
        <v>216</v>
      </c>
      <c r="D752" s="101" t="s">
        <v>141</v>
      </c>
      <c r="E752" s="101" t="s">
        <v>144</v>
      </c>
      <c r="F752" s="82">
        <v>37182</v>
      </c>
      <c r="G752" s="124">
        <v>2001</v>
      </c>
      <c r="H752" s="123" t="s">
        <v>389</v>
      </c>
      <c r="I752" s="123" t="str">
        <f t="shared" si="36"/>
        <v>AL</v>
      </c>
      <c r="J752" s="123" t="str">
        <f t="shared" si="35"/>
        <v>GA</v>
      </c>
      <c r="K752" s="123" t="str">
        <f t="shared" si="37"/>
        <v>South Central, Southeast</v>
      </c>
      <c r="L752" s="123" t="str">
        <f>INDEX('State '!$A$1:$C$62,MATCH($I752,'State '!$B:$B,0),3)</f>
        <v>South Central</v>
      </c>
      <c r="M752" s="123" t="str">
        <f>INDEX('State '!$A$1:$C$62,MATCH($J752,'State '!$B:$B,0),3)</f>
        <v>Southeast</v>
      </c>
      <c r="N752" s="123"/>
      <c r="O752" s="85">
        <v>6.2</v>
      </c>
      <c r="P752" s="85">
        <v>7.1</v>
      </c>
      <c r="Q752" s="85">
        <v>17</v>
      </c>
      <c r="R752" s="124">
        <v>16</v>
      </c>
      <c r="S752" s="123" t="s">
        <v>135</v>
      </c>
      <c r="T752" s="123" t="s">
        <v>390</v>
      </c>
      <c r="U752" s="123" t="s">
        <v>1420</v>
      </c>
      <c r="V752" s="123"/>
      <c r="W752" s="125"/>
    </row>
    <row r="753" spans="1:23" s="20" customFormat="1" x14ac:dyDescent="0.2">
      <c r="A753" s="122">
        <v>39990</v>
      </c>
      <c r="B753" s="101" t="s">
        <v>1433</v>
      </c>
      <c r="C753" s="101" t="s">
        <v>207</v>
      </c>
      <c r="D753" s="101" t="s">
        <v>134</v>
      </c>
      <c r="E753" s="101" t="s">
        <v>144</v>
      </c>
      <c r="F753" s="82">
        <v>37118</v>
      </c>
      <c r="G753" s="124">
        <v>2001</v>
      </c>
      <c r="H753" s="123" t="s">
        <v>1434</v>
      </c>
      <c r="I753" s="123" t="str">
        <f t="shared" si="36"/>
        <v>MA</v>
      </c>
      <c r="J753" s="123" t="str">
        <f t="shared" si="35"/>
        <v>NH</v>
      </c>
      <c r="K753" s="123" t="str">
        <f t="shared" si="37"/>
        <v>Northeast</v>
      </c>
      <c r="L753" s="123" t="str">
        <f>INDEX('State '!$A$1:$C$62,MATCH($I753,'State '!$B:$B,0),3)</f>
        <v>Northeast</v>
      </c>
      <c r="M753" s="123" t="str">
        <f>INDEX('State '!$A$1:$C$62,MATCH($J753,'State '!$B:$B,0),3)</f>
        <v>Northeast</v>
      </c>
      <c r="N753" s="123"/>
      <c r="O753" s="85">
        <v>32.4</v>
      </c>
      <c r="P753" s="85">
        <v>19.3</v>
      </c>
      <c r="Q753" s="85">
        <v>126</v>
      </c>
      <c r="R753" s="124">
        <v>20</v>
      </c>
      <c r="S753" s="123" t="s">
        <v>135</v>
      </c>
      <c r="T753" s="123" t="s">
        <v>390</v>
      </c>
      <c r="U753" s="123" t="s">
        <v>1435</v>
      </c>
      <c r="V753" s="123"/>
      <c r="W753" s="125"/>
    </row>
    <row r="754" spans="1:23" s="20" customFormat="1" x14ac:dyDescent="0.2">
      <c r="A754" s="122">
        <v>39990</v>
      </c>
      <c r="B754" s="101" t="s">
        <v>1438</v>
      </c>
      <c r="C754" s="101" t="s">
        <v>207</v>
      </c>
      <c r="D754" s="101" t="s">
        <v>141</v>
      </c>
      <c r="E754" s="101" t="s">
        <v>144</v>
      </c>
      <c r="F754" s="82">
        <v>37012</v>
      </c>
      <c r="G754" s="124">
        <v>2001</v>
      </c>
      <c r="H754" s="123" t="s">
        <v>1439</v>
      </c>
      <c r="I754" s="123" t="str">
        <f t="shared" si="36"/>
        <v>MA</v>
      </c>
      <c r="J754" s="123" t="str">
        <f t="shared" si="35"/>
        <v>CT</v>
      </c>
      <c r="K754" s="123" t="str">
        <f t="shared" si="37"/>
        <v>Northeast</v>
      </c>
      <c r="L754" s="123" t="str">
        <f>INDEX('State '!$A$1:$C$62,MATCH($I754,'State '!$B:$B,0),3)</f>
        <v>Northeast</v>
      </c>
      <c r="M754" s="123" t="str">
        <f>INDEX('State '!$A$1:$C$62,MATCH($J754,'State '!$B:$B,0),3)</f>
        <v>Northeast</v>
      </c>
      <c r="N754" s="123"/>
      <c r="O754" s="85">
        <v>28.1</v>
      </c>
      <c r="P754" s="85"/>
      <c r="Q754" s="85">
        <v>288</v>
      </c>
      <c r="R754" s="124"/>
      <c r="S754" s="123" t="s">
        <v>135</v>
      </c>
      <c r="T754" s="123" t="s">
        <v>390</v>
      </c>
      <c r="U754" s="123" t="s">
        <v>1440</v>
      </c>
      <c r="V754" s="123"/>
      <c r="W754" s="125"/>
    </row>
    <row r="755" spans="1:23" s="20" customFormat="1" x14ac:dyDescent="0.2">
      <c r="A755" s="122">
        <v>39990</v>
      </c>
      <c r="B755" s="101" t="s">
        <v>1405</v>
      </c>
      <c r="C755" s="101" t="s">
        <v>207</v>
      </c>
      <c r="D755" s="101" t="s">
        <v>137</v>
      </c>
      <c r="E755" s="101" t="s">
        <v>144</v>
      </c>
      <c r="F755" s="82">
        <v>37043</v>
      </c>
      <c r="G755" s="124">
        <v>2001</v>
      </c>
      <c r="H755" s="123" t="s">
        <v>47</v>
      </c>
      <c r="I755" s="123" t="str">
        <f t="shared" si="36"/>
        <v>GM</v>
      </c>
      <c r="J755" s="123" t="str">
        <f t="shared" si="35"/>
        <v>GM</v>
      </c>
      <c r="K755" s="123" t="str">
        <f t="shared" si="37"/>
        <v>Gulf of Mexico</v>
      </c>
      <c r="L755" s="123" t="str">
        <f>INDEX('State '!$A$1:$C$62,MATCH($I755,'State '!$B:$B,0),3)</f>
        <v>Gulf of Mexico</v>
      </c>
      <c r="M755" s="123" t="str">
        <f>INDEX('State '!$A$1:$C$62,MATCH($J755,'State '!$B:$B,0),3)</f>
        <v>Gulf of Mexico</v>
      </c>
      <c r="N755" s="123"/>
      <c r="O755" s="85">
        <v>15</v>
      </c>
      <c r="P755" s="85">
        <v>17.8</v>
      </c>
      <c r="Q755" s="85">
        <v>400</v>
      </c>
      <c r="R755" s="124">
        <v>20</v>
      </c>
      <c r="S755" s="123" t="s">
        <v>135</v>
      </c>
      <c r="T755" s="123" t="s">
        <v>390</v>
      </c>
      <c r="U755" s="123" t="s">
        <v>1406</v>
      </c>
      <c r="V755" s="123"/>
      <c r="W755" s="125"/>
    </row>
    <row r="756" spans="1:23" s="20" customFormat="1" x14ac:dyDescent="0.2">
      <c r="A756" s="122">
        <v>39990</v>
      </c>
      <c r="B756" s="104" t="s">
        <v>1401</v>
      </c>
      <c r="C756" s="104" t="s">
        <v>200</v>
      </c>
      <c r="D756" s="104" t="s">
        <v>134</v>
      </c>
      <c r="E756" s="101" t="s">
        <v>144</v>
      </c>
      <c r="F756" s="82">
        <v>37164</v>
      </c>
      <c r="G756" s="124">
        <v>2001</v>
      </c>
      <c r="H756" s="123" t="s">
        <v>7</v>
      </c>
      <c r="I756" s="123" t="str">
        <f t="shared" si="36"/>
        <v>PA</v>
      </c>
      <c r="J756" s="123" t="str">
        <f t="shared" si="35"/>
        <v>PA</v>
      </c>
      <c r="K756" s="123" t="str">
        <f t="shared" si="37"/>
        <v>Northeast</v>
      </c>
      <c r="L756" s="123" t="str">
        <f>INDEX('State '!$A$1:$C$62,MATCH($I756,'State '!$B:$B,0),3)</f>
        <v>Northeast</v>
      </c>
      <c r="M756" s="123" t="str">
        <f>INDEX('State '!$A$1:$C$62,MATCH($J756,'State '!$B:$B,0),3)</f>
        <v>Northeast</v>
      </c>
      <c r="N756" s="123"/>
      <c r="O756" s="85">
        <v>21.5</v>
      </c>
      <c r="P756" s="85">
        <v>5</v>
      </c>
      <c r="Q756" s="124">
        <v>82</v>
      </c>
      <c r="R756" s="128">
        <v>12</v>
      </c>
      <c r="S756" s="129" t="s">
        <v>135</v>
      </c>
      <c r="T756" s="123" t="s">
        <v>390</v>
      </c>
      <c r="U756" s="123" t="s">
        <v>1402</v>
      </c>
      <c r="V756" s="123"/>
      <c r="W756" s="125"/>
    </row>
    <row r="757" spans="1:23" s="20" customFormat="1" x14ac:dyDescent="0.2">
      <c r="A757" s="122">
        <v>39990</v>
      </c>
      <c r="B757" s="101" t="s">
        <v>1414</v>
      </c>
      <c r="C757" s="101" t="s">
        <v>360</v>
      </c>
      <c r="D757" s="101" t="s">
        <v>134</v>
      </c>
      <c r="E757" s="101" t="s">
        <v>144</v>
      </c>
      <c r="F757" s="82">
        <v>37256</v>
      </c>
      <c r="G757" s="124">
        <v>2001</v>
      </c>
      <c r="H757" s="123" t="s">
        <v>19</v>
      </c>
      <c r="I757" s="123" t="str">
        <f t="shared" si="36"/>
        <v>VA</v>
      </c>
      <c r="J757" s="123" t="str">
        <f t="shared" si="35"/>
        <v>VA</v>
      </c>
      <c r="K757" s="123" t="str">
        <f t="shared" si="37"/>
        <v>Northeast</v>
      </c>
      <c r="L757" s="123" t="str">
        <f>INDEX('State '!$A$1:$C$62,MATCH($I757,'State '!$B:$B,0),3)</f>
        <v>Northeast</v>
      </c>
      <c r="M757" s="123" t="str">
        <f>INDEX('State '!$A$1:$C$62,MATCH($J757,'State '!$B:$B,0),3)</f>
        <v>Northeast</v>
      </c>
      <c r="N757" s="123"/>
      <c r="O757" s="85">
        <v>11</v>
      </c>
      <c r="P757" s="85">
        <v>2.14</v>
      </c>
      <c r="Q757" s="85">
        <v>1000</v>
      </c>
      <c r="R757" s="124">
        <v>36</v>
      </c>
      <c r="S757" s="123" t="s">
        <v>135</v>
      </c>
      <c r="T757" s="123" t="s">
        <v>390</v>
      </c>
      <c r="U757" s="123" t="s">
        <v>1415</v>
      </c>
      <c r="V757" s="123"/>
      <c r="W757" s="125"/>
    </row>
    <row r="758" spans="1:23" s="20" customFormat="1" x14ac:dyDescent="0.2">
      <c r="A758" s="122">
        <v>39990</v>
      </c>
      <c r="B758" s="101" t="s">
        <v>1427</v>
      </c>
      <c r="C758" s="101" t="s">
        <v>1941</v>
      </c>
      <c r="D758" s="101" t="s">
        <v>141</v>
      </c>
      <c r="E758" s="101" t="s">
        <v>144</v>
      </c>
      <c r="F758" s="82">
        <v>37226</v>
      </c>
      <c r="G758" s="124">
        <v>2001</v>
      </c>
      <c r="H758" s="123" t="s">
        <v>412</v>
      </c>
      <c r="I758" s="123" t="str">
        <f t="shared" si="36"/>
        <v>PA</v>
      </c>
      <c r="J758" s="123" t="str">
        <f t="shared" si="35"/>
        <v>NY</v>
      </c>
      <c r="K758" s="123" t="str">
        <f t="shared" si="37"/>
        <v>Northeast</v>
      </c>
      <c r="L758" s="123" t="str">
        <f>INDEX('State '!$A$1:$C$62,MATCH($I758,'State '!$B:$B,0),3)</f>
        <v>Northeast</v>
      </c>
      <c r="M758" s="123" t="str">
        <f>INDEX('State '!$A$1:$C$62,MATCH($J758,'State '!$B:$B,0),3)</f>
        <v>Northeast</v>
      </c>
      <c r="N758" s="123"/>
      <c r="O758" s="85">
        <v>123.3</v>
      </c>
      <c r="P758" s="85">
        <v>30</v>
      </c>
      <c r="Q758" s="85">
        <v>162</v>
      </c>
      <c r="R758" s="124">
        <v>42</v>
      </c>
      <c r="S758" s="123" t="s">
        <v>135</v>
      </c>
      <c r="T758" s="123" t="s">
        <v>390</v>
      </c>
      <c r="U758" s="123" t="s">
        <v>1393</v>
      </c>
      <c r="V758" s="123"/>
      <c r="W758" s="125"/>
    </row>
    <row r="759" spans="1:23" s="20" customFormat="1" x14ac:dyDescent="0.2">
      <c r="A759" s="122">
        <v>39990</v>
      </c>
      <c r="B759" s="101" t="s">
        <v>1444</v>
      </c>
      <c r="C759" s="101" t="s">
        <v>364</v>
      </c>
      <c r="D759" s="101" t="s">
        <v>137</v>
      </c>
      <c r="E759" s="101" t="s">
        <v>144</v>
      </c>
      <c r="F759" s="82">
        <v>37194</v>
      </c>
      <c r="G759" s="124">
        <v>2001</v>
      </c>
      <c r="H759" s="123" t="s">
        <v>1445</v>
      </c>
      <c r="I759" s="123" t="str">
        <f t="shared" si="36"/>
        <v>LA</v>
      </c>
      <c r="J759" s="123" t="str">
        <f t="shared" ref="J759:J822" si="38">RIGHT($H759,2)</f>
        <v>AR</v>
      </c>
      <c r="K759" s="123" t="str">
        <f t="shared" si="37"/>
        <v>South Central</v>
      </c>
      <c r="L759" s="123" t="str">
        <f>INDEX('State '!$A$1:$C$62,MATCH($I759,'State '!$B:$B,0),3)</f>
        <v>South Central</v>
      </c>
      <c r="M759" s="123" t="str">
        <f>INDEX('State '!$A$1:$C$62,MATCH($J759,'State '!$B:$B,0),3)</f>
        <v>South Central</v>
      </c>
      <c r="N759" s="123"/>
      <c r="O759" s="85">
        <v>45</v>
      </c>
      <c r="P759" s="85">
        <v>41.7</v>
      </c>
      <c r="Q759" s="85">
        <v>427</v>
      </c>
      <c r="R759" s="124">
        <v>30</v>
      </c>
      <c r="S759" s="123" t="s">
        <v>135</v>
      </c>
      <c r="T759" s="123" t="s">
        <v>390</v>
      </c>
      <c r="U759" s="123" t="s">
        <v>1446</v>
      </c>
      <c r="V759" s="123"/>
      <c r="W759" s="125"/>
    </row>
    <row r="760" spans="1:23" s="20" customFormat="1" x14ac:dyDescent="0.2">
      <c r="A760" s="122">
        <v>39990</v>
      </c>
      <c r="B760" s="101" t="s">
        <v>1487</v>
      </c>
      <c r="C760" s="101" t="s">
        <v>271</v>
      </c>
      <c r="D760" s="101" t="s">
        <v>141</v>
      </c>
      <c r="E760" s="101" t="s">
        <v>144</v>
      </c>
      <c r="F760" s="82">
        <v>37176</v>
      </c>
      <c r="G760" s="124">
        <v>2001</v>
      </c>
      <c r="H760" s="123" t="s">
        <v>1488</v>
      </c>
      <c r="I760" s="123" t="str">
        <f t="shared" si="36"/>
        <v>SK</v>
      </c>
      <c r="J760" s="123" t="str">
        <f t="shared" si="38"/>
        <v>MN</v>
      </c>
      <c r="K760" s="123" t="str">
        <f t="shared" si="37"/>
        <v>Canada, Mountain, Midwest</v>
      </c>
      <c r="L760" s="123" t="str">
        <f>INDEX('State '!$A$1:$C$62,MATCH($I760,'State '!$B:$B,0),3)</f>
        <v>Canada</v>
      </c>
      <c r="M760" s="123" t="str">
        <f>INDEX('State '!$A$1:$C$62,MATCH($J760,'State '!$B:$B,0),3)</f>
        <v>Midwest</v>
      </c>
      <c r="N760" s="123" t="s">
        <v>2564</v>
      </c>
      <c r="O760" s="85">
        <v>3.9</v>
      </c>
      <c r="P760" s="85">
        <v>5.6</v>
      </c>
      <c r="Q760" s="85"/>
      <c r="R760" s="124">
        <v>24</v>
      </c>
      <c r="S760" s="123" t="s">
        <v>135</v>
      </c>
      <c r="T760" s="123" t="s">
        <v>390</v>
      </c>
      <c r="U760" s="123" t="s">
        <v>1489</v>
      </c>
      <c r="V760" s="123"/>
      <c r="W760" s="125"/>
    </row>
    <row r="761" spans="1:23" s="20" customFormat="1" x14ac:dyDescent="0.2">
      <c r="A761" s="122">
        <v>39990</v>
      </c>
      <c r="B761" s="101" t="s">
        <v>1485</v>
      </c>
      <c r="C761" s="101" t="s">
        <v>369</v>
      </c>
      <c r="D761" s="101" t="s">
        <v>134</v>
      </c>
      <c r="E761" s="101" t="s">
        <v>144</v>
      </c>
      <c r="F761" s="82">
        <v>37072</v>
      </c>
      <c r="G761" s="124">
        <v>2001</v>
      </c>
      <c r="H761" s="123" t="s">
        <v>19</v>
      </c>
      <c r="I761" s="123" t="str">
        <f t="shared" si="36"/>
        <v>VA</v>
      </c>
      <c r="J761" s="123" t="str">
        <f t="shared" si="38"/>
        <v>VA</v>
      </c>
      <c r="K761" s="123" t="str">
        <f t="shared" si="37"/>
        <v>Northeast</v>
      </c>
      <c r="L761" s="123" t="str">
        <f>INDEX('State '!$A$1:$C$62,MATCH($I761,'State '!$B:$B,0),3)</f>
        <v>Northeast</v>
      </c>
      <c r="M761" s="123" t="str">
        <f>INDEX('State '!$A$1:$C$62,MATCH($J761,'State '!$B:$B,0),3)</f>
        <v>Northeast</v>
      </c>
      <c r="N761" s="123"/>
      <c r="O761" s="85">
        <v>14.5</v>
      </c>
      <c r="P761" s="85">
        <v>72</v>
      </c>
      <c r="Q761" s="85">
        <v>30</v>
      </c>
      <c r="R761" s="124">
        <v>20</v>
      </c>
      <c r="S761" s="123" t="s">
        <v>139</v>
      </c>
      <c r="T761" s="123" t="s">
        <v>188</v>
      </c>
      <c r="U761" s="123" t="s">
        <v>391</v>
      </c>
      <c r="V761" s="123"/>
      <c r="W761" s="125"/>
    </row>
    <row r="762" spans="1:23" s="20" customFormat="1" x14ac:dyDescent="0.2">
      <c r="A762" s="122">
        <v>39990</v>
      </c>
      <c r="B762" s="101" t="s">
        <v>1476</v>
      </c>
      <c r="C762" s="101" t="s">
        <v>249</v>
      </c>
      <c r="D762" s="101" t="s">
        <v>141</v>
      </c>
      <c r="E762" s="101" t="s">
        <v>144</v>
      </c>
      <c r="F762" s="82">
        <v>37226</v>
      </c>
      <c r="G762" s="124">
        <v>2001</v>
      </c>
      <c r="H762" s="123" t="s">
        <v>713</v>
      </c>
      <c r="I762" s="123" t="str">
        <f t="shared" si="36"/>
        <v>WY</v>
      </c>
      <c r="J762" s="123" t="str">
        <f t="shared" si="38"/>
        <v>CO</v>
      </c>
      <c r="K762" s="123" t="str">
        <f t="shared" si="37"/>
        <v>Mountain</v>
      </c>
      <c r="L762" s="123" t="str">
        <f>INDEX('State '!$A$1:$C$62,MATCH($I762,'State '!$B:$B,0),3)</f>
        <v>Mountain</v>
      </c>
      <c r="M762" s="123" t="str">
        <f>INDEX('State '!$A$1:$C$62,MATCH($J762,'State '!$B:$B,0),3)</f>
        <v>Mountain</v>
      </c>
      <c r="N762" s="123"/>
      <c r="O762" s="85">
        <v>159.58000000000001</v>
      </c>
      <c r="P762" s="85">
        <v>155</v>
      </c>
      <c r="Q762" s="85">
        <v>675</v>
      </c>
      <c r="R762" s="124">
        <v>36</v>
      </c>
      <c r="S762" s="123" t="s">
        <v>135</v>
      </c>
      <c r="T762" s="123" t="s">
        <v>390</v>
      </c>
      <c r="U762" s="123" t="s">
        <v>1477</v>
      </c>
      <c r="V762" s="123"/>
      <c r="W762" s="125"/>
    </row>
    <row r="763" spans="1:23" s="20" customFormat="1" ht="25.5" x14ac:dyDescent="0.2">
      <c r="A763" s="122">
        <v>39990</v>
      </c>
      <c r="B763" s="101" t="s">
        <v>1462</v>
      </c>
      <c r="C763" s="101" t="s">
        <v>366</v>
      </c>
      <c r="D763" s="101" t="s">
        <v>134</v>
      </c>
      <c r="E763" s="101" t="s">
        <v>144</v>
      </c>
      <c r="F763" s="82">
        <v>37196</v>
      </c>
      <c r="G763" s="124">
        <v>2001</v>
      </c>
      <c r="H763" s="123" t="s">
        <v>1202</v>
      </c>
      <c r="I763" s="123" t="str">
        <f t="shared" si="36"/>
        <v>KS</v>
      </c>
      <c r="J763" s="123" t="str">
        <f t="shared" si="38"/>
        <v>MO</v>
      </c>
      <c r="K763" s="123" t="str">
        <f t="shared" si="37"/>
        <v>South Central, Midwest</v>
      </c>
      <c r="L763" s="123" t="str">
        <f>INDEX('State '!$A$1:$C$62,MATCH($I763,'State '!$B:$B,0),3)</f>
        <v>South Central</v>
      </c>
      <c r="M763" s="123" t="str">
        <f>INDEX('State '!$A$1:$C$62,MATCH($J763,'State '!$B:$B,0),3)</f>
        <v>Midwest</v>
      </c>
      <c r="N763" s="123"/>
      <c r="O763" s="85">
        <v>19.7</v>
      </c>
      <c r="P763" s="85">
        <v>36.799999999999997</v>
      </c>
      <c r="Q763" s="85">
        <v>55</v>
      </c>
      <c r="R763" s="124" t="s">
        <v>1463</v>
      </c>
      <c r="S763" s="123" t="s">
        <v>135</v>
      </c>
      <c r="T763" s="123" t="s">
        <v>390</v>
      </c>
      <c r="U763" s="123" t="s">
        <v>1464</v>
      </c>
      <c r="V763" s="123"/>
      <c r="W763" s="125"/>
    </row>
    <row r="764" spans="1:23" s="20" customFormat="1" x14ac:dyDescent="0.2">
      <c r="A764" s="122">
        <v>39990</v>
      </c>
      <c r="B764" s="101" t="s">
        <v>1481</v>
      </c>
      <c r="C764" s="101" t="s">
        <v>366</v>
      </c>
      <c r="D764" s="101" t="s">
        <v>141</v>
      </c>
      <c r="E764" s="101" t="s">
        <v>144</v>
      </c>
      <c r="F764" s="82">
        <v>37040</v>
      </c>
      <c r="G764" s="124">
        <v>2001</v>
      </c>
      <c r="H764" s="123" t="s">
        <v>1202</v>
      </c>
      <c r="I764" s="123" t="str">
        <f t="shared" si="36"/>
        <v>KS</v>
      </c>
      <c r="J764" s="123" t="str">
        <f t="shared" si="38"/>
        <v>MO</v>
      </c>
      <c r="K764" s="123" t="str">
        <f t="shared" si="37"/>
        <v>South Central, Midwest</v>
      </c>
      <c r="L764" s="123" t="str">
        <f>INDEX('State '!$A$1:$C$62,MATCH($I764,'State '!$B:$B,0),3)</f>
        <v>South Central</v>
      </c>
      <c r="M764" s="123" t="str">
        <f>INDEX('State '!$A$1:$C$62,MATCH($J764,'State '!$B:$B,0),3)</f>
        <v>Midwest</v>
      </c>
      <c r="N764" s="123"/>
      <c r="O764" s="85"/>
      <c r="P764" s="85">
        <v>1.5</v>
      </c>
      <c r="Q764" s="85">
        <v>88.2</v>
      </c>
      <c r="R764" s="124">
        <v>24</v>
      </c>
      <c r="S764" s="123" t="s">
        <v>135</v>
      </c>
      <c r="T764" s="123" t="s">
        <v>390</v>
      </c>
      <c r="U764" s="123" t="s">
        <v>1482</v>
      </c>
      <c r="V764" s="123"/>
      <c r="W764" s="125"/>
    </row>
    <row r="765" spans="1:23" s="20" customFormat="1" x14ac:dyDescent="0.2">
      <c r="A765" s="122">
        <v>39990</v>
      </c>
      <c r="B765" s="101" t="s">
        <v>1509</v>
      </c>
      <c r="C765" s="101" t="s">
        <v>201</v>
      </c>
      <c r="D765" s="101" t="s">
        <v>134</v>
      </c>
      <c r="E765" s="101" t="s">
        <v>144</v>
      </c>
      <c r="F765" s="82">
        <v>36739</v>
      </c>
      <c r="G765" s="83">
        <v>2000</v>
      </c>
      <c r="H765" s="123" t="s">
        <v>35</v>
      </c>
      <c r="I765" s="123" t="str">
        <f t="shared" si="36"/>
        <v>CT</v>
      </c>
      <c r="J765" s="123" t="str">
        <f t="shared" si="38"/>
        <v>CT</v>
      </c>
      <c r="K765" s="123" t="str">
        <f t="shared" si="37"/>
        <v>Northeast</v>
      </c>
      <c r="L765" s="123" t="str">
        <f>INDEX('State '!$A$1:$C$62,MATCH($I765,'State '!$B:$B,0),3)</f>
        <v>Northeast</v>
      </c>
      <c r="M765" s="123" t="str">
        <f>INDEX('State '!$A$1:$C$62,MATCH($J765,'State '!$B:$B,0),3)</f>
        <v>Northeast</v>
      </c>
      <c r="N765" s="123"/>
      <c r="O765" s="85">
        <v>4.7</v>
      </c>
      <c r="P765" s="85">
        <v>2</v>
      </c>
      <c r="Q765" s="85">
        <v>140</v>
      </c>
      <c r="R765" s="124">
        <v>16</v>
      </c>
      <c r="S765" s="123" t="s">
        <v>135</v>
      </c>
      <c r="T765" s="123" t="s">
        <v>390</v>
      </c>
      <c r="U765" s="123" t="s">
        <v>1510</v>
      </c>
      <c r="V765" s="123"/>
      <c r="W765" s="125"/>
    </row>
    <row r="766" spans="1:23" s="20" customFormat="1" x14ac:dyDescent="0.2">
      <c r="A766" s="122">
        <v>39990</v>
      </c>
      <c r="B766" s="101" t="s">
        <v>1499</v>
      </c>
      <c r="C766" s="101" t="s">
        <v>201</v>
      </c>
      <c r="D766" s="101" t="s">
        <v>134</v>
      </c>
      <c r="E766" s="101" t="s">
        <v>144</v>
      </c>
      <c r="F766" s="82">
        <v>36617</v>
      </c>
      <c r="G766" s="83">
        <v>2000</v>
      </c>
      <c r="H766" s="123" t="s">
        <v>1500</v>
      </c>
      <c r="I766" s="123" t="str">
        <f t="shared" si="36"/>
        <v>CT</v>
      </c>
      <c r="J766" s="123" t="str">
        <f t="shared" si="38"/>
        <v>RI</v>
      </c>
      <c r="K766" s="123" t="str">
        <f t="shared" si="37"/>
        <v>Northeast</v>
      </c>
      <c r="L766" s="123" t="str">
        <f>INDEX('State '!$A$1:$C$62,MATCH($I766,'State '!$B:$B,0),3)</f>
        <v>Northeast</v>
      </c>
      <c r="M766" s="123" t="str">
        <f>INDEX('State '!$A$1:$C$62,MATCH($J766,'State '!$B:$B,0),3)</f>
        <v>Northeast</v>
      </c>
      <c r="N766" s="123"/>
      <c r="O766" s="85">
        <v>13.9</v>
      </c>
      <c r="P766" s="85">
        <v>16</v>
      </c>
      <c r="Q766" s="85">
        <v>46</v>
      </c>
      <c r="R766" s="124">
        <v>30</v>
      </c>
      <c r="S766" s="123" t="s">
        <v>135</v>
      </c>
      <c r="T766" s="123" t="s">
        <v>390</v>
      </c>
      <c r="U766" s="123" t="s">
        <v>1501</v>
      </c>
      <c r="V766" s="123"/>
      <c r="W766" s="125"/>
    </row>
    <row r="767" spans="1:23" s="20" customFormat="1" x14ac:dyDescent="0.2">
      <c r="A767" s="122">
        <v>39990</v>
      </c>
      <c r="B767" s="101" t="s">
        <v>1531</v>
      </c>
      <c r="C767" s="101" t="s">
        <v>208</v>
      </c>
      <c r="D767" s="101" t="s">
        <v>141</v>
      </c>
      <c r="E767" s="101" t="s">
        <v>144</v>
      </c>
      <c r="F767" s="82">
        <v>36861</v>
      </c>
      <c r="G767" s="83">
        <v>2000</v>
      </c>
      <c r="H767" s="123" t="s">
        <v>1532</v>
      </c>
      <c r="I767" s="123" t="str">
        <f t="shared" si="36"/>
        <v>SK</v>
      </c>
      <c r="J767" s="123" t="str">
        <f t="shared" si="38"/>
        <v>ND</v>
      </c>
      <c r="K767" s="123" t="str">
        <f t="shared" si="37"/>
        <v>Canada, Mountain</v>
      </c>
      <c r="L767" s="123" t="str">
        <f>INDEX('State '!$A$1:$C$62,MATCH($I767,'State '!$B:$B,0),3)</f>
        <v>Canada</v>
      </c>
      <c r="M767" s="123" t="str">
        <f>INDEX('State '!$A$1:$C$62,MATCH($J767,'State '!$B:$B,0),3)</f>
        <v>Mountain</v>
      </c>
      <c r="N767" s="123"/>
      <c r="O767" s="85"/>
      <c r="P767" s="85">
        <v>1</v>
      </c>
      <c r="Q767" s="85">
        <v>1600</v>
      </c>
      <c r="R767" s="124">
        <v>36</v>
      </c>
      <c r="S767" s="123" t="s">
        <v>135</v>
      </c>
      <c r="T767" s="123" t="s">
        <v>390</v>
      </c>
      <c r="U767" s="123" t="s">
        <v>1533</v>
      </c>
      <c r="V767" s="123"/>
      <c r="W767" s="125"/>
    </row>
    <row r="768" spans="1:23" s="20" customFormat="1" x14ac:dyDescent="0.2">
      <c r="A768" s="122">
        <v>39990</v>
      </c>
      <c r="B768" s="101" t="s">
        <v>1548</v>
      </c>
      <c r="C768" s="101" t="s">
        <v>208</v>
      </c>
      <c r="D768" s="101" t="s">
        <v>137</v>
      </c>
      <c r="E768" s="101" t="s">
        <v>144</v>
      </c>
      <c r="F768" s="82">
        <v>36861</v>
      </c>
      <c r="G768" s="83">
        <v>2000</v>
      </c>
      <c r="H768" s="123" t="s">
        <v>1549</v>
      </c>
      <c r="I768" s="123" t="str">
        <f t="shared" si="36"/>
        <v>SK</v>
      </c>
      <c r="J768" s="123" t="str">
        <f t="shared" si="38"/>
        <v>IL</v>
      </c>
      <c r="K768" s="123" t="str">
        <f t="shared" si="37"/>
        <v>Canada, Mountain, Midwest</v>
      </c>
      <c r="L768" s="123" t="str">
        <f>INDEX('State '!$A$1:$C$62,MATCH($I768,'State '!$B:$B,0),3)</f>
        <v>Canada</v>
      </c>
      <c r="M768" s="123" t="str">
        <f>INDEX('State '!$A$1:$C$62,MATCH($J768,'State '!$B:$B,0),3)</f>
        <v>Midwest</v>
      </c>
      <c r="N768" s="123" t="s">
        <v>2564</v>
      </c>
      <c r="O768" s="85">
        <v>1305</v>
      </c>
      <c r="P768" s="85">
        <v>886.8</v>
      </c>
      <c r="Q768" s="85">
        <v>1325</v>
      </c>
      <c r="R768" s="124">
        <v>36</v>
      </c>
      <c r="S768" s="123" t="s">
        <v>135</v>
      </c>
      <c r="T768" s="123" t="s">
        <v>390</v>
      </c>
      <c r="U768" s="123" t="s">
        <v>1550</v>
      </c>
      <c r="V768" s="123"/>
      <c r="W768" s="125"/>
    </row>
    <row r="769" spans="1:23" s="20" customFormat="1" x14ac:dyDescent="0.2">
      <c r="A769" s="122">
        <v>39990</v>
      </c>
      <c r="B769" s="101" t="s">
        <v>1537</v>
      </c>
      <c r="C769" s="101" t="s">
        <v>1791</v>
      </c>
      <c r="D769" s="101" t="s">
        <v>134</v>
      </c>
      <c r="E769" s="101" t="s">
        <v>144</v>
      </c>
      <c r="F769" s="82">
        <v>36584</v>
      </c>
      <c r="G769" s="83">
        <v>2000</v>
      </c>
      <c r="H769" s="123" t="s">
        <v>1538</v>
      </c>
      <c r="I769" s="123" t="str">
        <f t="shared" si="36"/>
        <v>MS</v>
      </c>
      <c r="J769" s="123" t="str">
        <f t="shared" si="38"/>
        <v>TN</v>
      </c>
      <c r="K769" s="123" t="str">
        <f t="shared" si="37"/>
        <v>South Central, Midwest</v>
      </c>
      <c r="L769" s="123" t="str">
        <f>INDEX('State '!$A$1:$C$62,MATCH($I769,'State '!$B:$B,0),3)</f>
        <v>South Central</v>
      </c>
      <c r="M769" s="123" t="str">
        <f>INDEX('State '!$A$1:$C$62,MATCH($J769,'State '!$B:$B,0),3)</f>
        <v>Midwest</v>
      </c>
      <c r="N769" s="123"/>
      <c r="O769" s="85">
        <v>0.24</v>
      </c>
      <c r="P769" s="85">
        <v>15</v>
      </c>
      <c r="Q769" s="85">
        <v>235</v>
      </c>
      <c r="R769" s="124">
        <v>20</v>
      </c>
      <c r="S769" s="123" t="s">
        <v>135</v>
      </c>
      <c r="T769" s="123" t="s">
        <v>390</v>
      </c>
      <c r="U769" s="123" t="s">
        <v>1539</v>
      </c>
      <c r="V769" s="123"/>
      <c r="W769" s="125"/>
    </row>
    <row r="770" spans="1:23" s="20" customFormat="1" x14ac:dyDescent="0.2">
      <c r="A770" s="122">
        <v>39990</v>
      </c>
      <c r="B770" s="101" t="s">
        <v>1540</v>
      </c>
      <c r="C770" s="101" t="s">
        <v>1791</v>
      </c>
      <c r="D770" s="101" t="s">
        <v>134</v>
      </c>
      <c r="E770" s="101" t="s">
        <v>144</v>
      </c>
      <c r="F770" s="82">
        <v>36584</v>
      </c>
      <c r="G770" s="83">
        <v>2000</v>
      </c>
      <c r="H770" s="123" t="s">
        <v>47</v>
      </c>
      <c r="I770" s="123" t="str">
        <f t="shared" si="36"/>
        <v>GM</v>
      </c>
      <c r="J770" s="123" t="str">
        <f t="shared" si="38"/>
        <v>GM</v>
      </c>
      <c r="K770" s="123" t="str">
        <f t="shared" si="37"/>
        <v>Gulf of Mexico</v>
      </c>
      <c r="L770" s="123" t="str">
        <f>INDEX('State '!$A$1:$C$62,MATCH($I770,'State '!$B:$B,0),3)</f>
        <v>Gulf of Mexico</v>
      </c>
      <c r="M770" s="123" t="str">
        <f>INDEX('State '!$A$1:$C$62,MATCH($J770,'State '!$B:$B,0),3)</f>
        <v>Gulf of Mexico</v>
      </c>
      <c r="N770" s="123"/>
      <c r="O770" s="85">
        <v>10</v>
      </c>
      <c r="P770" s="85">
        <v>9.5</v>
      </c>
      <c r="Q770" s="85">
        <v>225</v>
      </c>
      <c r="R770" s="124">
        <v>16</v>
      </c>
      <c r="S770" s="123" t="s">
        <v>135</v>
      </c>
      <c r="T770" s="123" t="s">
        <v>390</v>
      </c>
      <c r="U770" s="123" t="s">
        <v>1541</v>
      </c>
      <c r="V770" s="123"/>
      <c r="W770" s="125"/>
    </row>
    <row r="771" spans="1:23" s="20" customFormat="1" x14ac:dyDescent="0.2">
      <c r="A771" s="122">
        <v>39990</v>
      </c>
      <c r="B771" s="101" t="s">
        <v>2145</v>
      </c>
      <c r="C771" s="101" t="s">
        <v>1791</v>
      </c>
      <c r="D771" s="101" t="s">
        <v>141</v>
      </c>
      <c r="E771" s="101" t="s">
        <v>144</v>
      </c>
      <c r="F771" s="82">
        <v>36875</v>
      </c>
      <c r="G771" s="83">
        <v>2000</v>
      </c>
      <c r="H771" s="123" t="s">
        <v>1348</v>
      </c>
      <c r="I771" s="123" t="str">
        <f t="shared" ref="I771:I834" si="39">LEFT($H771,2)</f>
        <v>IL</v>
      </c>
      <c r="J771" s="123" t="str">
        <f t="shared" si="38"/>
        <v>WI</v>
      </c>
      <c r="K771" s="123" t="str">
        <f t="shared" ref="K771:K834" si="40">IF($L771=$M771,L771,CONCATENATE($L771,", ",IF(ISBLANK(N771),"",CONCATENATE(N771,", ")),$M771))</f>
        <v>Midwest</v>
      </c>
      <c r="L771" s="123" t="str">
        <f>INDEX('State '!$A$1:$C$62,MATCH($I771,'State '!$B:$B,0),3)</f>
        <v>Midwest</v>
      </c>
      <c r="M771" s="123" t="str">
        <f>INDEX('State '!$A$1:$C$62,MATCH($J771,'State '!$B:$B,0),3)</f>
        <v>Midwest</v>
      </c>
      <c r="N771" s="123"/>
      <c r="O771" s="85">
        <v>23.8</v>
      </c>
      <c r="P771" s="85">
        <v>12</v>
      </c>
      <c r="Q771" s="85">
        <v>109</v>
      </c>
      <c r="R771" s="124">
        <v>30</v>
      </c>
      <c r="S771" s="123" t="s">
        <v>135</v>
      </c>
      <c r="T771" s="123" t="s">
        <v>390</v>
      </c>
      <c r="U771" s="123" t="s">
        <v>1437</v>
      </c>
      <c r="V771" s="123"/>
      <c r="W771" s="125"/>
    </row>
    <row r="772" spans="1:23" s="20" customFormat="1" x14ac:dyDescent="0.2">
      <c r="A772" s="122">
        <v>39990</v>
      </c>
      <c r="B772" s="101" t="s">
        <v>1506</v>
      </c>
      <c r="C772" s="101" t="s">
        <v>260</v>
      </c>
      <c r="D772" s="101" t="s">
        <v>141</v>
      </c>
      <c r="E772" s="101" t="s">
        <v>144</v>
      </c>
      <c r="F772" s="82">
        <v>36831</v>
      </c>
      <c r="G772" s="83">
        <v>2000</v>
      </c>
      <c r="H772" s="123" t="s">
        <v>25</v>
      </c>
      <c r="I772" s="123" t="str">
        <f t="shared" si="39"/>
        <v>CO</v>
      </c>
      <c r="J772" s="123" t="str">
        <f t="shared" si="38"/>
        <v>CO</v>
      </c>
      <c r="K772" s="123" t="str">
        <f t="shared" si="40"/>
        <v>Mountain</v>
      </c>
      <c r="L772" s="123" t="str">
        <f>INDEX('State '!$A$1:$C$62,MATCH($I772,'State '!$B:$B,0),3)</f>
        <v>Mountain</v>
      </c>
      <c r="M772" s="123" t="str">
        <f>INDEX('State '!$A$1:$C$62,MATCH($J772,'State '!$B:$B,0),3)</f>
        <v>Mountain</v>
      </c>
      <c r="N772" s="123"/>
      <c r="O772" s="85">
        <v>7</v>
      </c>
      <c r="P772" s="85">
        <v>12.5</v>
      </c>
      <c r="Q772" s="85">
        <v>34</v>
      </c>
      <c r="R772" s="124">
        <v>20</v>
      </c>
      <c r="S772" s="123" t="s">
        <v>135</v>
      </c>
      <c r="T772" s="123" t="s">
        <v>390</v>
      </c>
      <c r="U772" s="123" t="s">
        <v>391</v>
      </c>
      <c r="V772" s="123"/>
      <c r="W772" s="125"/>
    </row>
    <row r="773" spans="1:23" s="20" customFormat="1" x14ac:dyDescent="0.2">
      <c r="A773" s="122">
        <v>39990</v>
      </c>
      <c r="B773" s="101" t="s">
        <v>1492</v>
      </c>
      <c r="C773" s="101" t="s">
        <v>219</v>
      </c>
      <c r="D773" s="101" t="s">
        <v>141</v>
      </c>
      <c r="E773" s="101" t="s">
        <v>144</v>
      </c>
      <c r="F773" s="82">
        <v>36831</v>
      </c>
      <c r="G773" s="83">
        <v>2000</v>
      </c>
      <c r="H773" s="123" t="s">
        <v>832</v>
      </c>
      <c r="I773" s="123" t="str">
        <f t="shared" si="39"/>
        <v>PA</v>
      </c>
      <c r="J773" s="123" t="str">
        <f t="shared" si="38"/>
        <v>DE</v>
      </c>
      <c r="K773" s="123" t="str">
        <f t="shared" si="40"/>
        <v>Northeast</v>
      </c>
      <c r="L773" s="123" t="str">
        <f>INDEX('State '!$A$1:$C$62,MATCH($I773,'State '!$B:$B,0),3)</f>
        <v>Northeast</v>
      </c>
      <c r="M773" s="123" t="str">
        <f>INDEX('State '!$A$1:$C$62,MATCH($J773,'State '!$B:$B,0),3)</f>
        <v>Northeast</v>
      </c>
      <c r="N773" s="123"/>
      <c r="O773" s="85">
        <v>3.22</v>
      </c>
      <c r="P773" s="85">
        <v>4</v>
      </c>
      <c r="Q773" s="85">
        <v>7.1</v>
      </c>
      <c r="R773" s="124">
        <v>16</v>
      </c>
      <c r="S773" s="123" t="s">
        <v>135</v>
      </c>
      <c r="T773" s="123" t="s">
        <v>390</v>
      </c>
      <c r="U773" s="123" t="s">
        <v>1493</v>
      </c>
      <c r="V773" s="123"/>
      <c r="W773" s="125"/>
    </row>
    <row r="774" spans="1:23" s="20" customFormat="1" x14ac:dyDescent="0.2">
      <c r="A774" s="122">
        <v>39990</v>
      </c>
      <c r="B774" s="101" t="s">
        <v>1518</v>
      </c>
      <c r="C774" s="101" t="s">
        <v>371</v>
      </c>
      <c r="D774" s="101" t="s">
        <v>141</v>
      </c>
      <c r="E774" s="101" t="s">
        <v>144</v>
      </c>
      <c r="F774" s="82">
        <v>36817</v>
      </c>
      <c r="G774" s="83">
        <v>2000</v>
      </c>
      <c r="H774" s="123" t="s">
        <v>41</v>
      </c>
      <c r="I774" s="123" t="str">
        <f t="shared" si="39"/>
        <v>MI</v>
      </c>
      <c r="J774" s="123" t="str">
        <f t="shared" si="38"/>
        <v>MI</v>
      </c>
      <c r="K774" s="123" t="str">
        <f t="shared" si="40"/>
        <v>Midwest</v>
      </c>
      <c r="L774" s="123" t="str">
        <f>INDEX('State '!$A$1:$C$62,MATCH($I774,'State '!$B:$B,0),3)</f>
        <v>Midwest</v>
      </c>
      <c r="M774" s="123" t="str">
        <f>INDEX('State '!$A$1:$C$62,MATCH($J774,'State '!$B:$B,0),3)</f>
        <v>Midwest</v>
      </c>
      <c r="N774" s="123"/>
      <c r="O774" s="85">
        <v>11.1</v>
      </c>
      <c r="P774" s="85">
        <v>14</v>
      </c>
      <c r="Q774" s="85"/>
      <c r="R774" s="124">
        <v>12</v>
      </c>
      <c r="S774" s="123" t="s">
        <v>135</v>
      </c>
      <c r="T774" s="123" t="s">
        <v>390</v>
      </c>
      <c r="U774" s="123" t="s">
        <v>1519</v>
      </c>
      <c r="V774" s="123"/>
      <c r="W774" s="125"/>
    </row>
    <row r="775" spans="1:23" s="20" customFormat="1" x14ac:dyDescent="0.2">
      <c r="A775" s="122">
        <v>39990</v>
      </c>
      <c r="B775" s="101" t="s">
        <v>1514</v>
      </c>
      <c r="C775" s="101" t="s">
        <v>290</v>
      </c>
      <c r="D775" s="101" t="s">
        <v>134</v>
      </c>
      <c r="E775" s="101" t="s">
        <v>144</v>
      </c>
      <c r="F775" s="82">
        <v>36891</v>
      </c>
      <c r="G775" s="83">
        <v>2000</v>
      </c>
      <c r="H775" s="123" t="s">
        <v>1365</v>
      </c>
      <c r="I775" s="123" t="str">
        <f t="shared" si="39"/>
        <v>OR</v>
      </c>
      <c r="J775" s="123" t="str">
        <f t="shared" si="38"/>
        <v>NV</v>
      </c>
      <c r="K775" s="123" t="str">
        <f t="shared" si="40"/>
        <v>Pacific, Mountain</v>
      </c>
      <c r="L775" s="123" t="str">
        <f>INDEX('State '!$A$1:$C$62,MATCH($I775,'State '!$B:$B,0),3)</f>
        <v>Pacific</v>
      </c>
      <c r="M775" s="123" t="str">
        <f>INDEX('State '!$A$1:$C$62,MATCH($J775,'State '!$B:$B,0),3)</f>
        <v>Mountain</v>
      </c>
      <c r="N775" s="123"/>
      <c r="O775" s="85">
        <v>10.199999999999999</v>
      </c>
      <c r="P775" s="85">
        <v>16.399999999999999</v>
      </c>
      <c r="Q775" s="85">
        <v>10</v>
      </c>
      <c r="R775" s="124">
        <v>16</v>
      </c>
      <c r="S775" s="123" t="s">
        <v>135</v>
      </c>
      <c r="T775" s="123" t="s">
        <v>390</v>
      </c>
      <c r="U775" s="123" t="s">
        <v>1515</v>
      </c>
      <c r="V775" s="123"/>
      <c r="W775" s="125"/>
    </row>
    <row r="776" spans="1:23" s="20" customFormat="1" x14ac:dyDescent="0.2">
      <c r="A776" s="122">
        <v>39990</v>
      </c>
      <c r="B776" s="101" t="s">
        <v>1526</v>
      </c>
      <c r="C776" s="101" t="s">
        <v>372</v>
      </c>
      <c r="D776" s="101" t="s">
        <v>137</v>
      </c>
      <c r="E776" s="101" t="s">
        <v>144</v>
      </c>
      <c r="F776" s="82">
        <v>36822</v>
      </c>
      <c r="G776" s="83">
        <v>2000</v>
      </c>
      <c r="H776" s="123" t="s">
        <v>6</v>
      </c>
      <c r="I776" s="123" t="str">
        <f t="shared" si="39"/>
        <v>TX</v>
      </c>
      <c r="J776" s="123" t="str">
        <f t="shared" si="38"/>
        <v>TX</v>
      </c>
      <c r="K776" s="123" t="str">
        <f t="shared" si="40"/>
        <v>South Central</v>
      </c>
      <c r="L776" s="123" t="str">
        <f>INDEX('State '!$A$1:$C$62,MATCH($I776,'State '!$B:$B,0),3)</f>
        <v>South Central</v>
      </c>
      <c r="M776" s="123" t="str">
        <f>INDEX('State '!$A$1:$C$62,MATCH($J776,'State '!$B:$B,0),3)</f>
        <v>South Central</v>
      </c>
      <c r="N776" s="123"/>
      <c r="O776" s="85">
        <v>45</v>
      </c>
      <c r="P776" s="85">
        <v>102.5</v>
      </c>
      <c r="Q776" s="85">
        <v>300</v>
      </c>
      <c r="R776" s="124">
        <v>24</v>
      </c>
      <c r="S776" s="123" t="s">
        <v>139</v>
      </c>
      <c r="T776" s="123" t="s">
        <v>188</v>
      </c>
      <c r="U776" s="123" t="s">
        <v>391</v>
      </c>
      <c r="V776" s="123"/>
      <c r="W776" s="125"/>
    </row>
    <row r="777" spans="1:23" s="20" customFormat="1" x14ac:dyDescent="0.2">
      <c r="A777" s="122">
        <v>39990</v>
      </c>
      <c r="B777" s="101" t="s">
        <v>1520</v>
      </c>
      <c r="C777" s="101" t="s">
        <v>372</v>
      </c>
      <c r="D777" s="101" t="s">
        <v>141</v>
      </c>
      <c r="E777" s="101" t="s">
        <v>144</v>
      </c>
      <c r="F777" s="82">
        <v>36822</v>
      </c>
      <c r="G777" s="83">
        <v>2000</v>
      </c>
      <c r="H777" s="123" t="s">
        <v>419</v>
      </c>
      <c r="I777" s="123" t="str">
        <f t="shared" si="39"/>
        <v>TX</v>
      </c>
      <c r="J777" s="123" t="str">
        <f t="shared" si="38"/>
        <v>MX</v>
      </c>
      <c r="K777" s="123" t="str">
        <f t="shared" si="40"/>
        <v>South Central, Mexico</v>
      </c>
      <c r="L777" s="123" t="str">
        <f>INDEX('State '!$A$1:$C$62,MATCH($I777,'State '!$B:$B,0),3)</f>
        <v>South Central</v>
      </c>
      <c r="M777" s="123" t="str">
        <f>INDEX('State '!$A$1:$C$62,MATCH($J777,'State '!$B:$B,0),3)</f>
        <v>Mexico</v>
      </c>
      <c r="N777" s="123"/>
      <c r="O777" s="85">
        <v>0.2</v>
      </c>
      <c r="P777" s="85">
        <v>0.3</v>
      </c>
      <c r="Q777" s="85">
        <v>300</v>
      </c>
      <c r="R777" s="124">
        <v>24</v>
      </c>
      <c r="S777" s="123" t="s">
        <v>135</v>
      </c>
      <c r="T777" s="123" t="s">
        <v>390</v>
      </c>
      <c r="U777" s="123" t="s">
        <v>1521</v>
      </c>
      <c r="V777" s="123"/>
      <c r="W777" s="125"/>
    </row>
    <row r="778" spans="1:23" s="20" customFormat="1" x14ac:dyDescent="0.2">
      <c r="A778" s="122">
        <v>39990</v>
      </c>
      <c r="B778" s="101" t="s">
        <v>1529</v>
      </c>
      <c r="C778" s="101" t="s">
        <v>202</v>
      </c>
      <c r="D778" s="101" t="s">
        <v>141</v>
      </c>
      <c r="E778" s="101" t="s">
        <v>144</v>
      </c>
      <c r="F778" s="82">
        <v>36831</v>
      </c>
      <c r="G778" s="83">
        <v>2000</v>
      </c>
      <c r="H778" s="123" t="s">
        <v>7</v>
      </c>
      <c r="I778" s="123" t="str">
        <f t="shared" si="39"/>
        <v>PA</v>
      </c>
      <c r="J778" s="123" t="str">
        <f t="shared" si="38"/>
        <v>PA</v>
      </c>
      <c r="K778" s="123" t="str">
        <f t="shared" si="40"/>
        <v>Northeast</v>
      </c>
      <c r="L778" s="123" t="str">
        <f>INDEX('State '!$A$1:$C$62,MATCH($I778,'State '!$B:$B,0),3)</f>
        <v>Northeast</v>
      </c>
      <c r="M778" s="123" t="str">
        <f>INDEX('State '!$A$1:$C$62,MATCH($J778,'State '!$B:$B,0),3)</f>
        <v>Northeast</v>
      </c>
      <c r="N778" s="123"/>
      <c r="O778" s="85">
        <v>11.4</v>
      </c>
      <c r="P778" s="85"/>
      <c r="Q778" s="85">
        <v>35</v>
      </c>
      <c r="R778" s="124">
        <v>20</v>
      </c>
      <c r="S778" s="123" t="s">
        <v>135</v>
      </c>
      <c r="T778" s="123" t="s">
        <v>390</v>
      </c>
      <c r="U778" s="123" t="s">
        <v>1530</v>
      </c>
      <c r="V778" s="123"/>
      <c r="W778" s="125"/>
    </row>
    <row r="779" spans="1:23" s="20" customFormat="1" x14ac:dyDescent="0.2">
      <c r="A779" s="122">
        <v>39990</v>
      </c>
      <c r="B779" s="101" t="s">
        <v>1522</v>
      </c>
      <c r="C779" s="101" t="s">
        <v>2138</v>
      </c>
      <c r="D779" s="101" t="s">
        <v>141</v>
      </c>
      <c r="E779" s="101" t="s">
        <v>144</v>
      </c>
      <c r="F779" s="82">
        <v>36739</v>
      </c>
      <c r="G779" s="83">
        <v>2000</v>
      </c>
      <c r="H779" s="123" t="s">
        <v>28</v>
      </c>
      <c r="I779" s="123" t="str">
        <f t="shared" si="39"/>
        <v>IL</v>
      </c>
      <c r="J779" s="123" t="str">
        <f t="shared" si="38"/>
        <v>IL</v>
      </c>
      <c r="K779" s="123" t="str">
        <f t="shared" si="40"/>
        <v>Midwest</v>
      </c>
      <c r="L779" s="123" t="str">
        <f>INDEX('State '!$A$1:$C$62,MATCH($I779,'State '!$B:$B,0),3)</f>
        <v>Midwest</v>
      </c>
      <c r="M779" s="123" t="str">
        <f>INDEX('State '!$A$1:$C$62,MATCH($J779,'State '!$B:$B,0),3)</f>
        <v>Midwest</v>
      </c>
      <c r="N779" s="123"/>
      <c r="O779" s="85">
        <v>12.4</v>
      </c>
      <c r="P779" s="85">
        <v>0.6</v>
      </c>
      <c r="Q779" s="85">
        <v>1600</v>
      </c>
      <c r="R779" s="124">
        <v>36</v>
      </c>
      <c r="S779" s="123" t="s">
        <v>135</v>
      </c>
      <c r="T779" s="123" t="s">
        <v>390</v>
      </c>
      <c r="U779" s="123" t="s">
        <v>1523</v>
      </c>
      <c r="V779" s="123"/>
      <c r="W779" s="125"/>
    </row>
    <row r="780" spans="1:23" s="20" customFormat="1" x14ac:dyDescent="0.2">
      <c r="A780" s="122">
        <v>39990</v>
      </c>
      <c r="B780" s="101" t="s">
        <v>1502</v>
      </c>
      <c r="C780" s="101" t="s">
        <v>262</v>
      </c>
      <c r="D780" s="101" t="s">
        <v>141</v>
      </c>
      <c r="E780" s="101" t="s">
        <v>144</v>
      </c>
      <c r="F780" s="82">
        <v>37196</v>
      </c>
      <c r="G780" s="83">
        <v>2000</v>
      </c>
      <c r="H780" s="123" t="s">
        <v>30</v>
      </c>
      <c r="I780" s="123" t="str">
        <f t="shared" si="39"/>
        <v>MN</v>
      </c>
      <c r="J780" s="123" t="str">
        <f t="shared" si="38"/>
        <v>MN</v>
      </c>
      <c r="K780" s="123" t="str">
        <f t="shared" si="40"/>
        <v>Midwest</v>
      </c>
      <c r="L780" s="123" t="str">
        <f>INDEX('State '!$A$1:$C$62,MATCH($I780,'State '!$B:$B,0),3)</f>
        <v>Midwest</v>
      </c>
      <c r="M780" s="123" t="str">
        <f>INDEX('State '!$A$1:$C$62,MATCH($J780,'State '!$B:$B,0),3)</f>
        <v>Midwest</v>
      </c>
      <c r="N780" s="123"/>
      <c r="O780" s="85">
        <v>12.5</v>
      </c>
      <c r="P780" s="85">
        <v>14.7</v>
      </c>
      <c r="Q780" s="85">
        <v>23.24</v>
      </c>
      <c r="R780" s="124">
        <v>16</v>
      </c>
      <c r="S780" s="123" t="s">
        <v>135</v>
      </c>
      <c r="T780" s="123" t="s">
        <v>390</v>
      </c>
      <c r="U780" s="123" t="s">
        <v>1503</v>
      </c>
      <c r="V780" s="123"/>
      <c r="W780" s="125"/>
    </row>
    <row r="781" spans="1:23" s="20" customFormat="1" x14ac:dyDescent="0.2">
      <c r="A781" s="122">
        <v>39990</v>
      </c>
      <c r="B781" s="101" t="s">
        <v>1498</v>
      </c>
      <c r="C781" s="101" t="s">
        <v>262</v>
      </c>
      <c r="D781" s="101" t="s">
        <v>141</v>
      </c>
      <c r="E781" s="101" t="s">
        <v>144</v>
      </c>
      <c r="F781" s="82">
        <v>37196</v>
      </c>
      <c r="G781" s="83">
        <v>2000</v>
      </c>
      <c r="H781" s="123" t="s">
        <v>30</v>
      </c>
      <c r="I781" s="123" t="str">
        <f t="shared" si="39"/>
        <v>MN</v>
      </c>
      <c r="J781" s="123" t="str">
        <f t="shared" si="38"/>
        <v>MN</v>
      </c>
      <c r="K781" s="123" t="str">
        <f t="shared" si="40"/>
        <v>Midwest</v>
      </c>
      <c r="L781" s="123" t="str">
        <f>INDEX('State '!$A$1:$C$62,MATCH($I781,'State '!$B:$B,0),3)</f>
        <v>Midwest</v>
      </c>
      <c r="M781" s="123" t="str">
        <f>INDEX('State '!$A$1:$C$62,MATCH($J781,'State '!$B:$B,0),3)</f>
        <v>Midwest</v>
      </c>
      <c r="N781" s="123"/>
      <c r="O781" s="85">
        <v>0.5</v>
      </c>
      <c r="P781" s="85"/>
      <c r="Q781" s="85">
        <v>21</v>
      </c>
      <c r="R781" s="124"/>
      <c r="S781" s="123" t="s">
        <v>135</v>
      </c>
      <c r="T781" s="123" t="s">
        <v>390</v>
      </c>
      <c r="U781" s="123" t="s">
        <v>1404</v>
      </c>
      <c r="V781" s="123"/>
      <c r="W781" s="125"/>
    </row>
    <row r="782" spans="1:23" s="20" customFormat="1" x14ac:dyDescent="0.2">
      <c r="A782" s="122">
        <v>39990</v>
      </c>
      <c r="B782" s="101" t="s">
        <v>1524</v>
      </c>
      <c r="C782" s="101" t="s">
        <v>230</v>
      </c>
      <c r="D782" s="101" t="s">
        <v>141</v>
      </c>
      <c r="E782" s="101" t="s">
        <v>144</v>
      </c>
      <c r="F782" s="82">
        <v>36831</v>
      </c>
      <c r="G782" s="124">
        <v>2000</v>
      </c>
      <c r="H782" s="123" t="s">
        <v>31</v>
      </c>
      <c r="I782" s="123" t="str">
        <f t="shared" si="39"/>
        <v>NV</v>
      </c>
      <c r="J782" s="123" t="str">
        <f t="shared" si="38"/>
        <v>NV</v>
      </c>
      <c r="K782" s="123" t="str">
        <f t="shared" si="40"/>
        <v>Mountain</v>
      </c>
      <c r="L782" s="123" t="str">
        <f>INDEX('State '!$A$1:$C$62,MATCH($I782,'State '!$B:$B,0),3)</f>
        <v>Mountain</v>
      </c>
      <c r="M782" s="123" t="str">
        <f>INDEX('State '!$A$1:$C$62,MATCH($J782,'State '!$B:$B,0),3)</f>
        <v>Mountain</v>
      </c>
      <c r="N782" s="123"/>
      <c r="O782" s="85">
        <v>5.4</v>
      </c>
      <c r="P782" s="85">
        <v>5.5</v>
      </c>
      <c r="Q782" s="85">
        <v>10.5</v>
      </c>
      <c r="R782" s="124">
        <v>20</v>
      </c>
      <c r="S782" s="123" t="s">
        <v>135</v>
      </c>
      <c r="T782" s="123" t="s">
        <v>390</v>
      </c>
      <c r="U782" s="123" t="s">
        <v>1525</v>
      </c>
      <c r="V782" s="123"/>
      <c r="W782" s="125"/>
    </row>
    <row r="783" spans="1:23" s="20" customFormat="1" x14ac:dyDescent="0.2">
      <c r="A783" s="122">
        <v>39990</v>
      </c>
      <c r="B783" s="101" t="s">
        <v>1546</v>
      </c>
      <c r="C783" s="101" t="s">
        <v>265</v>
      </c>
      <c r="D783" s="101" t="s">
        <v>141</v>
      </c>
      <c r="E783" s="101" t="s">
        <v>144</v>
      </c>
      <c r="F783" s="82">
        <v>36831</v>
      </c>
      <c r="G783" s="124">
        <v>2000</v>
      </c>
      <c r="H783" s="123" t="s">
        <v>21</v>
      </c>
      <c r="I783" s="123" t="str">
        <f t="shared" si="39"/>
        <v>UT</v>
      </c>
      <c r="J783" s="123" t="str">
        <f t="shared" si="38"/>
        <v>UT</v>
      </c>
      <c r="K783" s="123" t="str">
        <f t="shared" si="40"/>
        <v>Mountain</v>
      </c>
      <c r="L783" s="123" t="str">
        <f>INDEX('State '!$A$1:$C$62,MATCH($I783,'State '!$B:$B,0),3)</f>
        <v>Mountain</v>
      </c>
      <c r="M783" s="123" t="str">
        <f>INDEX('State '!$A$1:$C$62,MATCH($J783,'State '!$B:$B,0),3)</f>
        <v>Mountain</v>
      </c>
      <c r="N783" s="123"/>
      <c r="O783" s="85">
        <v>3.3</v>
      </c>
      <c r="P783" s="85"/>
      <c r="Q783" s="85">
        <v>280</v>
      </c>
      <c r="R783" s="124"/>
      <c r="S783" s="123" t="s">
        <v>135</v>
      </c>
      <c r="T783" s="123" t="s">
        <v>390</v>
      </c>
      <c r="U783" s="123" t="s">
        <v>1547</v>
      </c>
      <c r="V783" s="123"/>
      <c r="W783" s="125"/>
    </row>
    <row r="784" spans="1:23" s="20" customFormat="1" x14ac:dyDescent="0.2">
      <c r="A784" s="122">
        <v>39990</v>
      </c>
      <c r="B784" s="101" t="s">
        <v>1495</v>
      </c>
      <c r="C784" s="101" t="s">
        <v>370</v>
      </c>
      <c r="D784" s="101" t="s">
        <v>141</v>
      </c>
      <c r="E784" s="101" t="s">
        <v>144</v>
      </c>
      <c r="F784" s="82">
        <v>36557</v>
      </c>
      <c r="G784" s="124">
        <v>2000</v>
      </c>
      <c r="H784" s="123" t="s">
        <v>1496</v>
      </c>
      <c r="I784" s="123" t="str">
        <f t="shared" si="39"/>
        <v>CA</v>
      </c>
      <c r="J784" s="123" t="str">
        <f t="shared" si="38"/>
        <v>MX</v>
      </c>
      <c r="K784" s="123" t="str">
        <f t="shared" si="40"/>
        <v>Pacific, Mexico</v>
      </c>
      <c r="L784" s="123" t="str">
        <f>INDEX('State '!$A$1:$C$62,MATCH($I784,'State '!$B:$B,0),3)</f>
        <v>Pacific</v>
      </c>
      <c r="M784" s="123" t="str">
        <f>INDEX('State '!$A$1:$C$62,MATCH($J784,'State '!$B:$B,0),3)</f>
        <v>Mexico</v>
      </c>
      <c r="N784" s="123"/>
      <c r="O784" s="85">
        <v>7</v>
      </c>
      <c r="P784" s="85">
        <v>5</v>
      </c>
      <c r="Q784" s="85">
        <v>300</v>
      </c>
      <c r="R784" s="124">
        <v>30</v>
      </c>
      <c r="S784" s="123" t="s">
        <v>135</v>
      </c>
      <c r="T784" s="123" t="s">
        <v>390</v>
      </c>
      <c r="U784" s="123" t="s">
        <v>1497</v>
      </c>
      <c r="V784" s="123"/>
      <c r="W784" s="125"/>
    </row>
    <row r="785" spans="1:23" s="20" customFormat="1" x14ac:dyDescent="0.2">
      <c r="A785" s="122">
        <v>39990</v>
      </c>
      <c r="B785" s="101" t="s">
        <v>1544</v>
      </c>
      <c r="C785" s="101" t="s">
        <v>216</v>
      </c>
      <c r="D785" s="101" t="s">
        <v>141</v>
      </c>
      <c r="E785" s="101" t="s">
        <v>144</v>
      </c>
      <c r="F785" s="82">
        <v>36540</v>
      </c>
      <c r="G785" s="124">
        <v>2000</v>
      </c>
      <c r="H785" s="123" t="s">
        <v>17</v>
      </c>
      <c r="I785" s="123" t="str">
        <f t="shared" si="39"/>
        <v>AL</v>
      </c>
      <c r="J785" s="123" t="str">
        <f t="shared" si="38"/>
        <v>AL</v>
      </c>
      <c r="K785" s="123" t="str">
        <f t="shared" si="40"/>
        <v>South Central</v>
      </c>
      <c r="L785" s="123" t="str">
        <f>INDEX('State '!$A$1:$C$62,MATCH($I785,'State '!$B:$B,0),3)</f>
        <v>South Central</v>
      </c>
      <c r="M785" s="123" t="str">
        <f>INDEX('State '!$A$1:$C$62,MATCH($J785,'State '!$B:$B,0),3)</f>
        <v>South Central</v>
      </c>
      <c r="N785" s="123"/>
      <c r="O785" s="85">
        <v>66.599999999999994</v>
      </c>
      <c r="P785" s="85">
        <v>123</v>
      </c>
      <c r="Q785" s="85">
        <v>75</v>
      </c>
      <c r="R785" s="124" t="s">
        <v>732</v>
      </c>
      <c r="S785" s="123" t="s">
        <v>135</v>
      </c>
      <c r="T785" s="123" t="s">
        <v>390</v>
      </c>
      <c r="U785" s="123" t="s">
        <v>1545</v>
      </c>
      <c r="V785" s="123"/>
      <c r="W785" s="125"/>
    </row>
    <row r="786" spans="1:23" s="20" customFormat="1" x14ac:dyDescent="0.2">
      <c r="A786" s="122">
        <v>39990</v>
      </c>
      <c r="B786" s="101" t="s">
        <v>1504</v>
      </c>
      <c r="C786" s="101" t="s">
        <v>200</v>
      </c>
      <c r="D786" s="101" t="s">
        <v>134</v>
      </c>
      <c r="E786" s="101" t="s">
        <v>144</v>
      </c>
      <c r="F786" s="82">
        <v>36770</v>
      </c>
      <c r="G786" s="124">
        <v>2000</v>
      </c>
      <c r="H786" s="123" t="s">
        <v>7</v>
      </c>
      <c r="I786" s="123" t="str">
        <f t="shared" si="39"/>
        <v>PA</v>
      </c>
      <c r="J786" s="123" t="str">
        <f t="shared" si="38"/>
        <v>PA</v>
      </c>
      <c r="K786" s="123" t="str">
        <f t="shared" si="40"/>
        <v>Northeast</v>
      </c>
      <c r="L786" s="123" t="str">
        <f>INDEX('State '!$A$1:$C$62,MATCH($I786,'State '!$B:$B,0),3)</f>
        <v>Northeast</v>
      </c>
      <c r="M786" s="123" t="str">
        <f>INDEX('State '!$A$1:$C$62,MATCH($J786,'State '!$B:$B,0),3)</f>
        <v>Northeast</v>
      </c>
      <c r="N786" s="123"/>
      <c r="O786" s="85">
        <v>5.7</v>
      </c>
      <c r="P786" s="85">
        <v>3.6</v>
      </c>
      <c r="Q786" s="85">
        <v>117</v>
      </c>
      <c r="R786" s="124">
        <v>16</v>
      </c>
      <c r="S786" s="123" t="s">
        <v>135</v>
      </c>
      <c r="T786" s="123" t="s">
        <v>390</v>
      </c>
      <c r="U786" s="123" t="s">
        <v>1505</v>
      </c>
      <c r="V786" s="123"/>
      <c r="W786" s="125"/>
    </row>
    <row r="787" spans="1:23" s="20" customFormat="1" x14ac:dyDescent="0.2">
      <c r="A787" s="122">
        <v>39990</v>
      </c>
      <c r="B787" s="101" t="s">
        <v>1527</v>
      </c>
      <c r="C787" s="101" t="s">
        <v>200</v>
      </c>
      <c r="D787" s="101" t="s">
        <v>134</v>
      </c>
      <c r="E787" s="101" t="s">
        <v>144</v>
      </c>
      <c r="F787" s="82">
        <v>36708</v>
      </c>
      <c r="G787" s="124">
        <v>2000</v>
      </c>
      <c r="H787" s="123" t="s">
        <v>629</v>
      </c>
      <c r="I787" s="123" t="str">
        <f t="shared" si="39"/>
        <v>IL</v>
      </c>
      <c r="J787" s="123" t="str">
        <f t="shared" si="38"/>
        <v>IN</v>
      </c>
      <c r="K787" s="123" t="str">
        <f t="shared" si="40"/>
        <v>Midwest</v>
      </c>
      <c r="L787" s="123" t="str">
        <f>INDEX('State '!$A$1:$C$62,MATCH($I787,'State '!$B:$B,0),3)</f>
        <v>Midwest</v>
      </c>
      <c r="M787" s="123" t="str">
        <f>INDEX('State '!$A$1:$C$62,MATCH($J787,'State '!$B:$B,0),3)</f>
        <v>Midwest</v>
      </c>
      <c r="N787" s="123"/>
      <c r="O787" s="85">
        <v>13</v>
      </c>
      <c r="P787" s="85">
        <v>14</v>
      </c>
      <c r="Q787" s="85">
        <v>200</v>
      </c>
      <c r="R787" s="124">
        <v>16</v>
      </c>
      <c r="S787" s="123" t="s">
        <v>135</v>
      </c>
      <c r="T787" s="123" t="s">
        <v>390</v>
      </c>
      <c r="U787" s="123" t="s">
        <v>1528</v>
      </c>
      <c r="V787" s="123"/>
      <c r="W787" s="125"/>
    </row>
    <row r="788" spans="1:23" s="20" customFormat="1" x14ac:dyDescent="0.2">
      <c r="A788" s="122">
        <v>39990</v>
      </c>
      <c r="B788" s="101" t="s">
        <v>1511</v>
      </c>
      <c r="C788" s="101" t="s">
        <v>1941</v>
      </c>
      <c r="D788" s="101" t="s">
        <v>141</v>
      </c>
      <c r="E788" s="101" t="s">
        <v>144</v>
      </c>
      <c r="F788" s="82">
        <v>36833</v>
      </c>
      <c r="G788" s="124">
        <v>2000</v>
      </c>
      <c r="H788" s="123" t="s">
        <v>389</v>
      </c>
      <c r="I788" s="123" t="str">
        <f t="shared" si="39"/>
        <v>AL</v>
      </c>
      <c r="J788" s="123" t="str">
        <f t="shared" si="38"/>
        <v>GA</v>
      </c>
      <c r="K788" s="123" t="str">
        <f t="shared" si="40"/>
        <v>South Central, Southeast</v>
      </c>
      <c r="L788" s="123" t="str">
        <f>INDEX('State '!$A$1:$C$62,MATCH($I788,'State '!$B:$B,0),3)</f>
        <v>South Central</v>
      </c>
      <c r="M788" s="123" t="str">
        <f>INDEX('State '!$A$1:$C$62,MATCH($J788,'State '!$B:$B,0),3)</f>
        <v>Southeast</v>
      </c>
      <c r="N788" s="123"/>
      <c r="O788" s="85">
        <v>108</v>
      </c>
      <c r="P788" s="85">
        <v>44</v>
      </c>
      <c r="Q788" s="85">
        <v>200</v>
      </c>
      <c r="R788" s="124" t="s">
        <v>1512</v>
      </c>
      <c r="S788" s="123" t="s">
        <v>135</v>
      </c>
      <c r="T788" s="123" t="s">
        <v>390</v>
      </c>
      <c r="U788" s="123" t="s">
        <v>1513</v>
      </c>
      <c r="V788" s="123"/>
      <c r="W788" s="125"/>
    </row>
    <row r="789" spans="1:23" s="20" customFormat="1" x14ac:dyDescent="0.2">
      <c r="A789" s="122">
        <v>39990</v>
      </c>
      <c r="B789" s="101" t="s">
        <v>1924</v>
      </c>
      <c r="C789" s="101" t="s">
        <v>268</v>
      </c>
      <c r="D789" s="101" t="s">
        <v>141</v>
      </c>
      <c r="E789" s="101" t="s">
        <v>144</v>
      </c>
      <c r="F789" s="82">
        <v>36647</v>
      </c>
      <c r="G789" s="124">
        <v>2000</v>
      </c>
      <c r="H789" s="123" t="s">
        <v>1542</v>
      </c>
      <c r="I789" s="123" t="str">
        <f t="shared" si="39"/>
        <v>NM</v>
      </c>
      <c r="J789" s="123" t="str">
        <f t="shared" si="38"/>
        <v>CA</v>
      </c>
      <c r="K789" s="123" t="str">
        <f t="shared" si="40"/>
        <v>Mountain, Pacific</v>
      </c>
      <c r="L789" s="123" t="str">
        <f>INDEX('State '!$A$1:$C$62,MATCH($I789,'State '!$B:$B,0),3)</f>
        <v>Mountain</v>
      </c>
      <c r="M789" s="123" t="str">
        <f>INDEX('State '!$A$1:$C$62,MATCH($J789,'State '!$B:$B,0),3)</f>
        <v>Pacific</v>
      </c>
      <c r="N789" s="123"/>
      <c r="O789" s="85">
        <v>13</v>
      </c>
      <c r="P789" s="85"/>
      <c r="Q789" s="85">
        <v>136</v>
      </c>
      <c r="R789" s="124">
        <v>30</v>
      </c>
      <c r="S789" s="123" t="s">
        <v>135</v>
      </c>
      <c r="T789" s="123" t="s">
        <v>390</v>
      </c>
      <c r="U789" s="123" t="s">
        <v>1543</v>
      </c>
      <c r="V789" s="123"/>
      <c r="W789" s="125"/>
    </row>
    <row r="790" spans="1:23" s="20" customFormat="1" x14ac:dyDescent="0.2">
      <c r="A790" s="122">
        <v>39990</v>
      </c>
      <c r="B790" s="101" t="s">
        <v>1507</v>
      </c>
      <c r="C790" s="101" t="s">
        <v>277</v>
      </c>
      <c r="D790" s="101" t="s">
        <v>141</v>
      </c>
      <c r="E790" s="101" t="s">
        <v>144</v>
      </c>
      <c r="F790" s="82">
        <v>36860</v>
      </c>
      <c r="G790" s="124">
        <v>2000</v>
      </c>
      <c r="H790" s="123" t="s">
        <v>1508</v>
      </c>
      <c r="I790" s="123" t="str">
        <f t="shared" si="39"/>
        <v>MI</v>
      </c>
      <c r="J790" s="123" t="str">
        <f t="shared" si="38"/>
        <v>ON</v>
      </c>
      <c r="K790" s="123" t="str">
        <f t="shared" si="40"/>
        <v>Midwest, Canada</v>
      </c>
      <c r="L790" s="123" t="str">
        <f>INDEX('State '!$A$1:$C$62,MATCH($I790,'State '!$B:$B,0),3)</f>
        <v>Midwest</v>
      </c>
      <c r="M790" s="123" t="str">
        <f>INDEX('State '!$A$1:$C$62,MATCH($J790,'State '!$B:$B,0),3)</f>
        <v>Canada</v>
      </c>
      <c r="N790" s="123"/>
      <c r="O790" s="85">
        <v>24</v>
      </c>
      <c r="P790" s="85">
        <v>15</v>
      </c>
      <c r="Q790" s="85">
        <v>720</v>
      </c>
      <c r="R790" s="124">
        <v>42</v>
      </c>
      <c r="S790" s="123" t="s">
        <v>135</v>
      </c>
      <c r="T790" s="123" t="s">
        <v>842</v>
      </c>
      <c r="U790" s="123" t="s">
        <v>391</v>
      </c>
      <c r="V790" s="123"/>
      <c r="W790" s="125"/>
    </row>
    <row r="791" spans="1:23" s="20" customFormat="1" x14ac:dyDescent="0.2">
      <c r="A791" s="122">
        <v>39990</v>
      </c>
      <c r="B791" s="101" t="s">
        <v>1534</v>
      </c>
      <c r="C791" s="101" t="s">
        <v>277</v>
      </c>
      <c r="D791" s="101" t="s">
        <v>137</v>
      </c>
      <c r="E791" s="101" t="s">
        <v>144</v>
      </c>
      <c r="F791" s="82">
        <v>36860</v>
      </c>
      <c r="G791" s="124">
        <v>2000</v>
      </c>
      <c r="H791" s="123" t="s">
        <v>1535</v>
      </c>
      <c r="I791" s="123" t="str">
        <f t="shared" si="39"/>
        <v>IL</v>
      </c>
      <c r="J791" s="123" t="str">
        <f t="shared" si="38"/>
        <v>MI</v>
      </c>
      <c r="K791" s="123" t="str">
        <f t="shared" si="40"/>
        <v>Midwest</v>
      </c>
      <c r="L791" s="123" t="str">
        <f>INDEX('State '!$A$1:$C$62,MATCH($I791,'State '!$B:$B,0),3)</f>
        <v>Midwest</v>
      </c>
      <c r="M791" s="123" t="str">
        <f>INDEX('State '!$A$1:$C$62,MATCH($J791,'State '!$B:$B,0),3)</f>
        <v>Midwest</v>
      </c>
      <c r="N791" s="123"/>
      <c r="O791" s="85">
        <v>447</v>
      </c>
      <c r="P791" s="85">
        <v>329</v>
      </c>
      <c r="Q791" s="85">
        <v>720</v>
      </c>
      <c r="R791" s="124">
        <v>42</v>
      </c>
      <c r="S791" s="123" t="s">
        <v>135</v>
      </c>
      <c r="T791" s="123" t="s">
        <v>390</v>
      </c>
      <c r="U791" s="123" t="s">
        <v>1536</v>
      </c>
      <c r="V791" s="123"/>
      <c r="W791" s="125"/>
    </row>
    <row r="792" spans="1:23" s="20" customFormat="1" x14ac:dyDescent="0.2">
      <c r="A792" s="122">
        <v>39990</v>
      </c>
      <c r="B792" s="101" t="s">
        <v>1494</v>
      </c>
      <c r="C792" s="101" t="s">
        <v>274</v>
      </c>
      <c r="D792" s="101" t="s">
        <v>141</v>
      </c>
      <c r="E792" s="101" t="s">
        <v>144</v>
      </c>
      <c r="F792" s="82">
        <v>36861</v>
      </c>
      <c r="G792" s="124">
        <v>2000</v>
      </c>
      <c r="H792" s="123" t="s">
        <v>1243</v>
      </c>
      <c r="I792" s="123" t="str">
        <f t="shared" si="39"/>
        <v>WY</v>
      </c>
      <c r="J792" s="123" t="str">
        <f t="shared" si="38"/>
        <v>MT</v>
      </c>
      <c r="K792" s="123" t="str">
        <f t="shared" si="40"/>
        <v>Mountain</v>
      </c>
      <c r="L792" s="123" t="str">
        <f>INDEX('State '!$A$1:$C$62,MATCH($I792,'State '!$B:$B,0),3)</f>
        <v>Mountain</v>
      </c>
      <c r="M792" s="123" t="str">
        <f>INDEX('State '!$A$1:$C$62,MATCH($J792,'State '!$B:$B,0),3)</f>
        <v>Mountain</v>
      </c>
      <c r="N792" s="123"/>
      <c r="O792" s="85">
        <v>6</v>
      </c>
      <c r="P792" s="85">
        <v>45</v>
      </c>
      <c r="Q792" s="85">
        <v>40</v>
      </c>
      <c r="R792" s="124">
        <v>12</v>
      </c>
      <c r="S792" s="123" t="s">
        <v>135</v>
      </c>
      <c r="T792" s="123" t="s">
        <v>390</v>
      </c>
      <c r="U792" s="123" t="s">
        <v>391</v>
      </c>
      <c r="V792" s="123"/>
      <c r="W792" s="125"/>
    </row>
    <row r="793" spans="1:23" s="20" customFormat="1" x14ac:dyDescent="0.2">
      <c r="A793" s="122">
        <v>39990</v>
      </c>
      <c r="B793" s="101" t="s">
        <v>1516</v>
      </c>
      <c r="C793" s="101" t="s">
        <v>249</v>
      </c>
      <c r="D793" s="101" t="s">
        <v>141</v>
      </c>
      <c r="E793" s="101" t="s">
        <v>144</v>
      </c>
      <c r="F793" s="82">
        <v>36586</v>
      </c>
      <c r="G793" s="124">
        <v>2000</v>
      </c>
      <c r="H793" s="123" t="s">
        <v>713</v>
      </c>
      <c r="I793" s="123" t="str">
        <f t="shared" si="39"/>
        <v>WY</v>
      </c>
      <c r="J793" s="123" t="str">
        <f t="shared" si="38"/>
        <v>CO</v>
      </c>
      <c r="K793" s="123" t="str">
        <f t="shared" si="40"/>
        <v>Mountain</v>
      </c>
      <c r="L793" s="123" t="str">
        <f>INDEX('State '!$A$1:$C$62,MATCH($I793,'State '!$B:$B,0),3)</f>
        <v>Mountain</v>
      </c>
      <c r="M793" s="123" t="str">
        <f>INDEX('State '!$A$1:$C$62,MATCH($J793,'State '!$B:$B,0),3)</f>
        <v>Mountain</v>
      </c>
      <c r="N793" s="123"/>
      <c r="O793" s="85">
        <v>12.1</v>
      </c>
      <c r="P793" s="85">
        <v>5.6</v>
      </c>
      <c r="Q793" s="85">
        <v>120</v>
      </c>
      <c r="R793" s="124">
        <v>24</v>
      </c>
      <c r="S793" s="123" t="s">
        <v>135</v>
      </c>
      <c r="T793" s="123" t="s">
        <v>390</v>
      </c>
      <c r="U793" s="123" t="s">
        <v>1517</v>
      </c>
      <c r="V793" s="123"/>
      <c r="W793" s="125"/>
    </row>
    <row r="794" spans="1:23" s="20" customFormat="1" x14ac:dyDescent="0.2">
      <c r="A794" s="122">
        <v>39990</v>
      </c>
      <c r="B794" s="101" t="s">
        <v>1598</v>
      </c>
      <c r="C794" s="101" t="s">
        <v>201</v>
      </c>
      <c r="D794" s="101" t="s">
        <v>134</v>
      </c>
      <c r="E794" s="101" t="s">
        <v>144</v>
      </c>
      <c r="F794" s="82">
        <v>36161</v>
      </c>
      <c r="G794" s="83">
        <v>1999</v>
      </c>
      <c r="H794" s="123" t="s">
        <v>36</v>
      </c>
      <c r="I794" s="123" t="str">
        <f t="shared" si="39"/>
        <v>MA</v>
      </c>
      <c r="J794" s="123" t="str">
        <f t="shared" si="38"/>
        <v>MA</v>
      </c>
      <c r="K794" s="123" t="str">
        <f t="shared" si="40"/>
        <v>Northeast</v>
      </c>
      <c r="L794" s="123" t="str">
        <f>INDEX('State '!$A$1:$C$62,MATCH($I794,'State '!$B:$B,0),3)</f>
        <v>Northeast</v>
      </c>
      <c r="M794" s="123" t="str">
        <f>INDEX('State '!$A$1:$C$62,MATCH($J794,'State '!$B:$B,0),3)</f>
        <v>Northeast</v>
      </c>
      <c r="N794" s="123"/>
      <c r="O794" s="85">
        <v>4.7</v>
      </c>
      <c r="P794" s="85">
        <v>2</v>
      </c>
      <c r="Q794" s="85">
        <v>32</v>
      </c>
      <c r="R794" s="124">
        <v>14</v>
      </c>
      <c r="S794" s="123" t="s">
        <v>135</v>
      </c>
      <c r="T794" s="123" t="s">
        <v>390</v>
      </c>
      <c r="U794" s="123" t="s">
        <v>1599</v>
      </c>
      <c r="V794" s="123"/>
      <c r="W794" s="125"/>
    </row>
    <row r="795" spans="1:23" s="20" customFormat="1" x14ac:dyDescent="0.2">
      <c r="A795" s="122">
        <v>39990</v>
      </c>
      <c r="B795" s="101" t="s">
        <v>1582</v>
      </c>
      <c r="C795" s="101" t="s">
        <v>375</v>
      </c>
      <c r="D795" s="101" t="s">
        <v>141</v>
      </c>
      <c r="E795" s="101" t="s">
        <v>144</v>
      </c>
      <c r="F795" s="82">
        <v>36404</v>
      </c>
      <c r="G795" s="83">
        <v>1999</v>
      </c>
      <c r="H795" s="123" t="s">
        <v>1348</v>
      </c>
      <c r="I795" s="123" t="str">
        <f t="shared" si="39"/>
        <v>IL</v>
      </c>
      <c r="J795" s="123" t="str">
        <f t="shared" si="38"/>
        <v>WI</v>
      </c>
      <c r="K795" s="123" t="str">
        <f t="shared" si="40"/>
        <v>Midwest</v>
      </c>
      <c r="L795" s="123" t="str">
        <f>INDEX('State '!$A$1:$C$62,MATCH($I795,'State '!$B:$B,0),3)</f>
        <v>Midwest</v>
      </c>
      <c r="M795" s="123" t="str">
        <f>INDEX('State '!$A$1:$C$62,MATCH($J795,'State '!$B:$B,0),3)</f>
        <v>Midwest</v>
      </c>
      <c r="N795" s="123"/>
      <c r="O795" s="85"/>
      <c r="P795" s="85">
        <v>12.4</v>
      </c>
      <c r="Q795" s="85">
        <v>40</v>
      </c>
      <c r="R795" s="124">
        <v>10</v>
      </c>
      <c r="S795" s="123" t="s">
        <v>135</v>
      </c>
      <c r="T795" s="123" t="s">
        <v>390</v>
      </c>
      <c r="U795" s="123" t="s">
        <v>1583</v>
      </c>
      <c r="V795" s="123"/>
      <c r="W795" s="125"/>
    </row>
    <row r="796" spans="1:23" s="20" customFormat="1" x14ac:dyDescent="0.2">
      <c r="A796" s="122">
        <v>39990</v>
      </c>
      <c r="B796" s="101" t="s">
        <v>1574</v>
      </c>
      <c r="C796" s="101" t="s">
        <v>1791</v>
      </c>
      <c r="D796" s="101" t="s">
        <v>141</v>
      </c>
      <c r="E796" s="101" t="s">
        <v>144</v>
      </c>
      <c r="F796" s="82">
        <v>36465</v>
      </c>
      <c r="G796" s="83">
        <v>1999</v>
      </c>
      <c r="H796" s="123" t="s">
        <v>1348</v>
      </c>
      <c r="I796" s="123" t="str">
        <f t="shared" si="39"/>
        <v>IL</v>
      </c>
      <c r="J796" s="123" t="str">
        <f t="shared" si="38"/>
        <v>WI</v>
      </c>
      <c r="K796" s="123" t="str">
        <f t="shared" si="40"/>
        <v>Midwest</v>
      </c>
      <c r="L796" s="123" t="str">
        <f>INDEX('State '!$A$1:$C$62,MATCH($I796,'State '!$B:$B,0),3)</f>
        <v>Midwest</v>
      </c>
      <c r="M796" s="123" t="str">
        <f>INDEX('State '!$A$1:$C$62,MATCH($J796,'State '!$B:$B,0),3)</f>
        <v>Midwest</v>
      </c>
      <c r="N796" s="123"/>
      <c r="O796" s="85">
        <v>11.6</v>
      </c>
      <c r="P796" s="85">
        <v>11.7</v>
      </c>
      <c r="Q796" s="85">
        <v>190</v>
      </c>
      <c r="R796" s="124">
        <v>30</v>
      </c>
      <c r="S796" s="123" t="s">
        <v>135</v>
      </c>
      <c r="T796" s="123" t="s">
        <v>390</v>
      </c>
      <c r="U796" s="123" t="s">
        <v>1575</v>
      </c>
      <c r="V796" s="123"/>
      <c r="W796" s="125"/>
    </row>
    <row r="797" spans="1:23" s="20" customFormat="1" x14ac:dyDescent="0.2">
      <c r="A797" s="122">
        <v>39990</v>
      </c>
      <c r="B797" s="104" t="s">
        <v>1562</v>
      </c>
      <c r="C797" s="104" t="s">
        <v>1941</v>
      </c>
      <c r="D797" s="104" t="s">
        <v>137</v>
      </c>
      <c r="E797" s="101" t="s">
        <v>144</v>
      </c>
      <c r="F797" s="82">
        <v>36465</v>
      </c>
      <c r="G797" s="83">
        <v>1999</v>
      </c>
      <c r="H797" s="123" t="s">
        <v>16</v>
      </c>
      <c r="I797" s="123" t="str">
        <f t="shared" si="39"/>
        <v>NC</v>
      </c>
      <c r="J797" s="123" t="str">
        <f t="shared" si="38"/>
        <v>NC</v>
      </c>
      <c r="K797" s="123" t="str">
        <f t="shared" si="40"/>
        <v>Southeast</v>
      </c>
      <c r="L797" s="123" t="str">
        <f>INDEX('State '!$A$1:$C$62,MATCH($I797,'State '!$B:$B,0),3)</f>
        <v>Southeast</v>
      </c>
      <c r="M797" s="123" t="str">
        <f>INDEX('State '!$A$1:$C$62,MATCH($J797,'State '!$B:$B,0),3)</f>
        <v>Southeast</v>
      </c>
      <c r="N797" s="123"/>
      <c r="O797" s="85">
        <v>98.3</v>
      </c>
      <c r="P797" s="85">
        <v>67</v>
      </c>
      <c r="Q797" s="124">
        <v>263</v>
      </c>
      <c r="R797" s="128">
        <v>24</v>
      </c>
      <c r="S797" s="129" t="s">
        <v>139</v>
      </c>
      <c r="T797" s="129" t="s">
        <v>188</v>
      </c>
      <c r="U797" s="123" t="s">
        <v>391</v>
      </c>
      <c r="V797" s="123"/>
      <c r="W797" s="125"/>
    </row>
    <row r="798" spans="1:23" s="20" customFormat="1" x14ac:dyDescent="0.2">
      <c r="A798" s="122">
        <v>39990</v>
      </c>
      <c r="B798" s="101" t="s">
        <v>1910</v>
      </c>
      <c r="C798" s="101" t="s">
        <v>2023</v>
      </c>
      <c r="D798" s="101" t="s">
        <v>141</v>
      </c>
      <c r="E798" s="101" t="s">
        <v>144</v>
      </c>
      <c r="F798" s="82">
        <v>36465</v>
      </c>
      <c r="G798" s="83">
        <v>1999</v>
      </c>
      <c r="H798" s="123" t="s">
        <v>1576</v>
      </c>
      <c r="I798" s="123" t="str">
        <f t="shared" si="39"/>
        <v>LA</v>
      </c>
      <c r="J798" s="123" t="str">
        <f t="shared" si="38"/>
        <v>KY</v>
      </c>
      <c r="K798" s="123" t="str">
        <f t="shared" si="40"/>
        <v>South Central, Midwest</v>
      </c>
      <c r="L798" s="123" t="str">
        <f>INDEX('State '!$A$1:$C$62,MATCH($I798,'State '!$B:$B,0),3)</f>
        <v>South Central</v>
      </c>
      <c r="M798" s="123" t="str">
        <f>INDEX('State '!$A$1:$C$62,MATCH($J798,'State '!$B:$B,0),3)</f>
        <v>Midwest</v>
      </c>
      <c r="N798" s="123"/>
      <c r="O798" s="85">
        <v>37.68</v>
      </c>
      <c r="P798" s="85"/>
      <c r="Q798" s="85">
        <v>307</v>
      </c>
      <c r="R798" s="124" t="s">
        <v>399</v>
      </c>
      <c r="S798" s="123" t="s">
        <v>135</v>
      </c>
      <c r="T798" s="123" t="s">
        <v>390</v>
      </c>
      <c r="U798" s="123" t="s">
        <v>1577</v>
      </c>
      <c r="V798" s="123"/>
      <c r="W798" s="125"/>
    </row>
    <row r="799" spans="1:23" s="20" customFormat="1" x14ac:dyDescent="0.2">
      <c r="A799" s="122">
        <v>39990</v>
      </c>
      <c r="B799" s="101" t="s">
        <v>1587</v>
      </c>
      <c r="C799" s="101" t="s">
        <v>263</v>
      </c>
      <c r="D799" s="101" t="s">
        <v>134</v>
      </c>
      <c r="E799" s="101" t="s">
        <v>144</v>
      </c>
      <c r="F799" s="82">
        <v>36465</v>
      </c>
      <c r="G799" s="83">
        <v>1999</v>
      </c>
      <c r="H799" s="123" t="s">
        <v>1588</v>
      </c>
      <c r="I799" s="123" t="str">
        <f t="shared" si="39"/>
        <v>PA</v>
      </c>
      <c r="J799" s="123" t="str">
        <f t="shared" si="38"/>
        <v>VA</v>
      </c>
      <c r="K799" s="123" t="str">
        <f t="shared" si="40"/>
        <v>Northeast</v>
      </c>
      <c r="L799" s="123" t="str">
        <f>INDEX('State '!$A$1:$C$62,MATCH($I799,'State '!$B:$B,0),3)</f>
        <v>Northeast</v>
      </c>
      <c r="M799" s="123" t="str">
        <f>INDEX('State '!$A$1:$C$62,MATCH($J799,'State '!$B:$B,0),3)</f>
        <v>Northeast</v>
      </c>
      <c r="N799" s="123"/>
      <c r="O799" s="85">
        <v>20</v>
      </c>
      <c r="P799" s="85">
        <v>379</v>
      </c>
      <c r="Q799" s="85">
        <v>108</v>
      </c>
      <c r="R799" s="124"/>
      <c r="S799" s="123" t="s">
        <v>135</v>
      </c>
      <c r="T799" s="123" t="s">
        <v>390</v>
      </c>
      <c r="U799" s="123" t="s">
        <v>1589</v>
      </c>
      <c r="V799" s="123"/>
      <c r="W799" s="125"/>
    </row>
    <row r="800" spans="1:23" s="20" customFormat="1" x14ac:dyDescent="0.2">
      <c r="A800" s="122">
        <v>39990</v>
      </c>
      <c r="B800" s="101" t="s">
        <v>1607</v>
      </c>
      <c r="C800" s="101" t="s">
        <v>232</v>
      </c>
      <c r="D800" s="101" t="s">
        <v>141</v>
      </c>
      <c r="E800" s="101" t="s">
        <v>144</v>
      </c>
      <c r="F800" s="82">
        <v>36509</v>
      </c>
      <c r="G800" s="83">
        <v>1999</v>
      </c>
      <c r="H800" s="123" t="s">
        <v>10</v>
      </c>
      <c r="I800" s="123" t="str">
        <f t="shared" si="39"/>
        <v>NY</v>
      </c>
      <c r="J800" s="123" t="str">
        <f t="shared" si="38"/>
        <v>NY</v>
      </c>
      <c r="K800" s="123" t="str">
        <f t="shared" si="40"/>
        <v>Northeast</v>
      </c>
      <c r="L800" s="123" t="str">
        <f>INDEX('State '!$A$1:$C$62,MATCH($I800,'State '!$B:$B,0),3)</f>
        <v>Northeast</v>
      </c>
      <c r="M800" s="123" t="str">
        <f>INDEX('State '!$A$1:$C$62,MATCH($J800,'State '!$B:$B,0),3)</f>
        <v>Northeast</v>
      </c>
      <c r="N800" s="123"/>
      <c r="O800" s="85">
        <v>2.2000000000000002</v>
      </c>
      <c r="P800" s="85">
        <v>2</v>
      </c>
      <c r="Q800" s="85">
        <v>100</v>
      </c>
      <c r="R800" s="124">
        <v>12</v>
      </c>
      <c r="S800" s="123" t="s">
        <v>135</v>
      </c>
      <c r="T800" s="123" t="s">
        <v>390</v>
      </c>
      <c r="U800" s="123" t="s">
        <v>391</v>
      </c>
      <c r="V800" s="123"/>
      <c r="W800" s="125"/>
    </row>
    <row r="801" spans="1:23" s="20" customFormat="1" x14ac:dyDescent="0.2">
      <c r="A801" s="122">
        <v>39990</v>
      </c>
      <c r="B801" s="101" t="s">
        <v>2220</v>
      </c>
      <c r="C801" s="101" t="s">
        <v>1784</v>
      </c>
      <c r="D801" s="101" t="s">
        <v>141</v>
      </c>
      <c r="E801" s="101" t="s">
        <v>144</v>
      </c>
      <c r="F801" s="82">
        <v>36312</v>
      </c>
      <c r="G801" s="83">
        <v>1999</v>
      </c>
      <c r="H801" s="123" t="s">
        <v>1328</v>
      </c>
      <c r="I801" s="123" t="str">
        <f t="shared" si="39"/>
        <v>AZ</v>
      </c>
      <c r="J801" s="123" t="str">
        <f t="shared" si="38"/>
        <v>MX</v>
      </c>
      <c r="K801" s="123" t="str">
        <f t="shared" si="40"/>
        <v>Mountain, Mexico</v>
      </c>
      <c r="L801" s="123" t="str">
        <f>INDEX('State '!$A$1:$C$62,MATCH($I801,'State '!$B:$B,0),3)</f>
        <v>Mountain</v>
      </c>
      <c r="M801" s="123" t="str">
        <f>INDEX('State '!$A$1:$C$62,MATCH($J801,'State '!$B:$B,0),3)</f>
        <v>Mexico</v>
      </c>
      <c r="N801" s="123"/>
      <c r="O801" s="85">
        <v>0.8</v>
      </c>
      <c r="P801" s="85">
        <v>1</v>
      </c>
      <c r="Q801" s="85">
        <v>78</v>
      </c>
      <c r="R801" s="124">
        <v>16</v>
      </c>
      <c r="S801" s="123" t="s">
        <v>135</v>
      </c>
      <c r="T801" s="123" t="s">
        <v>390</v>
      </c>
      <c r="U801" s="123" t="s">
        <v>1597</v>
      </c>
      <c r="V801" s="123"/>
      <c r="W801" s="125"/>
    </row>
    <row r="802" spans="1:23" s="20" customFormat="1" x14ac:dyDescent="0.2">
      <c r="A802" s="122">
        <v>39990</v>
      </c>
      <c r="B802" s="101" t="s">
        <v>1566</v>
      </c>
      <c r="C802" s="101" t="s">
        <v>374</v>
      </c>
      <c r="D802" s="101" t="s">
        <v>141</v>
      </c>
      <c r="E802" s="101" t="s">
        <v>144</v>
      </c>
      <c r="F802" s="82">
        <v>36475</v>
      </c>
      <c r="G802" s="83">
        <v>1999</v>
      </c>
      <c r="H802" s="123" t="s">
        <v>875</v>
      </c>
      <c r="I802" s="123" t="str">
        <f t="shared" si="39"/>
        <v>QU</v>
      </c>
      <c r="J802" s="123" t="str">
        <f t="shared" si="38"/>
        <v>VT</v>
      </c>
      <c r="K802" s="123" t="str">
        <f t="shared" si="40"/>
        <v>Canada, Northeast</v>
      </c>
      <c r="L802" s="123" t="str">
        <f>INDEX('State '!$A$1:$C$62,MATCH($I802,'State '!$B:$B,0),3)</f>
        <v>Canada</v>
      </c>
      <c r="M802" s="123" t="str">
        <f>INDEX('State '!$A$1:$C$62,MATCH($J802,'State '!$B:$B,0),3)</f>
        <v>Northeast</v>
      </c>
      <c r="N802" s="123"/>
      <c r="O802" s="85">
        <v>3</v>
      </c>
      <c r="P802" s="85">
        <v>190</v>
      </c>
      <c r="Q802" s="85">
        <v>9.1999999999999993</v>
      </c>
      <c r="R802" s="124" t="s">
        <v>948</v>
      </c>
      <c r="S802" s="123" t="s">
        <v>135</v>
      </c>
      <c r="T802" s="123" t="s">
        <v>390</v>
      </c>
      <c r="U802" s="123" t="s">
        <v>1567</v>
      </c>
      <c r="V802" s="123"/>
      <c r="W802" s="125"/>
    </row>
    <row r="803" spans="1:23" s="20" customFormat="1" x14ac:dyDescent="0.2">
      <c r="A803" s="122">
        <v>39990</v>
      </c>
      <c r="B803" s="101" t="s">
        <v>1580</v>
      </c>
      <c r="C803" s="101" t="s">
        <v>301</v>
      </c>
      <c r="D803" s="101" t="s">
        <v>137</v>
      </c>
      <c r="E803" s="101" t="s">
        <v>144</v>
      </c>
      <c r="F803" s="82">
        <v>36465</v>
      </c>
      <c r="G803" s="83">
        <v>1999</v>
      </c>
      <c r="H803" s="123" t="s">
        <v>1451</v>
      </c>
      <c r="I803" s="123" t="str">
        <f t="shared" si="39"/>
        <v>NB</v>
      </c>
      <c r="J803" s="123" t="str">
        <f t="shared" si="38"/>
        <v>ME</v>
      </c>
      <c r="K803" s="123" t="str">
        <f t="shared" si="40"/>
        <v>Canada, Northeast</v>
      </c>
      <c r="L803" s="123" t="str">
        <f>INDEX('State '!$A$1:$C$62,MATCH($I803,'State '!$B:$B,0),3)</f>
        <v>Canada</v>
      </c>
      <c r="M803" s="123" t="str">
        <f>INDEX('State '!$A$1:$C$62,MATCH($J803,'State '!$B:$B,0),3)</f>
        <v>Northeast</v>
      </c>
      <c r="N803" s="123"/>
      <c r="O803" s="85">
        <v>611</v>
      </c>
      <c r="P803" s="85">
        <v>347</v>
      </c>
      <c r="Q803" s="85">
        <v>400</v>
      </c>
      <c r="R803" s="124" t="s">
        <v>445</v>
      </c>
      <c r="S803" s="123" t="s">
        <v>135</v>
      </c>
      <c r="T803" s="123" t="s">
        <v>390</v>
      </c>
      <c r="U803" s="123" t="s">
        <v>1581</v>
      </c>
      <c r="V803" s="123"/>
      <c r="W803" s="125"/>
    </row>
    <row r="804" spans="1:23" s="20" customFormat="1" x14ac:dyDescent="0.2">
      <c r="A804" s="122">
        <v>39990</v>
      </c>
      <c r="B804" s="101" t="s">
        <v>1578</v>
      </c>
      <c r="C804" s="101" t="s">
        <v>301</v>
      </c>
      <c r="D804" s="101" t="s">
        <v>134</v>
      </c>
      <c r="E804" s="101" t="s">
        <v>144</v>
      </c>
      <c r="F804" s="82">
        <v>36465</v>
      </c>
      <c r="G804" s="83">
        <v>1999</v>
      </c>
      <c r="H804" s="123" t="s">
        <v>4</v>
      </c>
      <c r="I804" s="123" t="str">
        <f t="shared" si="39"/>
        <v>ME</v>
      </c>
      <c r="J804" s="123" t="str">
        <f t="shared" si="38"/>
        <v>ME</v>
      </c>
      <c r="K804" s="123" t="str">
        <f t="shared" si="40"/>
        <v>Northeast</v>
      </c>
      <c r="L804" s="123" t="str">
        <f>INDEX('State '!$A$1:$C$62,MATCH($I804,'State '!$B:$B,0),3)</f>
        <v>Northeast</v>
      </c>
      <c r="M804" s="123" t="str">
        <f>INDEX('State '!$A$1:$C$62,MATCH($J804,'State '!$B:$B,0),3)</f>
        <v>Northeast</v>
      </c>
      <c r="N804" s="123"/>
      <c r="O804" s="85">
        <v>5.6</v>
      </c>
      <c r="P804" s="85">
        <v>1.1000000000000001</v>
      </c>
      <c r="Q804" s="85">
        <v>105</v>
      </c>
      <c r="R804" s="124">
        <v>12</v>
      </c>
      <c r="S804" s="123" t="s">
        <v>135</v>
      </c>
      <c r="T804" s="123" t="s">
        <v>390</v>
      </c>
      <c r="U804" s="123" t="s">
        <v>1579</v>
      </c>
      <c r="V804" s="123"/>
      <c r="W804" s="125"/>
    </row>
    <row r="805" spans="1:23" s="20" customFormat="1" x14ac:dyDescent="0.2">
      <c r="A805" s="122">
        <v>39990</v>
      </c>
      <c r="B805" s="101" t="s">
        <v>1563</v>
      </c>
      <c r="C805" s="101" t="s">
        <v>373</v>
      </c>
      <c r="D805" s="101" t="s">
        <v>137</v>
      </c>
      <c r="E805" s="101" t="s">
        <v>144</v>
      </c>
      <c r="F805" s="82">
        <v>36461</v>
      </c>
      <c r="G805" s="83">
        <v>1999</v>
      </c>
      <c r="H805" s="123" t="s">
        <v>1564</v>
      </c>
      <c r="I805" s="123" t="str">
        <f t="shared" si="39"/>
        <v>SK</v>
      </c>
      <c r="J805" s="123" t="str">
        <f t="shared" si="38"/>
        <v>MT</v>
      </c>
      <c r="K805" s="123" t="str">
        <f t="shared" si="40"/>
        <v>Canada, Mountain</v>
      </c>
      <c r="L805" s="123" t="str">
        <f>INDEX('State '!$A$1:$C$62,MATCH($I805,'State '!$B:$B,0),3)</f>
        <v>Canada</v>
      </c>
      <c r="M805" s="123" t="str">
        <f>INDEX('State '!$A$1:$C$62,MATCH($J805,'State '!$B:$B,0),3)</f>
        <v>Mountain</v>
      </c>
      <c r="N805" s="123"/>
      <c r="O805" s="85">
        <v>0.5</v>
      </c>
      <c r="P805" s="85">
        <v>4</v>
      </c>
      <c r="Q805" s="85">
        <v>10</v>
      </c>
      <c r="R805" s="124">
        <v>8</v>
      </c>
      <c r="S805" s="123" t="s">
        <v>135</v>
      </c>
      <c r="T805" s="123" t="s">
        <v>390</v>
      </c>
      <c r="U805" s="123" t="s">
        <v>1565</v>
      </c>
      <c r="V805" s="123"/>
      <c r="W805" s="125"/>
    </row>
    <row r="806" spans="1:23" s="20" customFormat="1" x14ac:dyDescent="0.2">
      <c r="A806" s="122">
        <v>39990</v>
      </c>
      <c r="B806" s="101" t="s">
        <v>1560</v>
      </c>
      <c r="C806" s="101" t="s">
        <v>202</v>
      </c>
      <c r="D806" s="101" t="s">
        <v>141</v>
      </c>
      <c r="E806" s="101" t="s">
        <v>144</v>
      </c>
      <c r="F806" s="82">
        <v>36404</v>
      </c>
      <c r="G806" s="83">
        <v>1999</v>
      </c>
      <c r="H806" s="123" t="s">
        <v>7</v>
      </c>
      <c r="I806" s="123" t="str">
        <f t="shared" si="39"/>
        <v>PA</v>
      </c>
      <c r="J806" s="123" t="str">
        <f t="shared" si="38"/>
        <v>PA</v>
      </c>
      <c r="K806" s="123" t="str">
        <f t="shared" si="40"/>
        <v>Northeast</v>
      </c>
      <c r="L806" s="123" t="str">
        <f>INDEX('State '!$A$1:$C$62,MATCH($I806,'State '!$B:$B,0),3)</f>
        <v>Northeast</v>
      </c>
      <c r="M806" s="123" t="str">
        <f>INDEX('State '!$A$1:$C$62,MATCH($J806,'State '!$B:$B,0),3)</f>
        <v>Northeast</v>
      </c>
      <c r="N806" s="123"/>
      <c r="O806" s="85">
        <v>0.11</v>
      </c>
      <c r="P806" s="85"/>
      <c r="Q806" s="85">
        <v>59</v>
      </c>
      <c r="R806" s="124"/>
      <c r="S806" s="123" t="s">
        <v>135</v>
      </c>
      <c r="T806" s="123" t="s">
        <v>390</v>
      </c>
      <c r="U806" s="123" t="s">
        <v>1561</v>
      </c>
      <c r="V806" s="123"/>
      <c r="W806" s="125"/>
    </row>
    <row r="807" spans="1:23" s="20" customFormat="1" x14ac:dyDescent="0.2">
      <c r="A807" s="122">
        <v>39990</v>
      </c>
      <c r="B807" s="104" t="s">
        <v>1605</v>
      </c>
      <c r="C807" s="104" t="s">
        <v>262</v>
      </c>
      <c r="D807" s="104" t="s">
        <v>141</v>
      </c>
      <c r="E807" s="101" t="s">
        <v>144</v>
      </c>
      <c r="F807" s="82">
        <v>36465</v>
      </c>
      <c r="G807" s="83">
        <v>1999</v>
      </c>
      <c r="H807" s="123" t="s">
        <v>30</v>
      </c>
      <c r="I807" s="123" t="str">
        <f t="shared" si="39"/>
        <v>MN</v>
      </c>
      <c r="J807" s="123" t="str">
        <f t="shared" si="38"/>
        <v>MN</v>
      </c>
      <c r="K807" s="123" t="str">
        <f t="shared" si="40"/>
        <v>Midwest</v>
      </c>
      <c r="L807" s="123" t="str">
        <f>INDEX('State '!$A$1:$C$62,MATCH($I807,'State '!$B:$B,0),3)</f>
        <v>Midwest</v>
      </c>
      <c r="M807" s="123" t="str">
        <f>INDEX('State '!$A$1:$C$62,MATCH($J807,'State '!$B:$B,0),3)</f>
        <v>Midwest</v>
      </c>
      <c r="N807" s="123"/>
      <c r="O807" s="85">
        <v>0.05</v>
      </c>
      <c r="P807" s="85">
        <v>6</v>
      </c>
      <c r="Q807" s="124">
        <v>50</v>
      </c>
      <c r="R807" s="128"/>
      <c r="S807" s="129" t="s">
        <v>135</v>
      </c>
      <c r="T807" s="123" t="s">
        <v>390</v>
      </c>
      <c r="U807" s="123" t="s">
        <v>1606</v>
      </c>
      <c r="V807" s="123"/>
      <c r="W807" s="125"/>
    </row>
    <row r="808" spans="1:23" s="20" customFormat="1" x14ac:dyDescent="0.2">
      <c r="A808" s="122">
        <v>39990</v>
      </c>
      <c r="B808" s="101" t="s">
        <v>1559</v>
      </c>
      <c r="C808" s="101" t="s">
        <v>262</v>
      </c>
      <c r="D808" s="101" t="s">
        <v>141</v>
      </c>
      <c r="E808" s="101" t="s">
        <v>144</v>
      </c>
      <c r="F808" s="82">
        <v>36465</v>
      </c>
      <c r="G808" s="83">
        <v>1999</v>
      </c>
      <c r="H808" s="123" t="s">
        <v>30</v>
      </c>
      <c r="I808" s="123" t="str">
        <f t="shared" si="39"/>
        <v>MN</v>
      </c>
      <c r="J808" s="123" t="str">
        <f t="shared" si="38"/>
        <v>MN</v>
      </c>
      <c r="K808" s="123" t="str">
        <f t="shared" si="40"/>
        <v>Midwest</v>
      </c>
      <c r="L808" s="123" t="str">
        <f>INDEX('State '!$A$1:$C$62,MATCH($I808,'State '!$B:$B,0),3)</f>
        <v>Midwest</v>
      </c>
      <c r="M808" s="123" t="str">
        <f>INDEX('State '!$A$1:$C$62,MATCH($J808,'State '!$B:$B,0),3)</f>
        <v>Midwest</v>
      </c>
      <c r="N808" s="123"/>
      <c r="O808" s="85">
        <v>1</v>
      </c>
      <c r="P808" s="85"/>
      <c r="Q808" s="85">
        <v>31</v>
      </c>
      <c r="R808" s="124"/>
      <c r="S808" s="123" t="s">
        <v>135</v>
      </c>
      <c r="T808" s="123" t="s">
        <v>390</v>
      </c>
      <c r="U808" s="123" t="s">
        <v>1404</v>
      </c>
      <c r="V808" s="123"/>
      <c r="W808" s="125"/>
    </row>
    <row r="809" spans="1:23" s="20" customFormat="1" x14ac:dyDescent="0.2">
      <c r="A809" s="122">
        <v>39990</v>
      </c>
      <c r="B809" s="101" t="s">
        <v>1600</v>
      </c>
      <c r="C809" s="101" t="s">
        <v>258</v>
      </c>
      <c r="D809" s="101" t="s">
        <v>141</v>
      </c>
      <c r="E809" s="101" t="s">
        <v>144</v>
      </c>
      <c r="F809" s="82">
        <v>36465</v>
      </c>
      <c r="G809" s="124">
        <v>1999</v>
      </c>
      <c r="H809" s="123" t="s">
        <v>410</v>
      </c>
      <c r="I809" s="123" t="str">
        <f t="shared" si="39"/>
        <v>OR</v>
      </c>
      <c r="J809" s="123" t="str">
        <f t="shared" si="38"/>
        <v>WA</v>
      </c>
      <c r="K809" s="123" t="str">
        <f t="shared" si="40"/>
        <v>Pacific</v>
      </c>
      <c r="L809" s="123" t="str">
        <f>INDEX('State '!$A$1:$C$62,MATCH($I809,'State '!$B:$B,0),3)</f>
        <v>Pacific</v>
      </c>
      <c r="M809" s="123" t="str">
        <f>INDEX('State '!$A$1:$C$62,MATCH($J809,'State '!$B:$B,0),3)</f>
        <v>Pacific</v>
      </c>
      <c r="N809" s="123"/>
      <c r="O809" s="85">
        <v>17</v>
      </c>
      <c r="P809" s="85"/>
      <c r="Q809" s="85">
        <v>51</v>
      </c>
      <c r="R809" s="124" t="s">
        <v>1227</v>
      </c>
      <c r="S809" s="123" t="s">
        <v>135</v>
      </c>
      <c r="T809" s="123" t="s">
        <v>390</v>
      </c>
      <c r="U809" s="123" t="s">
        <v>1601</v>
      </c>
      <c r="V809" s="123"/>
      <c r="W809" s="125"/>
    </row>
    <row r="810" spans="1:23" s="20" customFormat="1" x14ac:dyDescent="0.2">
      <c r="A810" s="122">
        <v>39990</v>
      </c>
      <c r="B810" s="104" t="s">
        <v>1590</v>
      </c>
      <c r="C810" s="104" t="s">
        <v>377</v>
      </c>
      <c r="D810" s="104" t="s">
        <v>137</v>
      </c>
      <c r="E810" s="101" t="s">
        <v>144</v>
      </c>
      <c r="F810" s="82">
        <v>36206</v>
      </c>
      <c r="G810" s="124">
        <v>1999</v>
      </c>
      <c r="H810" s="123" t="s">
        <v>1591</v>
      </c>
      <c r="I810" s="123" t="str">
        <f t="shared" si="39"/>
        <v>QU</v>
      </c>
      <c r="J810" s="123" t="str">
        <f t="shared" si="38"/>
        <v>ME</v>
      </c>
      <c r="K810" s="123" t="str">
        <f t="shared" si="40"/>
        <v>Canada, Northeast</v>
      </c>
      <c r="L810" s="123" t="str">
        <f>INDEX('State '!$A$1:$C$62,MATCH($I810,'State '!$B:$B,0),3)</f>
        <v>Canada</v>
      </c>
      <c r="M810" s="123" t="str">
        <f>INDEX('State '!$A$1:$C$62,MATCH($J810,'State '!$B:$B,0),3)</f>
        <v>Northeast</v>
      </c>
      <c r="N810" s="123"/>
      <c r="O810" s="85">
        <v>302.89999999999998</v>
      </c>
      <c r="P810" s="85">
        <v>271</v>
      </c>
      <c r="Q810" s="124">
        <v>178</v>
      </c>
      <c r="R810" s="128">
        <v>24</v>
      </c>
      <c r="S810" s="129" t="s">
        <v>135</v>
      </c>
      <c r="T810" s="123" t="s">
        <v>390</v>
      </c>
      <c r="U810" s="123" t="s">
        <v>1592</v>
      </c>
      <c r="V810" s="123"/>
      <c r="W810" s="125"/>
    </row>
    <row r="811" spans="1:23" s="20" customFormat="1" x14ac:dyDescent="0.2">
      <c r="A811" s="122">
        <v>39990</v>
      </c>
      <c r="B811" s="101" t="s">
        <v>1584</v>
      </c>
      <c r="C811" s="101" t="s">
        <v>376</v>
      </c>
      <c r="D811" s="101" t="s">
        <v>137</v>
      </c>
      <c r="E811" s="101" t="s">
        <v>144</v>
      </c>
      <c r="F811" s="82">
        <v>36153</v>
      </c>
      <c r="G811" s="124">
        <v>1999</v>
      </c>
      <c r="H811" s="123" t="s">
        <v>1585</v>
      </c>
      <c r="I811" s="123" t="str">
        <f t="shared" si="39"/>
        <v>ME</v>
      </c>
      <c r="J811" s="123" t="str">
        <f t="shared" si="38"/>
        <v>MA</v>
      </c>
      <c r="K811" s="123" t="str">
        <f t="shared" si="40"/>
        <v>Northeast</v>
      </c>
      <c r="L811" s="123" t="str">
        <f>INDEX('State '!$A$1:$C$62,MATCH($I811,'State '!$B:$B,0),3)</f>
        <v>Northeast</v>
      </c>
      <c r="M811" s="123" t="str">
        <f>INDEX('State '!$A$1:$C$62,MATCH($J811,'State '!$B:$B,0),3)</f>
        <v>Northeast</v>
      </c>
      <c r="N811" s="123"/>
      <c r="O811" s="85">
        <v>175</v>
      </c>
      <c r="P811" s="85">
        <v>100</v>
      </c>
      <c r="Q811" s="85">
        <v>631.79999999999995</v>
      </c>
      <c r="R811" s="124">
        <v>30</v>
      </c>
      <c r="S811" s="123" t="s">
        <v>135</v>
      </c>
      <c r="T811" s="123" t="s">
        <v>390</v>
      </c>
      <c r="U811" s="123" t="s">
        <v>1586</v>
      </c>
      <c r="V811" s="123"/>
      <c r="W811" s="125"/>
    </row>
    <row r="812" spans="1:23" s="20" customFormat="1" x14ac:dyDescent="0.2">
      <c r="A812" s="122">
        <v>39990</v>
      </c>
      <c r="B812" s="101" t="s">
        <v>1595</v>
      </c>
      <c r="C812" s="101" t="s">
        <v>338</v>
      </c>
      <c r="D812" s="101" t="s">
        <v>134</v>
      </c>
      <c r="E812" s="101" t="s">
        <v>144</v>
      </c>
      <c r="F812" s="82">
        <v>36465</v>
      </c>
      <c r="G812" s="124">
        <v>1999</v>
      </c>
      <c r="H812" s="123" t="s">
        <v>2</v>
      </c>
      <c r="I812" s="123" t="str">
        <f t="shared" si="39"/>
        <v>OR</v>
      </c>
      <c r="J812" s="123" t="str">
        <f t="shared" si="38"/>
        <v>OR</v>
      </c>
      <c r="K812" s="123" t="str">
        <f t="shared" si="40"/>
        <v>Pacific</v>
      </c>
      <c r="L812" s="123" t="str">
        <f>INDEX('State '!$A$1:$C$62,MATCH($I812,'State '!$B:$B,0),3)</f>
        <v>Pacific</v>
      </c>
      <c r="M812" s="123" t="str">
        <f>INDEX('State '!$A$1:$C$62,MATCH($J812,'State '!$B:$B,0),3)</f>
        <v>Pacific</v>
      </c>
      <c r="N812" s="123"/>
      <c r="O812" s="85">
        <v>35</v>
      </c>
      <c r="P812" s="85">
        <v>29</v>
      </c>
      <c r="Q812" s="85">
        <v>190</v>
      </c>
      <c r="R812" s="124">
        <v>24</v>
      </c>
      <c r="S812" s="123" t="s">
        <v>139</v>
      </c>
      <c r="T812" s="123" t="s">
        <v>188</v>
      </c>
      <c r="U812" s="123" t="s">
        <v>391</v>
      </c>
      <c r="V812" s="123"/>
      <c r="W812" s="125"/>
    </row>
    <row r="813" spans="1:23" s="20" customFormat="1" x14ac:dyDescent="0.2">
      <c r="A813" s="122">
        <v>39990</v>
      </c>
      <c r="B813" s="101" t="s">
        <v>1551</v>
      </c>
      <c r="C813" s="101" t="s">
        <v>207</v>
      </c>
      <c r="D813" s="101" t="s">
        <v>134</v>
      </c>
      <c r="E813" s="101" t="s">
        <v>144</v>
      </c>
      <c r="F813" s="82">
        <v>36495</v>
      </c>
      <c r="G813" s="124">
        <v>1999</v>
      </c>
      <c r="H813" s="123" t="s">
        <v>14</v>
      </c>
      <c r="I813" s="123" t="str">
        <f t="shared" si="39"/>
        <v>MS</v>
      </c>
      <c r="J813" s="123" t="str">
        <f t="shared" si="38"/>
        <v>MS</v>
      </c>
      <c r="K813" s="123" t="str">
        <f t="shared" si="40"/>
        <v>South Central</v>
      </c>
      <c r="L813" s="123" t="str">
        <f>INDEX('State '!$A$1:$C$62,MATCH($I813,'State '!$B:$B,0),3)</f>
        <v>South Central</v>
      </c>
      <c r="M813" s="123" t="str">
        <f>INDEX('State '!$A$1:$C$62,MATCH($J813,'State '!$B:$B,0),3)</f>
        <v>South Central</v>
      </c>
      <c r="N813" s="123"/>
      <c r="O813" s="85">
        <v>0.23</v>
      </c>
      <c r="P813" s="85">
        <v>3</v>
      </c>
      <c r="Q813" s="85">
        <v>216</v>
      </c>
      <c r="R813" s="124"/>
      <c r="S813" s="123" t="s">
        <v>135</v>
      </c>
      <c r="T813" s="123" t="s">
        <v>390</v>
      </c>
      <c r="U813" s="123" t="s">
        <v>1552</v>
      </c>
      <c r="V813" s="123"/>
      <c r="W813" s="125"/>
    </row>
    <row r="814" spans="1:23" s="20" customFormat="1" x14ac:dyDescent="0.2">
      <c r="A814" s="122">
        <v>39990</v>
      </c>
      <c r="B814" s="101" t="s">
        <v>1553</v>
      </c>
      <c r="C814" s="101" t="s">
        <v>207</v>
      </c>
      <c r="D814" s="101" t="s">
        <v>141</v>
      </c>
      <c r="E814" s="101" t="s">
        <v>144</v>
      </c>
      <c r="F814" s="82">
        <v>36418</v>
      </c>
      <c r="G814" s="124">
        <v>1999</v>
      </c>
      <c r="H814" s="123" t="s">
        <v>419</v>
      </c>
      <c r="I814" s="123" t="str">
        <f t="shared" si="39"/>
        <v>TX</v>
      </c>
      <c r="J814" s="123" t="str">
        <f t="shared" si="38"/>
        <v>MX</v>
      </c>
      <c r="K814" s="123" t="str">
        <f t="shared" si="40"/>
        <v>South Central, Mexico</v>
      </c>
      <c r="L814" s="123" t="str">
        <f>INDEX('State '!$A$1:$C$62,MATCH($I814,'State '!$B:$B,0),3)</f>
        <v>South Central</v>
      </c>
      <c r="M814" s="123" t="str">
        <f>INDEX('State '!$A$1:$C$62,MATCH($J814,'State '!$B:$B,0),3)</f>
        <v>Mexico</v>
      </c>
      <c r="N814" s="123"/>
      <c r="O814" s="85">
        <v>15</v>
      </c>
      <c r="P814" s="85">
        <v>9.5</v>
      </c>
      <c r="Q814" s="85">
        <v>215</v>
      </c>
      <c r="R814" s="124">
        <v>24</v>
      </c>
      <c r="S814" s="123" t="s">
        <v>135</v>
      </c>
      <c r="T814" s="123" t="s">
        <v>390</v>
      </c>
      <c r="U814" s="123" t="s">
        <v>1554</v>
      </c>
      <c r="V814" s="123"/>
      <c r="W814" s="125"/>
    </row>
    <row r="815" spans="1:23" s="20" customFormat="1" x14ac:dyDescent="0.2">
      <c r="A815" s="122">
        <v>39990</v>
      </c>
      <c r="B815" s="101" t="s">
        <v>1557</v>
      </c>
      <c r="C815" s="101" t="s">
        <v>200</v>
      </c>
      <c r="D815" s="101" t="s">
        <v>141</v>
      </c>
      <c r="E815" s="101" t="s">
        <v>144</v>
      </c>
      <c r="F815" s="82">
        <v>36465</v>
      </c>
      <c r="G815" s="124">
        <v>1999</v>
      </c>
      <c r="H815" s="123" t="s">
        <v>7</v>
      </c>
      <c r="I815" s="123" t="str">
        <f t="shared" si="39"/>
        <v>PA</v>
      </c>
      <c r="J815" s="123" t="str">
        <f t="shared" si="38"/>
        <v>PA</v>
      </c>
      <c r="K815" s="123" t="str">
        <f t="shared" si="40"/>
        <v>Northeast</v>
      </c>
      <c r="L815" s="123" t="str">
        <f>INDEX('State '!$A$1:$C$62,MATCH($I815,'State '!$B:$B,0),3)</f>
        <v>Northeast</v>
      </c>
      <c r="M815" s="123" t="str">
        <f>INDEX('State '!$A$1:$C$62,MATCH($J815,'State '!$B:$B,0),3)</f>
        <v>Northeast</v>
      </c>
      <c r="N815" s="123"/>
      <c r="O815" s="85">
        <v>10.9</v>
      </c>
      <c r="P815" s="85">
        <v>8.06</v>
      </c>
      <c r="Q815" s="85">
        <v>49</v>
      </c>
      <c r="R815" s="124">
        <v>36</v>
      </c>
      <c r="S815" s="123" t="s">
        <v>135</v>
      </c>
      <c r="T815" s="123" t="s">
        <v>390</v>
      </c>
      <c r="U815" s="123" t="s">
        <v>1558</v>
      </c>
      <c r="V815" s="123"/>
      <c r="W815" s="125"/>
    </row>
    <row r="816" spans="1:23" s="20" customFormat="1" x14ac:dyDescent="0.2">
      <c r="A816" s="122">
        <v>39990</v>
      </c>
      <c r="B816" s="101" t="s">
        <v>1602</v>
      </c>
      <c r="C816" s="101" t="s">
        <v>1941</v>
      </c>
      <c r="D816" s="101" t="s">
        <v>134</v>
      </c>
      <c r="E816" s="101" t="s">
        <v>144</v>
      </c>
      <c r="F816" s="82">
        <v>36281</v>
      </c>
      <c r="G816" s="124">
        <v>1999</v>
      </c>
      <c r="H816" s="123" t="s">
        <v>16</v>
      </c>
      <c r="I816" s="123" t="str">
        <f t="shared" si="39"/>
        <v>NC</v>
      </c>
      <c r="J816" s="123" t="str">
        <f t="shared" si="38"/>
        <v>NC</v>
      </c>
      <c r="K816" s="123" t="str">
        <f t="shared" si="40"/>
        <v>Southeast</v>
      </c>
      <c r="L816" s="123" t="str">
        <f>INDEX('State '!$A$1:$C$62,MATCH($I816,'State '!$B:$B,0),3)</f>
        <v>Southeast</v>
      </c>
      <c r="M816" s="123" t="str">
        <f>INDEX('State '!$A$1:$C$62,MATCH($J816,'State '!$B:$B,0),3)</f>
        <v>Southeast</v>
      </c>
      <c r="N816" s="123"/>
      <c r="O816" s="85">
        <v>0.71</v>
      </c>
      <c r="P816" s="85">
        <v>1</v>
      </c>
      <c r="Q816" s="85">
        <v>400</v>
      </c>
      <c r="R816" s="124" t="s">
        <v>1603</v>
      </c>
      <c r="S816" s="123" t="s">
        <v>135</v>
      </c>
      <c r="T816" s="123" t="s">
        <v>390</v>
      </c>
      <c r="U816" s="123" t="s">
        <v>1604</v>
      </c>
      <c r="V816" s="123"/>
      <c r="W816" s="125"/>
    </row>
    <row r="817" spans="1:23" s="20" customFormat="1" x14ac:dyDescent="0.2">
      <c r="A817" s="122">
        <v>39990</v>
      </c>
      <c r="B817" s="101" t="s">
        <v>1568</v>
      </c>
      <c r="C817" s="101" t="s">
        <v>308</v>
      </c>
      <c r="D817" s="101" t="s">
        <v>141</v>
      </c>
      <c r="E817" s="101" t="s">
        <v>144</v>
      </c>
      <c r="F817" s="82">
        <v>36206</v>
      </c>
      <c r="G817" s="124">
        <v>1999</v>
      </c>
      <c r="H817" s="123" t="s">
        <v>25</v>
      </c>
      <c r="I817" s="123" t="str">
        <f t="shared" si="39"/>
        <v>CO</v>
      </c>
      <c r="J817" s="123" t="str">
        <f t="shared" si="38"/>
        <v>CO</v>
      </c>
      <c r="K817" s="123" t="str">
        <f t="shared" si="40"/>
        <v>Mountain</v>
      </c>
      <c r="L817" s="123" t="str">
        <f>INDEX('State '!$A$1:$C$62,MATCH($I817,'State '!$B:$B,0),3)</f>
        <v>Mountain</v>
      </c>
      <c r="M817" s="123" t="str">
        <f>INDEX('State '!$A$1:$C$62,MATCH($J817,'State '!$B:$B,0),3)</f>
        <v>Mountain</v>
      </c>
      <c r="N817" s="123"/>
      <c r="O817" s="85">
        <v>4.25</v>
      </c>
      <c r="P817" s="85">
        <v>5.3</v>
      </c>
      <c r="Q817" s="85">
        <v>156.69999999999999</v>
      </c>
      <c r="R817" s="124">
        <v>22</v>
      </c>
      <c r="S817" s="123" t="s">
        <v>135</v>
      </c>
      <c r="T817" s="123" t="s">
        <v>390</v>
      </c>
      <c r="U817" s="123" t="s">
        <v>1569</v>
      </c>
      <c r="V817" s="123"/>
      <c r="W817" s="125"/>
    </row>
    <row r="818" spans="1:23" s="20" customFormat="1" x14ac:dyDescent="0.2">
      <c r="A818" s="122">
        <v>39990</v>
      </c>
      <c r="B818" s="101" t="s">
        <v>1570</v>
      </c>
      <c r="C818" s="101" t="s">
        <v>308</v>
      </c>
      <c r="D818" s="101" t="s">
        <v>141</v>
      </c>
      <c r="E818" s="101" t="s">
        <v>144</v>
      </c>
      <c r="F818" s="82">
        <v>36206</v>
      </c>
      <c r="G818" s="124">
        <v>1999</v>
      </c>
      <c r="H818" s="123" t="s">
        <v>25</v>
      </c>
      <c r="I818" s="123" t="str">
        <f t="shared" si="39"/>
        <v>CO</v>
      </c>
      <c r="J818" s="123" t="str">
        <f t="shared" si="38"/>
        <v>CO</v>
      </c>
      <c r="K818" s="123" t="str">
        <f t="shared" si="40"/>
        <v>Mountain</v>
      </c>
      <c r="L818" s="123" t="str">
        <f>INDEX('State '!$A$1:$C$62,MATCH($I818,'State '!$B:$B,0),3)</f>
        <v>Mountain</v>
      </c>
      <c r="M818" s="123" t="str">
        <f>INDEX('State '!$A$1:$C$62,MATCH($J818,'State '!$B:$B,0),3)</f>
        <v>Mountain</v>
      </c>
      <c r="N818" s="123"/>
      <c r="O818" s="85">
        <v>240</v>
      </c>
      <c r="P818" s="85">
        <v>266</v>
      </c>
      <c r="Q818" s="85">
        <v>300</v>
      </c>
      <c r="R818" s="124">
        <v>22</v>
      </c>
      <c r="S818" s="123" t="s">
        <v>135</v>
      </c>
      <c r="T818" s="123" t="s">
        <v>390</v>
      </c>
      <c r="U818" s="123" t="s">
        <v>1571</v>
      </c>
      <c r="V818" s="123"/>
      <c r="W818" s="125"/>
    </row>
    <row r="819" spans="1:23" s="20" customFormat="1" x14ac:dyDescent="0.2">
      <c r="A819" s="122">
        <v>39990</v>
      </c>
      <c r="B819" s="101" t="s">
        <v>1555</v>
      </c>
      <c r="C819" s="101" t="s">
        <v>271</v>
      </c>
      <c r="D819" s="101" t="s">
        <v>141</v>
      </c>
      <c r="E819" s="101" t="s">
        <v>144</v>
      </c>
      <c r="F819" s="82">
        <v>36465</v>
      </c>
      <c r="G819" s="124">
        <v>1999</v>
      </c>
      <c r="H819" s="123" t="s">
        <v>2569</v>
      </c>
      <c r="I819" s="123" t="str">
        <f t="shared" si="39"/>
        <v>MB</v>
      </c>
      <c r="J819" s="123" t="str">
        <f t="shared" si="38"/>
        <v>WI</v>
      </c>
      <c r="K819" s="123" t="str">
        <f t="shared" si="40"/>
        <v>Canada, Midwest</v>
      </c>
      <c r="L819" s="123" t="str">
        <f>INDEX('State '!$A$1:$C$62,MATCH($I819,'State '!$B:$B,0),3)</f>
        <v>Canada</v>
      </c>
      <c r="M819" s="123" t="str">
        <f>INDEX('State '!$A$1:$C$62,MATCH($J819,'State '!$B:$B,0),3)</f>
        <v>Midwest</v>
      </c>
      <c r="N819" s="123"/>
      <c r="O819" s="85">
        <v>21.4</v>
      </c>
      <c r="P819" s="85">
        <v>45</v>
      </c>
      <c r="Q819" s="85">
        <v>28</v>
      </c>
      <c r="R819" s="124">
        <v>24</v>
      </c>
      <c r="S819" s="123" t="s">
        <v>135</v>
      </c>
      <c r="T819" s="123" t="s">
        <v>390</v>
      </c>
      <c r="U819" s="123" t="s">
        <v>1556</v>
      </c>
      <c r="V819" s="123"/>
      <c r="W819" s="125"/>
    </row>
    <row r="820" spans="1:23" s="20" customFormat="1" x14ac:dyDescent="0.2">
      <c r="A820" s="122">
        <v>39990</v>
      </c>
      <c r="B820" s="101" t="s">
        <v>1593</v>
      </c>
      <c r="C820" s="101" t="s">
        <v>274</v>
      </c>
      <c r="D820" s="101" t="s">
        <v>141</v>
      </c>
      <c r="E820" s="101" t="s">
        <v>144</v>
      </c>
      <c r="F820" s="82">
        <v>36511</v>
      </c>
      <c r="G820" s="124">
        <v>1999</v>
      </c>
      <c r="H820" s="123" t="s">
        <v>29</v>
      </c>
      <c r="I820" s="123" t="str">
        <f t="shared" si="39"/>
        <v>WY</v>
      </c>
      <c r="J820" s="123" t="str">
        <f t="shared" si="38"/>
        <v>WY</v>
      </c>
      <c r="K820" s="123" t="str">
        <f t="shared" si="40"/>
        <v>Mountain</v>
      </c>
      <c r="L820" s="123" t="str">
        <f>INDEX('State '!$A$1:$C$62,MATCH($I820,'State '!$B:$B,0),3)</f>
        <v>Mountain</v>
      </c>
      <c r="M820" s="123" t="str">
        <f>INDEX('State '!$A$1:$C$62,MATCH($J820,'State '!$B:$B,0),3)</f>
        <v>Mountain</v>
      </c>
      <c r="N820" s="123"/>
      <c r="O820" s="85">
        <v>0.21</v>
      </c>
      <c r="P820" s="85"/>
      <c r="Q820" s="85">
        <v>7.5</v>
      </c>
      <c r="R820" s="124"/>
      <c r="S820" s="123" t="s">
        <v>135</v>
      </c>
      <c r="T820" s="123" t="s">
        <v>390</v>
      </c>
      <c r="U820" s="123" t="s">
        <v>1594</v>
      </c>
      <c r="V820" s="123"/>
      <c r="W820" s="125"/>
    </row>
    <row r="821" spans="1:23" s="20" customFormat="1" x14ac:dyDescent="0.2">
      <c r="A821" s="122">
        <v>39990</v>
      </c>
      <c r="B821" s="101" t="s">
        <v>1929</v>
      </c>
      <c r="C821" s="101" t="s">
        <v>274</v>
      </c>
      <c r="D821" s="101" t="s">
        <v>141</v>
      </c>
      <c r="E821" s="101" t="s">
        <v>144</v>
      </c>
      <c r="F821" s="82">
        <v>36474</v>
      </c>
      <c r="G821" s="124">
        <v>1999</v>
      </c>
      <c r="H821" s="123" t="s">
        <v>1532</v>
      </c>
      <c r="I821" s="123" t="str">
        <f t="shared" si="39"/>
        <v>SK</v>
      </c>
      <c r="J821" s="123" t="str">
        <f t="shared" si="38"/>
        <v>ND</v>
      </c>
      <c r="K821" s="123" t="str">
        <f t="shared" si="40"/>
        <v>Canada, Mountain</v>
      </c>
      <c r="L821" s="123" t="str">
        <f>INDEX('State '!$A$1:$C$62,MATCH($I821,'State '!$B:$B,0),3)</f>
        <v>Canada</v>
      </c>
      <c r="M821" s="123" t="str">
        <f>INDEX('State '!$A$1:$C$62,MATCH($J821,'State '!$B:$B,0),3)</f>
        <v>Mountain</v>
      </c>
      <c r="N821" s="123"/>
      <c r="O821" s="85"/>
      <c r="P821" s="85"/>
      <c r="Q821" s="85">
        <v>18</v>
      </c>
      <c r="R821" s="124"/>
      <c r="S821" s="123" t="s">
        <v>135</v>
      </c>
      <c r="T821" s="123" t="s">
        <v>390</v>
      </c>
      <c r="U821" s="123" t="s">
        <v>1596</v>
      </c>
      <c r="V821" s="123"/>
      <c r="W821" s="125"/>
    </row>
    <row r="822" spans="1:23" s="20" customFormat="1" x14ac:dyDescent="0.2">
      <c r="A822" s="122">
        <v>39990</v>
      </c>
      <c r="B822" s="101" t="s">
        <v>1572</v>
      </c>
      <c r="C822" s="101" t="s">
        <v>249</v>
      </c>
      <c r="D822" s="101" t="s">
        <v>141</v>
      </c>
      <c r="E822" s="101" t="s">
        <v>144</v>
      </c>
      <c r="F822" s="82">
        <v>36489</v>
      </c>
      <c r="G822" s="124">
        <v>1999</v>
      </c>
      <c r="H822" s="123" t="s">
        <v>713</v>
      </c>
      <c r="I822" s="123" t="str">
        <f t="shared" si="39"/>
        <v>WY</v>
      </c>
      <c r="J822" s="123" t="str">
        <f t="shared" si="38"/>
        <v>CO</v>
      </c>
      <c r="K822" s="123" t="str">
        <f t="shared" si="40"/>
        <v>Mountain</v>
      </c>
      <c r="L822" s="123" t="str">
        <f>INDEX('State '!$A$1:$C$62,MATCH($I822,'State '!$B:$B,0),3)</f>
        <v>Mountain</v>
      </c>
      <c r="M822" s="123" t="str">
        <f>INDEX('State '!$A$1:$C$62,MATCH($J822,'State '!$B:$B,0),3)</f>
        <v>Mountain</v>
      </c>
      <c r="N822" s="123"/>
      <c r="O822" s="85">
        <v>78</v>
      </c>
      <c r="P822" s="85">
        <v>149</v>
      </c>
      <c r="Q822" s="85">
        <v>275</v>
      </c>
      <c r="R822" s="124">
        <v>24</v>
      </c>
      <c r="S822" s="123" t="s">
        <v>135</v>
      </c>
      <c r="T822" s="123" t="s">
        <v>390</v>
      </c>
      <c r="U822" s="123" t="s">
        <v>1573</v>
      </c>
      <c r="V822" s="123"/>
      <c r="W822" s="125"/>
    </row>
    <row r="823" spans="1:23" s="20" customFormat="1" x14ac:dyDescent="0.2">
      <c r="A823" s="122">
        <v>39990</v>
      </c>
      <c r="B823" s="101" t="s">
        <v>1626</v>
      </c>
      <c r="C823" s="101" t="s">
        <v>379</v>
      </c>
      <c r="D823" s="101" t="s">
        <v>141</v>
      </c>
      <c r="E823" s="101" t="s">
        <v>144</v>
      </c>
      <c r="F823" s="82">
        <v>35977</v>
      </c>
      <c r="G823" s="83">
        <v>1998</v>
      </c>
      <c r="H823" s="123" t="s">
        <v>0</v>
      </c>
      <c r="I823" s="123" t="str">
        <f t="shared" si="39"/>
        <v>LA</v>
      </c>
      <c r="J823" s="123" t="str">
        <f t="shared" ref="J823:J886" si="41">RIGHT($H823,2)</f>
        <v>LA</v>
      </c>
      <c r="K823" s="123" t="str">
        <f t="shared" si="40"/>
        <v>South Central</v>
      </c>
      <c r="L823" s="123" t="str">
        <f>INDEX('State '!$A$1:$C$62,MATCH($I823,'State '!$B:$B,0),3)</f>
        <v>South Central</v>
      </c>
      <c r="M823" s="123" t="str">
        <f>INDEX('State '!$A$1:$C$62,MATCH($J823,'State '!$B:$B,0),3)</f>
        <v>South Central</v>
      </c>
      <c r="N823" s="123"/>
      <c r="O823" s="85">
        <v>12</v>
      </c>
      <c r="P823" s="85">
        <v>25</v>
      </c>
      <c r="Q823" s="85">
        <v>100</v>
      </c>
      <c r="R823" s="124">
        <v>22</v>
      </c>
      <c r="S823" s="123" t="s">
        <v>135</v>
      </c>
      <c r="T823" s="123" t="s">
        <v>390</v>
      </c>
      <c r="U823" s="123" t="s">
        <v>391</v>
      </c>
      <c r="V823" s="123"/>
      <c r="W823" s="125"/>
    </row>
    <row r="824" spans="1:23" s="20" customFormat="1" x14ac:dyDescent="0.2">
      <c r="A824" s="122">
        <v>39990</v>
      </c>
      <c r="B824" s="101" t="s">
        <v>1637</v>
      </c>
      <c r="C824" s="101" t="s">
        <v>2023</v>
      </c>
      <c r="D824" s="101" t="s">
        <v>134</v>
      </c>
      <c r="E824" s="101" t="s">
        <v>144</v>
      </c>
      <c r="F824" s="82">
        <v>36158</v>
      </c>
      <c r="G824" s="83">
        <v>1998</v>
      </c>
      <c r="H824" s="123" t="s">
        <v>0</v>
      </c>
      <c r="I824" s="123" t="str">
        <f t="shared" si="39"/>
        <v>LA</v>
      </c>
      <c r="J824" s="123" t="str">
        <f t="shared" si="41"/>
        <v>LA</v>
      </c>
      <c r="K824" s="123" t="str">
        <f t="shared" si="40"/>
        <v>South Central</v>
      </c>
      <c r="L824" s="123" t="str">
        <f>INDEX('State '!$A$1:$C$62,MATCH($I824,'State '!$B:$B,0),3)</f>
        <v>South Central</v>
      </c>
      <c r="M824" s="123" t="str">
        <f>INDEX('State '!$A$1:$C$62,MATCH($J824,'State '!$B:$B,0),3)</f>
        <v>South Central</v>
      </c>
      <c r="N824" s="123"/>
      <c r="O824" s="85"/>
      <c r="P824" s="85">
        <v>9</v>
      </c>
      <c r="Q824" s="85">
        <v>98</v>
      </c>
      <c r="R824" s="124">
        <v>16</v>
      </c>
      <c r="S824" s="123" t="s">
        <v>135</v>
      </c>
      <c r="T824" s="123" t="s">
        <v>390</v>
      </c>
      <c r="U824" s="123" t="s">
        <v>1638</v>
      </c>
      <c r="V824" s="123"/>
      <c r="W824" s="125"/>
    </row>
    <row r="825" spans="1:23" s="20" customFormat="1" x14ac:dyDescent="0.2">
      <c r="A825" s="122">
        <v>39990</v>
      </c>
      <c r="B825" s="101" t="s">
        <v>1636</v>
      </c>
      <c r="C825" s="101" t="s">
        <v>263</v>
      </c>
      <c r="D825" s="101" t="s">
        <v>134</v>
      </c>
      <c r="E825" s="101" t="s">
        <v>144</v>
      </c>
      <c r="F825" s="82">
        <v>36100</v>
      </c>
      <c r="G825" s="83">
        <v>1998</v>
      </c>
      <c r="H825" s="123" t="s">
        <v>1588</v>
      </c>
      <c r="I825" s="123" t="str">
        <f t="shared" si="39"/>
        <v>PA</v>
      </c>
      <c r="J825" s="123" t="str">
        <f t="shared" si="41"/>
        <v>VA</v>
      </c>
      <c r="K825" s="123" t="str">
        <f t="shared" si="40"/>
        <v>Northeast</v>
      </c>
      <c r="L825" s="123" t="str">
        <f>INDEX('State '!$A$1:$C$62,MATCH($I825,'State '!$B:$B,0),3)</f>
        <v>Northeast</v>
      </c>
      <c r="M825" s="123" t="str">
        <f>INDEX('State '!$A$1:$C$62,MATCH($J825,'State '!$B:$B,0),3)</f>
        <v>Northeast</v>
      </c>
      <c r="N825" s="123"/>
      <c r="O825" s="85">
        <v>21</v>
      </c>
      <c r="P825" s="85">
        <v>379</v>
      </c>
      <c r="Q825" s="85">
        <v>151</v>
      </c>
      <c r="R825" s="124"/>
      <c r="S825" s="123" t="s">
        <v>135</v>
      </c>
      <c r="T825" s="123" t="s">
        <v>390</v>
      </c>
      <c r="U825" s="123" t="s">
        <v>1589</v>
      </c>
      <c r="V825" s="123"/>
      <c r="W825" s="125"/>
    </row>
    <row r="826" spans="1:23" s="20" customFormat="1" x14ac:dyDescent="0.2">
      <c r="A826" s="122">
        <v>39990</v>
      </c>
      <c r="B826" s="101" t="s">
        <v>1655</v>
      </c>
      <c r="C826" s="101" t="s">
        <v>263</v>
      </c>
      <c r="D826" s="101" t="s">
        <v>134</v>
      </c>
      <c r="E826" s="101" t="s">
        <v>144</v>
      </c>
      <c r="F826" s="82">
        <v>36100</v>
      </c>
      <c r="G826" s="83">
        <v>1998</v>
      </c>
      <c r="H826" s="123" t="s">
        <v>52</v>
      </c>
      <c r="I826" s="123" t="str">
        <f t="shared" si="39"/>
        <v>TN</v>
      </c>
      <c r="J826" s="123" t="str">
        <f t="shared" si="41"/>
        <v>TN</v>
      </c>
      <c r="K826" s="123" t="str">
        <f t="shared" si="40"/>
        <v>Midwest</v>
      </c>
      <c r="L826" s="123" t="str">
        <f>INDEX('State '!$A$1:$C$62,MATCH($I826,'State '!$B:$B,0),3)</f>
        <v>Midwest</v>
      </c>
      <c r="M826" s="123" t="str">
        <f>INDEX('State '!$A$1:$C$62,MATCH($J826,'State '!$B:$B,0),3)</f>
        <v>Midwest</v>
      </c>
      <c r="N826" s="123"/>
      <c r="O826" s="85">
        <v>0.89</v>
      </c>
      <c r="P826" s="85">
        <v>2.2999999999999998</v>
      </c>
      <c r="Q826" s="85">
        <v>240</v>
      </c>
      <c r="R826" s="124">
        <v>12</v>
      </c>
      <c r="S826" s="123" t="s">
        <v>135</v>
      </c>
      <c r="T826" s="123" t="s">
        <v>390</v>
      </c>
      <c r="U826" s="123" t="s">
        <v>1656</v>
      </c>
      <c r="V826" s="123"/>
      <c r="W826" s="125"/>
    </row>
    <row r="827" spans="1:23" s="20" customFormat="1" x14ac:dyDescent="0.2">
      <c r="A827" s="122">
        <v>39990</v>
      </c>
      <c r="B827" s="101" t="s">
        <v>1641</v>
      </c>
      <c r="C827" s="101" t="s">
        <v>260</v>
      </c>
      <c r="D827" s="101" t="s">
        <v>134</v>
      </c>
      <c r="E827" s="101" t="s">
        <v>144</v>
      </c>
      <c r="F827" s="82">
        <v>35977</v>
      </c>
      <c r="G827" s="83">
        <v>1998</v>
      </c>
      <c r="H827" s="123" t="s">
        <v>25</v>
      </c>
      <c r="I827" s="123" t="str">
        <f t="shared" si="39"/>
        <v>CO</v>
      </c>
      <c r="J827" s="123" t="str">
        <f t="shared" si="41"/>
        <v>CO</v>
      </c>
      <c r="K827" s="123" t="str">
        <f t="shared" si="40"/>
        <v>Mountain</v>
      </c>
      <c r="L827" s="123" t="str">
        <f>INDEX('State '!$A$1:$C$62,MATCH($I827,'State '!$B:$B,0),3)</f>
        <v>Mountain</v>
      </c>
      <c r="M827" s="123" t="str">
        <f>INDEX('State '!$A$1:$C$62,MATCH($J827,'State '!$B:$B,0),3)</f>
        <v>Mountain</v>
      </c>
      <c r="N827" s="123"/>
      <c r="O827" s="85">
        <v>20.7</v>
      </c>
      <c r="P827" s="85">
        <v>115</v>
      </c>
      <c r="Q827" s="85">
        <v>100</v>
      </c>
      <c r="R827" s="124">
        <v>16</v>
      </c>
      <c r="S827" s="123" t="s">
        <v>135</v>
      </c>
      <c r="T827" s="123" t="s">
        <v>390</v>
      </c>
      <c r="U827" s="123" t="s">
        <v>1642</v>
      </c>
      <c r="V827" s="123"/>
      <c r="W827" s="125"/>
    </row>
    <row r="828" spans="1:23" s="20" customFormat="1" x14ac:dyDescent="0.2">
      <c r="A828" s="122">
        <v>39990</v>
      </c>
      <c r="B828" s="101" t="s">
        <v>1649</v>
      </c>
      <c r="C828" s="101" t="s">
        <v>225</v>
      </c>
      <c r="D828" s="101" t="s">
        <v>134</v>
      </c>
      <c r="E828" s="101" t="s">
        <v>144</v>
      </c>
      <c r="F828" s="82">
        <v>35855</v>
      </c>
      <c r="G828" s="83">
        <v>1998</v>
      </c>
      <c r="H828" s="123" t="s">
        <v>7</v>
      </c>
      <c r="I828" s="123" t="str">
        <f t="shared" si="39"/>
        <v>PA</v>
      </c>
      <c r="J828" s="123" t="str">
        <f t="shared" si="41"/>
        <v>PA</v>
      </c>
      <c r="K828" s="123" t="str">
        <f t="shared" si="40"/>
        <v>Northeast</v>
      </c>
      <c r="L828" s="123" t="str">
        <f>INDEX('State '!$A$1:$C$62,MATCH($I828,'State '!$B:$B,0),3)</f>
        <v>Northeast</v>
      </c>
      <c r="M828" s="123" t="str">
        <f>INDEX('State '!$A$1:$C$62,MATCH($J828,'State '!$B:$B,0),3)</f>
        <v>Northeast</v>
      </c>
      <c r="N828" s="123"/>
      <c r="O828" s="85">
        <v>1</v>
      </c>
      <c r="P828" s="85"/>
      <c r="Q828" s="85">
        <v>30</v>
      </c>
      <c r="R828" s="124" t="s">
        <v>694</v>
      </c>
      <c r="S828" s="123" t="s">
        <v>135</v>
      </c>
      <c r="T828" s="123" t="s">
        <v>390</v>
      </c>
      <c r="U828" s="123" t="s">
        <v>1650</v>
      </c>
      <c r="V828" s="123"/>
      <c r="W828" s="125"/>
    </row>
    <row r="829" spans="1:23" s="20" customFormat="1" x14ac:dyDescent="0.2">
      <c r="A829" s="122">
        <v>39990</v>
      </c>
      <c r="B829" s="101" t="s">
        <v>1643</v>
      </c>
      <c r="C829" s="101" t="s">
        <v>382</v>
      </c>
      <c r="D829" s="101" t="s">
        <v>137</v>
      </c>
      <c r="E829" s="101" t="s">
        <v>144</v>
      </c>
      <c r="F829" s="82">
        <v>35977</v>
      </c>
      <c r="G829" s="83">
        <v>1998</v>
      </c>
      <c r="H829" s="123" t="s">
        <v>1644</v>
      </c>
      <c r="I829" s="123" t="str">
        <f t="shared" si="39"/>
        <v>GM</v>
      </c>
      <c r="J829" s="123" t="str">
        <f t="shared" si="41"/>
        <v>MS</v>
      </c>
      <c r="K829" s="123" t="str">
        <f t="shared" si="40"/>
        <v>Gulf of Mexico, South Central</v>
      </c>
      <c r="L829" s="123" t="str">
        <f>INDEX('State '!$A$1:$C$62,MATCH($I829,'State '!$B:$B,0),3)</f>
        <v>Gulf of Mexico</v>
      </c>
      <c r="M829" s="123" t="str">
        <f>INDEX('State '!$A$1:$C$62,MATCH($J829,'State '!$B:$B,0),3)</f>
        <v>South Central</v>
      </c>
      <c r="N829" s="123"/>
      <c r="O829" s="85">
        <v>386</v>
      </c>
      <c r="P829" s="85">
        <v>213</v>
      </c>
      <c r="Q829" s="85">
        <v>1000</v>
      </c>
      <c r="R829" s="124" t="s">
        <v>1645</v>
      </c>
      <c r="S829" s="123" t="s">
        <v>135</v>
      </c>
      <c r="T829" s="123" t="s">
        <v>390</v>
      </c>
      <c r="U829" s="123" t="s">
        <v>1646</v>
      </c>
      <c r="V829" s="123"/>
      <c r="W829" s="125"/>
    </row>
    <row r="830" spans="1:23" s="20" customFormat="1" x14ac:dyDescent="0.2">
      <c r="A830" s="122">
        <v>39990</v>
      </c>
      <c r="B830" s="101" t="s">
        <v>1670</v>
      </c>
      <c r="C830" s="101" t="s">
        <v>219</v>
      </c>
      <c r="D830" s="101" t="s">
        <v>141</v>
      </c>
      <c r="E830" s="101" t="s">
        <v>144</v>
      </c>
      <c r="F830" s="82">
        <v>36124</v>
      </c>
      <c r="G830" s="83">
        <v>1998</v>
      </c>
      <c r="H830" s="123" t="s">
        <v>464</v>
      </c>
      <c r="I830" s="123" t="str">
        <f t="shared" si="39"/>
        <v>DE</v>
      </c>
      <c r="J830" s="123" t="str">
        <f t="shared" si="41"/>
        <v>MD</v>
      </c>
      <c r="K830" s="123" t="str">
        <f t="shared" si="40"/>
        <v>Northeast</v>
      </c>
      <c r="L830" s="123" t="str">
        <f>INDEX('State '!$A$1:$C$62,MATCH($I830,'State '!$B:$B,0),3)</f>
        <v>Northeast</v>
      </c>
      <c r="M830" s="123" t="str">
        <f>INDEX('State '!$A$1:$C$62,MATCH($J830,'State '!$B:$B,0),3)</f>
        <v>Northeast</v>
      </c>
      <c r="N830" s="123"/>
      <c r="O830" s="85">
        <v>0.84</v>
      </c>
      <c r="P830" s="85">
        <v>1.2</v>
      </c>
      <c r="Q830" s="85">
        <v>2.5</v>
      </c>
      <c r="R830" s="124">
        <v>16</v>
      </c>
      <c r="S830" s="123" t="s">
        <v>135</v>
      </c>
      <c r="T830" s="123" t="s">
        <v>390</v>
      </c>
      <c r="U830" s="123" t="s">
        <v>1671</v>
      </c>
      <c r="V830" s="123"/>
      <c r="W830" s="125"/>
    </row>
    <row r="831" spans="1:23" s="20" customFormat="1" x14ac:dyDescent="0.2">
      <c r="A831" s="122">
        <v>39990</v>
      </c>
      <c r="B831" s="101" t="s">
        <v>1661</v>
      </c>
      <c r="C831" s="101" t="s">
        <v>233</v>
      </c>
      <c r="D831" s="101" t="s">
        <v>137</v>
      </c>
      <c r="E831" s="101" t="s">
        <v>144</v>
      </c>
      <c r="F831" s="82">
        <v>35977</v>
      </c>
      <c r="G831" s="83">
        <v>1998</v>
      </c>
      <c r="H831" s="123" t="s">
        <v>19</v>
      </c>
      <c r="I831" s="123" t="str">
        <f t="shared" si="39"/>
        <v>VA</v>
      </c>
      <c r="J831" s="123" t="str">
        <f t="shared" si="41"/>
        <v>VA</v>
      </c>
      <c r="K831" s="123" t="str">
        <f t="shared" si="40"/>
        <v>Northeast</v>
      </c>
      <c r="L831" s="123" t="str">
        <f>INDEX('State '!$A$1:$C$62,MATCH($I831,'State '!$B:$B,0),3)</f>
        <v>Northeast</v>
      </c>
      <c r="M831" s="123" t="str">
        <f>INDEX('State '!$A$1:$C$62,MATCH($J831,'State '!$B:$B,0),3)</f>
        <v>Northeast</v>
      </c>
      <c r="N831" s="123"/>
      <c r="O831" s="85">
        <v>14</v>
      </c>
      <c r="P831" s="85">
        <v>60</v>
      </c>
      <c r="Q831" s="85">
        <v>10</v>
      </c>
      <c r="R831" s="124">
        <v>20</v>
      </c>
      <c r="S831" s="123" t="s">
        <v>135</v>
      </c>
      <c r="T831" s="123" t="s">
        <v>390</v>
      </c>
      <c r="U831" s="123" t="s">
        <v>1662</v>
      </c>
      <c r="V831" s="123"/>
      <c r="W831" s="125"/>
    </row>
    <row r="832" spans="1:23" s="20" customFormat="1" x14ac:dyDescent="0.2">
      <c r="A832" s="122">
        <v>39990</v>
      </c>
      <c r="B832" s="104" t="s">
        <v>1677</v>
      </c>
      <c r="C832" s="104" t="s">
        <v>237</v>
      </c>
      <c r="D832" s="104" t="s">
        <v>134</v>
      </c>
      <c r="E832" s="101" t="s">
        <v>144</v>
      </c>
      <c r="F832" s="82">
        <v>36130</v>
      </c>
      <c r="G832" s="83">
        <v>1998</v>
      </c>
      <c r="H832" s="123" t="s">
        <v>17</v>
      </c>
      <c r="I832" s="123" t="str">
        <f t="shared" si="39"/>
        <v>AL</v>
      </c>
      <c r="J832" s="123" t="str">
        <f t="shared" si="41"/>
        <v>AL</v>
      </c>
      <c r="K832" s="123" t="str">
        <f t="shared" si="40"/>
        <v>South Central</v>
      </c>
      <c r="L832" s="123" t="str">
        <f>INDEX('State '!$A$1:$C$62,MATCH($I832,'State '!$B:$B,0),3)</f>
        <v>South Central</v>
      </c>
      <c r="M832" s="123" t="str">
        <f>INDEX('State '!$A$1:$C$62,MATCH($J832,'State '!$B:$B,0),3)</f>
        <v>South Central</v>
      </c>
      <c r="N832" s="123"/>
      <c r="O832" s="85">
        <v>0.77</v>
      </c>
      <c r="P832" s="85">
        <v>1</v>
      </c>
      <c r="Q832" s="124">
        <v>62</v>
      </c>
      <c r="R832" s="128">
        <v>12</v>
      </c>
      <c r="S832" s="129" t="s">
        <v>135</v>
      </c>
      <c r="T832" s="129" t="s">
        <v>390</v>
      </c>
      <c r="U832" s="123" t="s">
        <v>1678</v>
      </c>
      <c r="V832" s="123"/>
      <c r="W832" s="125"/>
    </row>
    <row r="833" spans="1:23" s="20" customFormat="1" x14ac:dyDescent="0.2">
      <c r="A833" s="122">
        <v>39990</v>
      </c>
      <c r="B833" s="101" t="s">
        <v>1634</v>
      </c>
      <c r="C833" s="101" t="s">
        <v>380</v>
      </c>
      <c r="D833" s="101" t="s">
        <v>141</v>
      </c>
      <c r="E833" s="101" t="s">
        <v>144</v>
      </c>
      <c r="F833" s="82">
        <v>36114</v>
      </c>
      <c r="G833" s="83">
        <v>1998</v>
      </c>
      <c r="H833" s="123" t="s">
        <v>25</v>
      </c>
      <c r="I833" s="123" t="str">
        <f t="shared" si="39"/>
        <v>CO</v>
      </c>
      <c r="J833" s="123" t="str">
        <f t="shared" si="41"/>
        <v>CO</v>
      </c>
      <c r="K833" s="123" t="str">
        <f t="shared" si="40"/>
        <v>Mountain</v>
      </c>
      <c r="L833" s="123" t="str">
        <f>INDEX('State '!$A$1:$C$62,MATCH($I833,'State '!$B:$B,0),3)</f>
        <v>Mountain</v>
      </c>
      <c r="M833" s="123" t="str">
        <f>INDEX('State '!$A$1:$C$62,MATCH($J833,'State '!$B:$B,0),3)</f>
        <v>Mountain</v>
      </c>
      <c r="N833" s="123"/>
      <c r="O833" s="85">
        <v>25.1</v>
      </c>
      <c r="P833" s="85">
        <v>53</v>
      </c>
      <c r="Q833" s="85">
        <v>269</v>
      </c>
      <c r="R833" s="124">
        <v>24</v>
      </c>
      <c r="S833" s="123" t="s">
        <v>135</v>
      </c>
      <c r="T833" s="123" t="s">
        <v>390</v>
      </c>
      <c r="U833" s="123" t="s">
        <v>1635</v>
      </c>
      <c r="V833" s="123"/>
      <c r="W833" s="125"/>
    </row>
    <row r="834" spans="1:23" s="20" customFormat="1" x14ac:dyDescent="0.2">
      <c r="A834" s="122">
        <v>39990</v>
      </c>
      <c r="B834" s="101" t="s">
        <v>1672</v>
      </c>
      <c r="C834" s="101" t="s">
        <v>371</v>
      </c>
      <c r="D834" s="101" t="s">
        <v>141</v>
      </c>
      <c r="E834" s="101" t="s">
        <v>144</v>
      </c>
      <c r="F834" s="82">
        <v>36100</v>
      </c>
      <c r="G834" s="83">
        <v>1998</v>
      </c>
      <c r="H834" s="123" t="s">
        <v>41</v>
      </c>
      <c r="I834" s="123" t="str">
        <f t="shared" si="39"/>
        <v>MI</v>
      </c>
      <c r="J834" s="123" t="str">
        <f t="shared" si="41"/>
        <v>MI</v>
      </c>
      <c r="K834" s="123" t="str">
        <f t="shared" si="40"/>
        <v>Midwest</v>
      </c>
      <c r="L834" s="123" t="str">
        <f>INDEX('State '!$A$1:$C$62,MATCH($I834,'State '!$B:$B,0),3)</f>
        <v>Midwest</v>
      </c>
      <c r="M834" s="123" t="str">
        <f>INDEX('State '!$A$1:$C$62,MATCH($J834,'State '!$B:$B,0),3)</f>
        <v>Midwest</v>
      </c>
      <c r="N834" s="123"/>
      <c r="O834" s="85">
        <v>33.4</v>
      </c>
      <c r="P834" s="85">
        <v>24.5</v>
      </c>
      <c r="Q834" s="85"/>
      <c r="R834" s="124">
        <v>36</v>
      </c>
      <c r="S834" s="123" t="s">
        <v>135</v>
      </c>
      <c r="T834" s="123" t="s">
        <v>390</v>
      </c>
      <c r="U834" s="123" t="s">
        <v>1673</v>
      </c>
      <c r="V834" s="123"/>
      <c r="W834" s="125"/>
    </row>
    <row r="835" spans="1:23" s="20" customFormat="1" x14ac:dyDescent="0.2">
      <c r="A835" s="122">
        <v>39990</v>
      </c>
      <c r="B835" s="101" t="s">
        <v>1667</v>
      </c>
      <c r="C835" s="101" t="s">
        <v>371</v>
      </c>
      <c r="D835" s="101" t="s">
        <v>141</v>
      </c>
      <c r="E835" s="101" t="s">
        <v>144</v>
      </c>
      <c r="F835" s="82">
        <v>36100</v>
      </c>
      <c r="G835" s="83">
        <v>1998</v>
      </c>
      <c r="H835" s="123" t="s">
        <v>1668</v>
      </c>
      <c r="I835" s="123" t="str">
        <f t="shared" ref="I835:I898" si="42">LEFT($H835,2)</f>
        <v>MB</v>
      </c>
      <c r="J835" s="123" t="str">
        <f t="shared" si="41"/>
        <v>MI</v>
      </c>
      <c r="K835" s="123" t="str">
        <f t="shared" ref="K835:K898" si="43">IF($L835=$M835,L835,CONCATENATE($L835,", ",IF(ISBLANK(N835),"",CONCATENATE(N835,", ")),$M835))</f>
        <v>Canada, Midwest</v>
      </c>
      <c r="L835" s="123" t="str">
        <f>INDEX('State '!$A$1:$C$62,MATCH($I835,'State '!$B:$B,0),3)</f>
        <v>Canada</v>
      </c>
      <c r="M835" s="123" t="str">
        <f>INDEX('State '!$A$1:$C$62,MATCH($J835,'State '!$B:$B,0),3)</f>
        <v>Midwest</v>
      </c>
      <c r="N835" s="123"/>
      <c r="O835" s="85">
        <v>122.8</v>
      </c>
      <c r="P835" s="85">
        <v>72</v>
      </c>
      <c r="Q835" s="85">
        <v>126</v>
      </c>
      <c r="R835" s="124">
        <v>36</v>
      </c>
      <c r="S835" s="123" t="s">
        <v>135</v>
      </c>
      <c r="T835" s="123" t="s">
        <v>390</v>
      </c>
      <c r="U835" s="123" t="s">
        <v>1669</v>
      </c>
      <c r="V835" s="123"/>
      <c r="W835" s="125"/>
    </row>
    <row r="836" spans="1:23" s="20" customFormat="1" x14ac:dyDescent="0.2">
      <c r="A836" s="122">
        <v>39990</v>
      </c>
      <c r="B836" s="101" t="s">
        <v>1665</v>
      </c>
      <c r="C836" s="101" t="s">
        <v>241</v>
      </c>
      <c r="D836" s="101" t="s">
        <v>141</v>
      </c>
      <c r="E836" s="101" t="s">
        <v>144</v>
      </c>
      <c r="F836" s="82">
        <v>36124</v>
      </c>
      <c r="G836" s="83">
        <v>1998</v>
      </c>
      <c r="H836" s="123" t="s">
        <v>532</v>
      </c>
      <c r="I836" s="123" t="str">
        <f t="shared" si="42"/>
        <v>AL</v>
      </c>
      <c r="J836" s="123" t="str">
        <f t="shared" si="41"/>
        <v>FL</v>
      </c>
      <c r="K836" s="123" t="str">
        <f t="shared" si="43"/>
        <v>South Central, Southeast</v>
      </c>
      <c r="L836" s="123" t="str">
        <f>INDEX('State '!$A$1:$C$62,MATCH($I836,'State '!$B:$B,0),3)</f>
        <v>South Central</v>
      </c>
      <c r="M836" s="123" t="str">
        <f>INDEX('State '!$A$1:$C$62,MATCH($J836,'State '!$B:$B,0),3)</f>
        <v>Southeast</v>
      </c>
      <c r="N836" s="123"/>
      <c r="O836" s="85">
        <v>0.6</v>
      </c>
      <c r="P836" s="85">
        <v>5</v>
      </c>
      <c r="Q836" s="85">
        <v>25</v>
      </c>
      <c r="R836" s="124">
        <v>10</v>
      </c>
      <c r="S836" s="123" t="s">
        <v>135</v>
      </c>
      <c r="T836" s="123" t="s">
        <v>390</v>
      </c>
      <c r="U836" s="123" t="s">
        <v>1666</v>
      </c>
      <c r="V836" s="123"/>
      <c r="W836" s="125"/>
    </row>
    <row r="837" spans="1:23" s="20" customFormat="1" x14ac:dyDescent="0.2">
      <c r="A837" s="122">
        <v>39990</v>
      </c>
      <c r="B837" s="104" t="s">
        <v>1691</v>
      </c>
      <c r="C837" s="101" t="s">
        <v>207</v>
      </c>
      <c r="D837" s="104" t="s">
        <v>141</v>
      </c>
      <c r="E837" s="101" t="s">
        <v>144</v>
      </c>
      <c r="F837" s="82">
        <v>36100</v>
      </c>
      <c r="G837" s="83">
        <v>1998</v>
      </c>
      <c r="H837" s="123" t="s">
        <v>52</v>
      </c>
      <c r="I837" s="123" t="str">
        <f t="shared" si="42"/>
        <v>TN</v>
      </c>
      <c r="J837" s="123" t="str">
        <f t="shared" si="41"/>
        <v>TN</v>
      </c>
      <c r="K837" s="123" t="str">
        <f t="shared" si="43"/>
        <v>Midwest</v>
      </c>
      <c r="L837" s="123" t="str">
        <f>INDEX('State '!$A$1:$C$62,MATCH($I837,'State '!$B:$B,0),3)</f>
        <v>Midwest</v>
      </c>
      <c r="M837" s="123" t="str">
        <f>INDEX('State '!$A$1:$C$62,MATCH($J837,'State '!$B:$B,0),3)</f>
        <v>Midwest</v>
      </c>
      <c r="N837" s="123"/>
      <c r="O837" s="85">
        <v>6</v>
      </c>
      <c r="P837" s="85">
        <v>10</v>
      </c>
      <c r="Q837" s="124">
        <v>10</v>
      </c>
      <c r="R837" s="128">
        <v>8</v>
      </c>
      <c r="S837" s="129" t="s">
        <v>139</v>
      </c>
      <c r="T837" s="123" t="s">
        <v>188</v>
      </c>
      <c r="U837" s="123" t="s">
        <v>391</v>
      </c>
      <c r="V837" s="123"/>
      <c r="W837" s="125"/>
    </row>
    <row r="838" spans="1:23" s="20" customFormat="1" x14ac:dyDescent="0.2">
      <c r="A838" s="122">
        <v>39990</v>
      </c>
      <c r="B838" s="101" t="s">
        <v>1663</v>
      </c>
      <c r="C838" s="101" t="s">
        <v>206</v>
      </c>
      <c r="D838" s="101" t="s">
        <v>141</v>
      </c>
      <c r="E838" s="101" t="s">
        <v>144</v>
      </c>
      <c r="F838" s="82">
        <v>36100</v>
      </c>
      <c r="G838" s="83">
        <v>1998</v>
      </c>
      <c r="H838" s="123" t="s">
        <v>857</v>
      </c>
      <c r="I838" s="123" t="str">
        <f t="shared" si="42"/>
        <v>ON</v>
      </c>
      <c r="J838" s="123" t="str">
        <f t="shared" si="41"/>
        <v>NY</v>
      </c>
      <c r="K838" s="123" t="str">
        <f t="shared" si="43"/>
        <v>Canada, Northeast</v>
      </c>
      <c r="L838" s="123" t="str">
        <f>INDEX('State '!$A$1:$C$62,MATCH($I838,'State '!$B:$B,0),3)</f>
        <v>Canada</v>
      </c>
      <c r="M838" s="123" t="str">
        <f>INDEX('State '!$A$1:$C$62,MATCH($J838,'State '!$B:$B,0),3)</f>
        <v>Northeast</v>
      </c>
      <c r="N838" s="123"/>
      <c r="O838" s="85">
        <v>22</v>
      </c>
      <c r="P838" s="85"/>
      <c r="Q838" s="85">
        <v>35</v>
      </c>
      <c r="R838" s="124"/>
      <c r="S838" s="123" t="s">
        <v>135</v>
      </c>
      <c r="T838" s="123" t="s">
        <v>390</v>
      </c>
      <c r="U838" s="123" t="s">
        <v>1664</v>
      </c>
      <c r="V838" s="123"/>
      <c r="W838" s="125"/>
    </row>
    <row r="839" spans="1:23" s="20" customFormat="1" x14ac:dyDescent="0.2">
      <c r="A839" s="122">
        <v>39990</v>
      </c>
      <c r="B839" s="101" t="s">
        <v>1657</v>
      </c>
      <c r="C839" s="101" t="s">
        <v>383</v>
      </c>
      <c r="D839" s="101" t="s">
        <v>141</v>
      </c>
      <c r="E839" s="101" t="s">
        <v>144</v>
      </c>
      <c r="F839" s="82">
        <v>36100</v>
      </c>
      <c r="G839" s="83">
        <v>1998</v>
      </c>
      <c r="H839" s="123" t="s">
        <v>0</v>
      </c>
      <c r="I839" s="123" t="str">
        <f t="shared" si="42"/>
        <v>LA</v>
      </c>
      <c r="J839" s="123" t="str">
        <f t="shared" si="41"/>
        <v>LA</v>
      </c>
      <c r="K839" s="123" t="str">
        <f t="shared" si="43"/>
        <v>South Central</v>
      </c>
      <c r="L839" s="123" t="str">
        <f>INDEX('State '!$A$1:$C$62,MATCH($I839,'State '!$B:$B,0),3)</f>
        <v>South Central</v>
      </c>
      <c r="M839" s="123" t="str">
        <f>INDEX('State '!$A$1:$C$62,MATCH($J839,'State '!$B:$B,0),3)</f>
        <v>South Central</v>
      </c>
      <c r="N839" s="123"/>
      <c r="O839" s="85">
        <v>32</v>
      </c>
      <c r="P839" s="85">
        <v>90</v>
      </c>
      <c r="Q839" s="85">
        <v>170</v>
      </c>
      <c r="R839" s="124">
        <v>20</v>
      </c>
      <c r="S839" s="123" t="s">
        <v>135</v>
      </c>
      <c r="T839" s="123" t="s">
        <v>390</v>
      </c>
      <c r="U839" s="123" t="s">
        <v>1658</v>
      </c>
      <c r="V839" s="123"/>
      <c r="W839" s="125"/>
    </row>
    <row r="840" spans="1:23" s="20" customFormat="1" x14ac:dyDescent="0.2">
      <c r="A840" s="122">
        <v>39990</v>
      </c>
      <c r="B840" s="101" t="s">
        <v>1659</v>
      </c>
      <c r="C840" s="101" t="s">
        <v>280</v>
      </c>
      <c r="D840" s="101" t="s">
        <v>141</v>
      </c>
      <c r="E840" s="101" t="s">
        <v>144</v>
      </c>
      <c r="F840" s="82">
        <v>36100</v>
      </c>
      <c r="G840" s="83">
        <v>1998</v>
      </c>
      <c r="H840" s="123" t="s">
        <v>29</v>
      </c>
      <c r="I840" s="123" t="str">
        <f t="shared" si="42"/>
        <v>WY</v>
      </c>
      <c r="J840" s="123" t="str">
        <f t="shared" si="41"/>
        <v>WY</v>
      </c>
      <c r="K840" s="123" t="str">
        <f t="shared" si="43"/>
        <v>Mountain</v>
      </c>
      <c r="L840" s="123" t="str">
        <f>INDEX('State '!$A$1:$C$62,MATCH($I840,'State '!$B:$B,0),3)</f>
        <v>Mountain</v>
      </c>
      <c r="M840" s="123" t="str">
        <f>INDEX('State '!$A$1:$C$62,MATCH($J840,'State '!$B:$B,0),3)</f>
        <v>Mountain</v>
      </c>
      <c r="N840" s="123"/>
      <c r="O840" s="85">
        <v>5.7</v>
      </c>
      <c r="P840" s="85"/>
      <c r="Q840" s="85">
        <v>40</v>
      </c>
      <c r="R840" s="124"/>
      <c r="S840" s="123" t="s">
        <v>135</v>
      </c>
      <c r="T840" s="123" t="s">
        <v>390</v>
      </c>
      <c r="U840" s="123" t="s">
        <v>1660</v>
      </c>
      <c r="V840" s="123"/>
      <c r="W840" s="125"/>
    </row>
    <row r="841" spans="1:23" s="20" customFormat="1" x14ac:dyDescent="0.2">
      <c r="A841" s="122">
        <v>39990</v>
      </c>
      <c r="B841" s="101" t="s">
        <v>1908</v>
      </c>
      <c r="C841" s="101" t="s">
        <v>202</v>
      </c>
      <c r="D841" s="101" t="s">
        <v>141</v>
      </c>
      <c r="E841" s="101" t="s">
        <v>144</v>
      </c>
      <c r="F841" s="82">
        <v>36100</v>
      </c>
      <c r="G841" s="83">
        <v>1998</v>
      </c>
      <c r="H841" s="123" t="s">
        <v>1381</v>
      </c>
      <c r="I841" s="123" t="str">
        <f t="shared" si="42"/>
        <v>NY</v>
      </c>
      <c r="J841" s="123" t="str">
        <f t="shared" si="41"/>
        <v>PA</v>
      </c>
      <c r="K841" s="123" t="str">
        <f t="shared" si="43"/>
        <v>Northeast</v>
      </c>
      <c r="L841" s="123" t="str">
        <f>INDEX('State '!$A$1:$C$62,MATCH($I841,'State '!$B:$B,0),3)</f>
        <v>Northeast</v>
      </c>
      <c r="M841" s="123" t="str">
        <f>INDEX('State '!$A$1:$C$62,MATCH($J841,'State '!$B:$B,0),3)</f>
        <v>Northeast</v>
      </c>
      <c r="N841" s="123"/>
      <c r="O841" s="85">
        <v>5.0999999999999996</v>
      </c>
      <c r="P841" s="85"/>
      <c r="Q841" s="85">
        <v>22</v>
      </c>
      <c r="R841" s="124"/>
      <c r="S841" s="123" t="s">
        <v>135</v>
      </c>
      <c r="T841" s="123" t="s">
        <v>390</v>
      </c>
      <c r="U841" s="123" t="s">
        <v>1685</v>
      </c>
      <c r="V841" s="123"/>
      <c r="W841" s="125"/>
    </row>
    <row r="842" spans="1:23" s="20" customFormat="1" x14ac:dyDescent="0.2">
      <c r="A842" s="122">
        <v>39990</v>
      </c>
      <c r="B842" s="101" t="s">
        <v>1616</v>
      </c>
      <c r="C842" s="101" t="s">
        <v>2138</v>
      </c>
      <c r="D842" s="101" t="s">
        <v>141</v>
      </c>
      <c r="E842" s="101" t="s">
        <v>144</v>
      </c>
      <c r="F842" s="82">
        <v>36100</v>
      </c>
      <c r="G842" s="83">
        <v>1998</v>
      </c>
      <c r="H842" s="123" t="s">
        <v>735</v>
      </c>
      <c r="I842" s="123" t="str">
        <f t="shared" si="42"/>
        <v>IA</v>
      </c>
      <c r="J842" s="123" t="str">
        <f t="shared" si="41"/>
        <v>IL</v>
      </c>
      <c r="K842" s="123" t="str">
        <f t="shared" si="43"/>
        <v>Midwest</v>
      </c>
      <c r="L842" s="123" t="str">
        <f>INDEX('State '!$A$1:$C$62,MATCH($I842,'State '!$B:$B,0),3)</f>
        <v>Midwest</v>
      </c>
      <c r="M842" s="123" t="str">
        <f>INDEX('State '!$A$1:$C$62,MATCH($J842,'State '!$B:$B,0),3)</f>
        <v>Midwest</v>
      </c>
      <c r="N842" s="123"/>
      <c r="O842" s="85">
        <v>15</v>
      </c>
      <c r="P842" s="85"/>
      <c r="Q842" s="85">
        <v>110</v>
      </c>
      <c r="R842" s="124">
        <v>36</v>
      </c>
      <c r="S842" s="123" t="s">
        <v>135</v>
      </c>
      <c r="T842" s="123" t="s">
        <v>390</v>
      </c>
      <c r="U842" s="123" t="s">
        <v>1617</v>
      </c>
      <c r="V842" s="123"/>
      <c r="W842" s="125"/>
    </row>
    <row r="843" spans="1:23" s="20" customFormat="1" x14ac:dyDescent="0.2">
      <c r="A843" s="122">
        <v>39990</v>
      </c>
      <c r="B843" s="101" t="s">
        <v>1623</v>
      </c>
      <c r="C843" s="101" t="s">
        <v>2138</v>
      </c>
      <c r="D843" s="101" t="s">
        <v>141</v>
      </c>
      <c r="E843" s="101" t="s">
        <v>144</v>
      </c>
      <c r="F843" s="82">
        <v>36100</v>
      </c>
      <c r="G843" s="83">
        <v>1998</v>
      </c>
      <c r="H843" s="123" t="s">
        <v>1624</v>
      </c>
      <c r="I843" s="123" t="str">
        <f t="shared" si="42"/>
        <v>OK</v>
      </c>
      <c r="J843" s="123" t="str">
        <f t="shared" si="41"/>
        <v>NE</v>
      </c>
      <c r="K843" s="123" t="str">
        <f t="shared" si="43"/>
        <v>South Central, Mountain</v>
      </c>
      <c r="L843" s="123" t="str">
        <f>INDEX('State '!$A$1:$C$62,MATCH($I843,'State '!$B:$B,0),3)</f>
        <v>South Central</v>
      </c>
      <c r="M843" s="123" t="str">
        <f>INDEX('State '!$A$1:$C$62,MATCH($J843,'State '!$B:$B,0),3)</f>
        <v>Mountain</v>
      </c>
      <c r="N843" s="123"/>
      <c r="O843" s="85">
        <v>32.799999999999997</v>
      </c>
      <c r="P843" s="85">
        <v>14</v>
      </c>
      <c r="Q843" s="85">
        <v>-25</v>
      </c>
      <c r="R843" s="124" t="s">
        <v>413</v>
      </c>
      <c r="S843" s="123" t="s">
        <v>135</v>
      </c>
      <c r="T843" s="123" t="s">
        <v>390</v>
      </c>
      <c r="U843" s="123" t="s">
        <v>1625</v>
      </c>
      <c r="V843" s="123"/>
      <c r="W843" s="125"/>
    </row>
    <row r="844" spans="1:23" s="20" customFormat="1" x14ac:dyDescent="0.2">
      <c r="A844" s="122">
        <v>39990</v>
      </c>
      <c r="B844" s="101" t="s">
        <v>1647</v>
      </c>
      <c r="C844" s="101" t="s">
        <v>262</v>
      </c>
      <c r="D844" s="101" t="s">
        <v>141</v>
      </c>
      <c r="E844" s="101" t="s">
        <v>144</v>
      </c>
      <c r="F844" s="82">
        <v>36114</v>
      </c>
      <c r="G844" s="83">
        <v>1998</v>
      </c>
      <c r="H844" s="123" t="s">
        <v>30</v>
      </c>
      <c r="I844" s="123" t="str">
        <f t="shared" si="42"/>
        <v>MN</v>
      </c>
      <c r="J844" s="123" t="str">
        <f t="shared" si="41"/>
        <v>MN</v>
      </c>
      <c r="K844" s="123" t="str">
        <f t="shared" si="43"/>
        <v>Midwest</v>
      </c>
      <c r="L844" s="123" t="str">
        <f>INDEX('State '!$A$1:$C$62,MATCH($I844,'State '!$B:$B,0),3)</f>
        <v>Midwest</v>
      </c>
      <c r="M844" s="123" t="str">
        <f>INDEX('State '!$A$1:$C$62,MATCH($J844,'State '!$B:$B,0),3)</f>
        <v>Midwest</v>
      </c>
      <c r="N844" s="123"/>
      <c r="O844" s="85">
        <v>20</v>
      </c>
      <c r="P844" s="85">
        <v>5</v>
      </c>
      <c r="Q844" s="85">
        <v>32</v>
      </c>
      <c r="R844" s="124"/>
      <c r="S844" s="123" t="s">
        <v>135</v>
      </c>
      <c r="T844" s="123" t="s">
        <v>390</v>
      </c>
      <c r="U844" s="123" t="s">
        <v>1648</v>
      </c>
      <c r="V844" s="123"/>
      <c r="W844" s="125"/>
    </row>
    <row r="845" spans="1:23" s="20" customFormat="1" x14ac:dyDescent="0.2">
      <c r="A845" s="122">
        <v>39990</v>
      </c>
      <c r="B845" s="101" t="s">
        <v>1629</v>
      </c>
      <c r="C845" s="101" t="s">
        <v>229</v>
      </c>
      <c r="D845" s="101" t="s">
        <v>141</v>
      </c>
      <c r="E845" s="101" t="s">
        <v>144</v>
      </c>
      <c r="F845" s="82">
        <v>36151</v>
      </c>
      <c r="G845" s="124">
        <v>1998</v>
      </c>
      <c r="H845" s="123" t="s">
        <v>42</v>
      </c>
      <c r="I845" s="123" t="str">
        <f t="shared" si="42"/>
        <v>IA</v>
      </c>
      <c r="J845" s="123" t="str">
        <f t="shared" si="41"/>
        <v>IA</v>
      </c>
      <c r="K845" s="123" t="str">
        <f t="shared" si="43"/>
        <v>Midwest</v>
      </c>
      <c r="L845" s="123" t="str">
        <f>INDEX('State '!$A$1:$C$62,MATCH($I845,'State '!$B:$B,0),3)</f>
        <v>Midwest</v>
      </c>
      <c r="M845" s="123" t="str">
        <f>INDEX('State '!$A$1:$C$62,MATCH($J845,'State '!$B:$B,0),3)</f>
        <v>Midwest</v>
      </c>
      <c r="N845" s="123"/>
      <c r="O845" s="85"/>
      <c r="P845" s="85">
        <v>142</v>
      </c>
      <c r="Q845" s="85">
        <v>260</v>
      </c>
      <c r="R845" s="124"/>
      <c r="S845" s="123" t="s">
        <v>135</v>
      </c>
      <c r="T845" s="123" t="s">
        <v>390</v>
      </c>
      <c r="U845" s="123" t="s">
        <v>1630</v>
      </c>
      <c r="V845" s="123"/>
      <c r="W845" s="125"/>
    </row>
    <row r="846" spans="1:23" s="20" customFormat="1" x14ac:dyDescent="0.2">
      <c r="A846" s="122">
        <v>39990</v>
      </c>
      <c r="B846" s="104" t="s">
        <v>1653</v>
      </c>
      <c r="C846" s="104" t="s">
        <v>229</v>
      </c>
      <c r="D846" s="104" t="s">
        <v>141</v>
      </c>
      <c r="E846" s="101" t="s">
        <v>144</v>
      </c>
      <c r="F846" s="82">
        <v>36151</v>
      </c>
      <c r="G846" s="124">
        <v>1998</v>
      </c>
      <c r="H846" s="123" t="s">
        <v>735</v>
      </c>
      <c r="I846" s="123" t="str">
        <f t="shared" si="42"/>
        <v>IA</v>
      </c>
      <c r="J846" s="123" t="str">
        <f t="shared" si="41"/>
        <v>IL</v>
      </c>
      <c r="K846" s="123" t="str">
        <f t="shared" si="43"/>
        <v>Midwest</v>
      </c>
      <c r="L846" s="123" t="str">
        <f>INDEX('State '!$A$1:$C$62,MATCH($I846,'State '!$B:$B,0),3)</f>
        <v>Midwest</v>
      </c>
      <c r="M846" s="123" t="str">
        <f>INDEX('State '!$A$1:$C$62,MATCH($J846,'State '!$B:$B,0),3)</f>
        <v>Midwest</v>
      </c>
      <c r="N846" s="123"/>
      <c r="O846" s="85"/>
      <c r="P846" s="85">
        <v>200</v>
      </c>
      <c r="Q846" s="124">
        <v>650</v>
      </c>
      <c r="R846" s="128">
        <v>30</v>
      </c>
      <c r="S846" s="129" t="s">
        <v>135</v>
      </c>
      <c r="T846" s="123" t="s">
        <v>390</v>
      </c>
      <c r="U846" s="123" t="s">
        <v>1654</v>
      </c>
      <c r="V846" s="123"/>
      <c r="W846" s="125"/>
    </row>
    <row r="847" spans="1:23" s="20" customFormat="1" x14ac:dyDescent="0.2">
      <c r="A847" s="122">
        <v>39990</v>
      </c>
      <c r="B847" s="101" t="s">
        <v>1679</v>
      </c>
      <c r="C847" s="101" t="s">
        <v>229</v>
      </c>
      <c r="D847" s="101" t="s">
        <v>141</v>
      </c>
      <c r="E847" s="101" t="s">
        <v>144</v>
      </c>
      <c r="F847" s="82">
        <v>36151</v>
      </c>
      <c r="G847" s="124">
        <v>1998</v>
      </c>
      <c r="H847" s="123" t="s">
        <v>1680</v>
      </c>
      <c r="I847" s="123" t="str">
        <f t="shared" si="42"/>
        <v>SK</v>
      </c>
      <c r="J847" s="123" t="str">
        <f t="shared" si="41"/>
        <v>IA</v>
      </c>
      <c r="K847" s="123" t="str">
        <f t="shared" si="43"/>
        <v>Canada, Mountain, Midwest</v>
      </c>
      <c r="L847" s="123" t="str">
        <f>INDEX('State '!$A$1:$C$62,MATCH($I847,'State '!$B:$B,0),3)</f>
        <v>Canada</v>
      </c>
      <c r="M847" s="123" t="str">
        <f>INDEX('State '!$A$1:$C$62,MATCH($J847,'State '!$B:$B,0),3)</f>
        <v>Midwest</v>
      </c>
      <c r="N847" s="123" t="s">
        <v>2564</v>
      </c>
      <c r="O847" s="85">
        <v>870</v>
      </c>
      <c r="P847" s="85">
        <v>243</v>
      </c>
      <c r="Q847" s="85">
        <v>700</v>
      </c>
      <c r="R847" s="124" t="s">
        <v>479</v>
      </c>
      <c r="S847" s="123" t="s">
        <v>135</v>
      </c>
      <c r="T847" s="123" t="s">
        <v>390</v>
      </c>
      <c r="U847" s="123" t="s">
        <v>1681</v>
      </c>
      <c r="V847" s="123"/>
      <c r="W847" s="125"/>
    </row>
    <row r="848" spans="1:23" s="20" customFormat="1" x14ac:dyDescent="0.2">
      <c r="A848" s="122">
        <v>39990</v>
      </c>
      <c r="B848" s="101" t="s">
        <v>1674</v>
      </c>
      <c r="C848" s="101" t="s">
        <v>2307</v>
      </c>
      <c r="D848" s="101" t="s">
        <v>141</v>
      </c>
      <c r="E848" s="101" t="s">
        <v>144</v>
      </c>
      <c r="F848" s="82">
        <v>36100</v>
      </c>
      <c r="G848" s="124">
        <v>1998</v>
      </c>
      <c r="H848" s="123" t="s">
        <v>1675</v>
      </c>
      <c r="I848" s="123" t="str">
        <f t="shared" si="42"/>
        <v>BC</v>
      </c>
      <c r="J848" s="123" t="str">
        <f t="shared" si="41"/>
        <v>CA</v>
      </c>
      <c r="K848" s="123" t="str">
        <f t="shared" si="43"/>
        <v>Canada, Pacific</v>
      </c>
      <c r="L848" s="123" t="str">
        <f>INDEX('State '!$A$1:$C$62,MATCH($I848,'State '!$B:$B,0),3)</f>
        <v>Canada</v>
      </c>
      <c r="M848" s="123" t="str">
        <f>INDEX('State '!$A$1:$C$62,MATCH($J848,'State '!$B:$B,0),3)</f>
        <v>Pacific</v>
      </c>
      <c r="N848" s="123"/>
      <c r="O848" s="85">
        <v>6</v>
      </c>
      <c r="P848" s="85"/>
      <c r="Q848" s="85">
        <v>74</v>
      </c>
      <c r="R848" s="124">
        <v>36</v>
      </c>
      <c r="S848" s="123" t="s">
        <v>135</v>
      </c>
      <c r="T848" s="123" t="s">
        <v>390</v>
      </c>
      <c r="U848" s="123" t="s">
        <v>1676</v>
      </c>
      <c r="V848" s="123"/>
      <c r="W848" s="125"/>
    </row>
    <row r="849" spans="1:23" s="20" customFormat="1" x14ac:dyDescent="0.2">
      <c r="A849" s="122">
        <v>39990</v>
      </c>
      <c r="B849" s="101" t="s">
        <v>1640</v>
      </c>
      <c r="C849" s="101" t="s">
        <v>381</v>
      </c>
      <c r="D849" s="101" t="s">
        <v>134</v>
      </c>
      <c r="E849" s="101" t="s">
        <v>144</v>
      </c>
      <c r="F849" s="82">
        <v>36100</v>
      </c>
      <c r="G849" s="124">
        <v>1998</v>
      </c>
      <c r="H849" s="123" t="s">
        <v>13</v>
      </c>
      <c r="I849" s="123" t="str">
        <f t="shared" si="42"/>
        <v>CA</v>
      </c>
      <c r="J849" s="123" t="str">
        <f t="shared" si="41"/>
        <v>CA</v>
      </c>
      <c r="K849" s="123" t="str">
        <f t="shared" si="43"/>
        <v>Pacific</v>
      </c>
      <c r="L849" s="123" t="str">
        <f>INDEX('State '!$A$1:$C$62,MATCH($I849,'State '!$B:$B,0),3)</f>
        <v>Pacific</v>
      </c>
      <c r="M849" s="123" t="str">
        <f>INDEX('State '!$A$1:$C$62,MATCH($J849,'State '!$B:$B,0),3)</f>
        <v>Pacific</v>
      </c>
      <c r="N849" s="123"/>
      <c r="O849" s="85">
        <v>2</v>
      </c>
      <c r="P849" s="85"/>
      <c r="Q849" s="85">
        <v>20</v>
      </c>
      <c r="R849" s="124"/>
      <c r="S849" s="123" t="s">
        <v>139</v>
      </c>
      <c r="T849" s="123" t="s">
        <v>188</v>
      </c>
      <c r="U849" s="123" t="s">
        <v>391</v>
      </c>
      <c r="V849" s="123"/>
      <c r="W849" s="125"/>
    </row>
    <row r="850" spans="1:23" s="20" customFormat="1" x14ac:dyDescent="0.2">
      <c r="A850" s="122">
        <v>39990</v>
      </c>
      <c r="B850" s="101" t="s">
        <v>1631</v>
      </c>
      <c r="C850" s="101" t="s">
        <v>265</v>
      </c>
      <c r="D850" s="101" t="s">
        <v>134</v>
      </c>
      <c r="E850" s="101" t="s">
        <v>144</v>
      </c>
      <c r="F850" s="82">
        <v>36039</v>
      </c>
      <c r="G850" s="124">
        <v>1998</v>
      </c>
      <c r="H850" s="123" t="s">
        <v>1632</v>
      </c>
      <c r="I850" s="123" t="str">
        <f t="shared" si="42"/>
        <v>WY</v>
      </c>
      <c r="J850" s="123" t="str">
        <f t="shared" si="41"/>
        <v>UT</v>
      </c>
      <c r="K850" s="123" t="str">
        <f t="shared" si="43"/>
        <v>Mountain</v>
      </c>
      <c r="L850" s="123" t="str">
        <f>INDEX('State '!$A$1:$C$62,MATCH($I850,'State '!$B:$B,0),3)</f>
        <v>Mountain</v>
      </c>
      <c r="M850" s="123" t="str">
        <f>INDEX('State '!$A$1:$C$62,MATCH($J850,'State '!$B:$B,0),3)</f>
        <v>Mountain</v>
      </c>
      <c r="N850" s="123"/>
      <c r="O850" s="85">
        <v>17.8</v>
      </c>
      <c r="P850" s="85">
        <v>41</v>
      </c>
      <c r="Q850" s="85">
        <v>84.7</v>
      </c>
      <c r="R850" s="124">
        <v>20</v>
      </c>
      <c r="S850" s="123" t="s">
        <v>135</v>
      </c>
      <c r="T850" s="123" t="s">
        <v>390</v>
      </c>
      <c r="U850" s="123" t="s">
        <v>1633</v>
      </c>
      <c r="V850" s="123"/>
      <c r="W850" s="125"/>
    </row>
    <row r="851" spans="1:23" s="20" customFormat="1" x14ac:dyDescent="0.2">
      <c r="A851" s="122">
        <v>39990</v>
      </c>
      <c r="B851" s="101" t="s">
        <v>1651</v>
      </c>
      <c r="C851" s="101" t="s">
        <v>265</v>
      </c>
      <c r="D851" s="101" t="s">
        <v>141</v>
      </c>
      <c r="E851" s="101" t="s">
        <v>144</v>
      </c>
      <c r="F851" s="82">
        <v>36069</v>
      </c>
      <c r="G851" s="124">
        <v>1998</v>
      </c>
      <c r="H851" s="123" t="s">
        <v>21</v>
      </c>
      <c r="I851" s="123" t="str">
        <f t="shared" si="42"/>
        <v>UT</v>
      </c>
      <c r="J851" s="123" t="str">
        <f t="shared" si="41"/>
        <v>UT</v>
      </c>
      <c r="K851" s="123" t="str">
        <f t="shared" si="43"/>
        <v>Mountain</v>
      </c>
      <c r="L851" s="123" t="str">
        <f>INDEX('State '!$A$1:$C$62,MATCH($I851,'State '!$B:$B,0),3)</f>
        <v>Mountain</v>
      </c>
      <c r="M851" s="123" t="str">
        <f>INDEX('State '!$A$1:$C$62,MATCH($J851,'State '!$B:$B,0),3)</f>
        <v>Mountain</v>
      </c>
      <c r="N851" s="123"/>
      <c r="O851" s="85">
        <v>8.2200000000000006</v>
      </c>
      <c r="P851" s="85"/>
      <c r="Q851" s="85">
        <v>55</v>
      </c>
      <c r="R851" s="124">
        <v>20</v>
      </c>
      <c r="S851" s="123" t="s">
        <v>135</v>
      </c>
      <c r="T851" s="123" t="s">
        <v>390</v>
      </c>
      <c r="U851" s="123" t="s">
        <v>1652</v>
      </c>
      <c r="V851" s="123"/>
      <c r="W851" s="125"/>
    </row>
    <row r="852" spans="1:23" s="20" customFormat="1" x14ac:dyDescent="0.2">
      <c r="A852" s="122">
        <v>39990</v>
      </c>
      <c r="B852" s="101" t="s">
        <v>1698</v>
      </c>
      <c r="C852" s="101" t="s">
        <v>354</v>
      </c>
      <c r="D852" s="101" t="s">
        <v>137</v>
      </c>
      <c r="E852" s="101" t="s">
        <v>144</v>
      </c>
      <c r="F852" s="82">
        <v>36100</v>
      </c>
      <c r="G852" s="124">
        <v>1998</v>
      </c>
      <c r="H852" s="123" t="s">
        <v>1496</v>
      </c>
      <c r="I852" s="123" t="str">
        <f t="shared" si="42"/>
        <v>CA</v>
      </c>
      <c r="J852" s="123" t="str">
        <f t="shared" si="41"/>
        <v>MX</v>
      </c>
      <c r="K852" s="123" t="str">
        <f t="shared" si="43"/>
        <v>Pacific, Mexico</v>
      </c>
      <c r="L852" s="123" t="str">
        <f>INDEX('State '!$A$1:$C$62,MATCH($I852,'State '!$B:$B,0),3)</f>
        <v>Pacific</v>
      </c>
      <c r="M852" s="123" t="str">
        <f>INDEX('State '!$A$1:$C$62,MATCH($J852,'State '!$B:$B,0),3)</f>
        <v>Mexico</v>
      </c>
      <c r="N852" s="123"/>
      <c r="O852" s="85">
        <v>8.5</v>
      </c>
      <c r="P852" s="85">
        <v>30</v>
      </c>
      <c r="Q852" s="85">
        <v>25</v>
      </c>
      <c r="R852" s="124">
        <v>16</v>
      </c>
      <c r="S852" s="123" t="s">
        <v>135</v>
      </c>
      <c r="T852" s="123" t="s">
        <v>188</v>
      </c>
      <c r="U852" s="123" t="s">
        <v>391</v>
      </c>
      <c r="V852" s="123"/>
      <c r="W852" s="125"/>
    </row>
    <row r="853" spans="1:23" s="20" customFormat="1" x14ac:dyDescent="0.2">
      <c r="A853" s="122">
        <v>39990</v>
      </c>
      <c r="B853" s="101" t="s">
        <v>1696</v>
      </c>
      <c r="C853" s="101" t="s">
        <v>216</v>
      </c>
      <c r="D853" s="101" t="s">
        <v>134</v>
      </c>
      <c r="E853" s="101" t="s">
        <v>144</v>
      </c>
      <c r="F853" s="82">
        <v>36100</v>
      </c>
      <c r="G853" s="124">
        <v>1998</v>
      </c>
      <c r="H853" s="123" t="s">
        <v>17</v>
      </c>
      <c r="I853" s="123" t="str">
        <f t="shared" si="42"/>
        <v>AL</v>
      </c>
      <c r="J853" s="123" t="str">
        <f t="shared" si="41"/>
        <v>AL</v>
      </c>
      <c r="K853" s="123" t="str">
        <f t="shared" si="43"/>
        <v>South Central</v>
      </c>
      <c r="L853" s="123" t="str">
        <f>INDEX('State '!$A$1:$C$62,MATCH($I853,'State '!$B:$B,0),3)</f>
        <v>South Central</v>
      </c>
      <c r="M853" s="123" t="str">
        <f>INDEX('State '!$A$1:$C$62,MATCH($J853,'State '!$B:$B,0),3)</f>
        <v>South Central</v>
      </c>
      <c r="N853" s="123"/>
      <c r="O853" s="85">
        <v>4.2</v>
      </c>
      <c r="P853" s="85">
        <v>3.3</v>
      </c>
      <c r="Q853" s="85">
        <v>34.9</v>
      </c>
      <c r="R853" s="124">
        <v>30</v>
      </c>
      <c r="S853" s="123" t="s">
        <v>135</v>
      </c>
      <c r="T853" s="123" t="s">
        <v>390</v>
      </c>
      <c r="U853" s="123" t="s">
        <v>1697</v>
      </c>
      <c r="V853" s="123"/>
      <c r="W853" s="125"/>
    </row>
    <row r="854" spans="1:23" s="20" customFormat="1" ht="25.5" x14ac:dyDescent="0.2">
      <c r="A854" s="122">
        <v>39990</v>
      </c>
      <c r="B854" s="101" t="s">
        <v>1692</v>
      </c>
      <c r="C854" s="101" t="s">
        <v>216</v>
      </c>
      <c r="D854" s="101" t="s">
        <v>141</v>
      </c>
      <c r="E854" s="101" t="s">
        <v>144</v>
      </c>
      <c r="F854" s="82">
        <v>36100</v>
      </c>
      <c r="G854" s="124">
        <v>1998</v>
      </c>
      <c r="H854" s="123" t="s">
        <v>1693</v>
      </c>
      <c r="I854" s="123" t="str">
        <f t="shared" si="42"/>
        <v>AL</v>
      </c>
      <c r="J854" s="123" t="str">
        <f t="shared" si="41"/>
        <v>GA</v>
      </c>
      <c r="K854" s="123" t="str">
        <f t="shared" si="43"/>
        <v>South Central, Midwest, Southeast</v>
      </c>
      <c r="L854" s="123" t="str">
        <f>INDEX('State '!$A$1:$C$62,MATCH($I854,'State '!$B:$B,0),3)</f>
        <v>South Central</v>
      </c>
      <c r="M854" s="123" t="str">
        <f>INDEX('State '!$A$1:$C$62,MATCH($J854,'State '!$B:$B,0),3)</f>
        <v>Southeast</v>
      </c>
      <c r="N854" s="123" t="s">
        <v>9</v>
      </c>
      <c r="O854" s="85">
        <v>52.2</v>
      </c>
      <c r="P854" s="85">
        <v>10</v>
      </c>
      <c r="Q854" s="85">
        <v>65</v>
      </c>
      <c r="R854" s="124" t="s">
        <v>1694</v>
      </c>
      <c r="S854" s="123" t="s">
        <v>135</v>
      </c>
      <c r="T854" s="123" t="s">
        <v>390</v>
      </c>
      <c r="U854" s="123" t="s">
        <v>1695</v>
      </c>
      <c r="V854" s="123"/>
      <c r="W854" s="125"/>
    </row>
    <row r="855" spans="1:23" s="20" customFormat="1" x14ac:dyDescent="0.2">
      <c r="A855" s="122">
        <v>39990</v>
      </c>
      <c r="B855" s="101" t="s">
        <v>1690</v>
      </c>
      <c r="C855" s="101" t="s">
        <v>207</v>
      </c>
      <c r="D855" s="101" t="s">
        <v>137</v>
      </c>
      <c r="E855" s="101" t="s">
        <v>144</v>
      </c>
      <c r="F855" s="82">
        <v>35900</v>
      </c>
      <c r="G855" s="124">
        <v>1998</v>
      </c>
      <c r="H855" s="123" t="s">
        <v>52</v>
      </c>
      <c r="I855" s="123" t="str">
        <f t="shared" si="42"/>
        <v>TN</v>
      </c>
      <c r="J855" s="123" t="str">
        <f t="shared" si="41"/>
        <v>TN</v>
      </c>
      <c r="K855" s="123" t="str">
        <f t="shared" si="43"/>
        <v>Midwest</v>
      </c>
      <c r="L855" s="123" t="str">
        <f>INDEX('State '!$A$1:$C$62,MATCH($I855,'State '!$B:$B,0),3)</f>
        <v>Midwest</v>
      </c>
      <c r="M855" s="123" t="str">
        <f>INDEX('State '!$A$1:$C$62,MATCH($J855,'State '!$B:$B,0),3)</f>
        <v>Midwest</v>
      </c>
      <c r="N855" s="123"/>
      <c r="O855" s="85">
        <v>10</v>
      </c>
      <c r="P855" s="85">
        <v>28</v>
      </c>
      <c r="Q855" s="85">
        <v>10</v>
      </c>
      <c r="R855" s="124">
        <v>8</v>
      </c>
      <c r="S855" s="123" t="s">
        <v>139</v>
      </c>
      <c r="T855" s="123" t="s">
        <v>188</v>
      </c>
      <c r="U855" s="123" t="s">
        <v>391</v>
      </c>
      <c r="V855" s="123"/>
      <c r="W855" s="125"/>
    </row>
    <row r="856" spans="1:23" s="20" customFormat="1" x14ac:dyDescent="0.2">
      <c r="A856" s="122">
        <v>39990</v>
      </c>
      <c r="B856" s="104" t="s">
        <v>1688</v>
      </c>
      <c r="C856" s="104" t="s">
        <v>207</v>
      </c>
      <c r="D856" s="104" t="s">
        <v>141</v>
      </c>
      <c r="E856" s="101" t="s">
        <v>144</v>
      </c>
      <c r="F856" s="82">
        <v>36119</v>
      </c>
      <c r="G856" s="124">
        <v>1998</v>
      </c>
      <c r="H856" s="123" t="s">
        <v>36</v>
      </c>
      <c r="I856" s="123" t="str">
        <f t="shared" si="42"/>
        <v>MA</v>
      </c>
      <c r="J856" s="123" t="str">
        <f t="shared" si="41"/>
        <v>MA</v>
      </c>
      <c r="K856" s="123" t="str">
        <f t="shared" si="43"/>
        <v>Northeast</v>
      </c>
      <c r="L856" s="123" t="str">
        <f>INDEX('State '!$A$1:$C$62,MATCH($I856,'State '!$B:$B,0),3)</f>
        <v>Northeast</v>
      </c>
      <c r="M856" s="123" t="str">
        <f>INDEX('State '!$A$1:$C$62,MATCH($J856,'State '!$B:$B,0),3)</f>
        <v>Northeast</v>
      </c>
      <c r="N856" s="123"/>
      <c r="O856" s="85">
        <v>33.44</v>
      </c>
      <c r="P856" s="85">
        <v>7.54</v>
      </c>
      <c r="Q856" s="124">
        <v>55</v>
      </c>
      <c r="R856" s="128">
        <v>20</v>
      </c>
      <c r="S856" s="129" t="s">
        <v>135</v>
      </c>
      <c r="T856" s="129" t="s">
        <v>390</v>
      </c>
      <c r="U856" s="123" t="s">
        <v>1689</v>
      </c>
      <c r="V856" s="123"/>
      <c r="W856" s="125"/>
    </row>
    <row r="857" spans="1:23" s="20" customFormat="1" x14ac:dyDescent="0.2">
      <c r="A857" s="122">
        <v>39990</v>
      </c>
      <c r="B857" s="101" t="s">
        <v>1682</v>
      </c>
      <c r="C857" s="101" t="s">
        <v>207</v>
      </c>
      <c r="D857" s="101" t="s">
        <v>141</v>
      </c>
      <c r="E857" s="101" t="s">
        <v>144</v>
      </c>
      <c r="F857" s="82">
        <v>35977</v>
      </c>
      <c r="G857" s="124">
        <v>1998</v>
      </c>
      <c r="H857" s="123" t="s">
        <v>1137</v>
      </c>
      <c r="I857" s="123" t="str">
        <f t="shared" si="42"/>
        <v>GM</v>
      </c>
      <c r="J857" s="123" t="str">
        <f t="shared" si="41"/>
        <v>LA</v>
      </c>
      <c r="K857" s="123" t="str">
        <f t="shared" si="43"/>
        <v>Gulf of Mexico, South Central</v>
      </c>
      <c r="L857" s="123" t="str">
        <f>INDEX('State '!$A$1:$C$62,MATCH($I857,'State '!$B:$B,0),3)</f>
        <v>Gulf of Mexico</v>
      </c>
      <c r="M857" s="123" t="str">
        <f>INDEX('State '!$A$1:$C$62,MATCH($J857,'State '!$B:$B,0),3)</f>
        <v>South Central</v>
      </c>
      <c r="N857" s="123"/>
      <c r="O857" s="85">
        <v>0.12</v>
      </c>
      <c r="P857" s="85"/>
      <c r="Q857" s="85">
        <v>400</v>
      </c>
      <c r="R857" s="124" t="s">
        <v>1683</v>
      </c>
      <c r="S857" s="123" t="s">
        <v>135</v>
      </c>
      <c r="T857" s="123" t="s">
        <v>390</v>
      </c>
      <c r="U857" s="123" t="s">
        <v>1684</v>
      </c>
      <c r="V857" s="123"/>
      <c r="W857" s="125"/>
    </row>
    <row r="858" spans="1:23" s="20" customFormat="1" x14ac:dyDescent="0.2">
      <c r="A858" s="122">
        <v>39990</v>
      </c>
      <c r="B858" s="101" t="s">
        <v>1686</v>
      </c>
      <c r="C858" s="101" t="s">
        <v>200</v>
      </c>
      <c r="D858" s="101" t="s">
        <v>141</v>
      </c>
      <c r="E858" s="101" t="s">
        <v>144</v>
      </c>
      <c r="F858" s="82">
        <v>36159</v>
      </c>
      <c r="G858" s="124">
        <v>1998</v>
      </c>
      <c r="H858" s="123" t="s">
        <v>829</v>
      </c>
      <c r="I858" s="123" t="str">
        <f t="shared" si="42"/>
        <v>IN</v>
      </c>
      <c r="J858" s="123" t="str">
        <f t="shared" si="41"/>
        <v>OH</v>
      </c>
      <c r="K858" s="123" t="str">
        <f t="shared" si="43"/>
        <v>Midwest, Northeast</v>
      </c>
      <c r="L858" s="123" t="str">
        <f>INDEX('State '!$A$1:$C$62,MATCH($I858,'State '!$B:$B,0),3)</f>
        <v>Midwest</v>
      </c>
      <c r="M858" s="123" t="str">
        <f>INDEX('State '!$A$1:$C$62,MATCH($J858,'State '!$B:$B,0),3)</f>
        <v>Northeast</v>
      </c>
      <c r="N858" s="123"/>
      <c r="O858" s="85">
        <v>31.3</v>
      </c>
      <c r="P858" s="85">
        <v>114</v>
      </c>
      <c r="Q858" s="85">
        <v>305</v>
      </c>
      <c r="R858" s="124">
        <v>36</v>
      </c>
      <c r="S858" s="123" t="s">
        <v>135</v>
      </c>
      <c r="T858" s="123" t="s">
        <v>390</v>
      </c>
      <c r="U858" s="123" t="s">
        <v>1687</v>
      </c>
      <c r="V858" s="123"/>
      <c r="W858" s="125"/>
    </row>
    <row r="859" spans="1:23" s="20" customFormat="1" x14ac:dyDescent="0.2">
      <c r="A859" s="122">
        <v>39990</v>
      </c>
      <c r="B859" s="101" t="s">
        <v>1916</v>
      </c>
      <c r="C859" s="101" t="s">
        <v>2007</v>
      </c>
      <c r="D859" s="101" t="s">
        <v>141</v>
      </c>
      <c r="E859" s="101" t="s">
        <v>144</v>
      </c>
      <c r="F859" s="82">
        <v>36100</v>
      </c>
      <c r="G859" s="124">
        <v>1998</v>
      </c>
      <c r="H859" s="123" t="s">
        <v>0</v>
      </c>
      <c r="I859" s="123" t="str">
        <f t="shared" si="42"/>
        <v>LA</v>
      </c>
      <c r="J859" s="123" t="str">
        <f t="shared" si="41"/>
        <v>LA</v>
      </c>
      <c r="K859" s="123" t="str">
        <f t="shared" si="43"/>
        <v>South Central</v>
      </c>
      <c r="L859" s="123" t="str">
        <f>INDEX('State '!$A$1:$C$62,MATCH($I859,'State '!$B:$B,0),3)</f>
        <v>South Central</v>
      </c>
      <c r="M859" s="123" t="str">
        <f>INDEX('State '!$A$1:$C$62,MATCH($J859,'State '!$B:$B,0),3)</f>
        <v>South Central</v>
      </c>
      <c r="N859" s="123"/>
      <c r="O859" s="85">
        <v>5.98</v>
      </c>
      <c r="P859" s="85"/>
      <c r="Q859" s="85">
        <v>115</v>
      </c>
      <c r="R859" s="124">
        <v>20</v>
      </c>
      <c r="S859" s="123" t="s">
        <v>135</v>
      </c>
      <c r="T859" s="123" t="s">
        <v>390</v>
      </c>
      <c r="U859" s="123" t="s">
        <v>1639</v>
      </c>
      <c r="V859" s="123"/>
      <c r="W859" s="125"/>
    </row>
    <row r="860" spans="1:23" s="20" customFormat="1" x14ac:dyDescent="0.2">
      <c r="A860" s="122">
        <v>39990</v>
      </c>
      <c r="B860" s="101" t="s">
        <v>1612</v>
      </c>
      <c r="C860" s="101" t="s">
        <v>1941</v>
      </c>
      <c r="D860" s="101" t="s">
        <v>141</v>
      </c>
      <c r="E860" s="101" t="s">
        <v>144</v>
      </c>
      <c r="F860" s="82">
        <v>36130</v>
      </c>
      <c r="G860" s="124">
        <v>1998</v>
      </c>
      <c r="H860" s="123" t="s">
        <v>53</v>
      </c>
      <c r="I860" s="123" t="str">
        <f t="shared" si="42"/>
        <v>SC</v>
      </c>
      <c r="J860" s="123" t="str">
        <f t="shared" si="41"/>
        <v>SC</v>
      </c>
      <c r="K860" s="123" t="str">
        <f t="shared" si="43"/>
        <v>Southeast</v>
      </c>
      <c r="L860" s="123" t="str">
        <f>INDEX('State '!$A$1:$C$62,MATCH($I860,'State '!$B:$B,0),3)</f>
        <v>Southeast</v>
      </c>
      <c r="M860" s="123" t="str">
        <f>INDEX('State '!$A$1:$C$62,MATCH($J860,'State '!$B:$B,0),3)</f>
        <v>Southeast</v>
      </c>
      <c r="N860" s="123"/>
      <c r="O860" s="85"/>
      <c r="P860" s="85">
        <v>2</v>
      </c>
      <c r="Q860" s="85">
        <v>4</v>
      </c>
      <c r="R860" s="124">
        <v>4</v>
      </c>
      <c r="S860" s="123" t="s">
        <v>135</v>
      </c>
      <c r="T860" s="123" t="s">
        <v>390</v>
      </c>
      <c r="U860" s="123" t="s">
        <v>1613</v>
      </c>
      <c r="V860" s="123"/>
      <c r="W860" s="125"/>
    </row>
    <row r="861" spans="1:23" s="20" customFormat="1" x14ac:dyDescent="0.2">
      <c r="A861" s="122">
        <v>39990</v>
      </c>
      <c r="B861" s="101" t="s">
        <v>1609</v>
      </c>
      <c r="C861" s="101" t="s">
        <v>1941</v>
      </c>
      <c r="D861" s="101" t="s">
        <v>141</v>
      </c>
      <c r="E861" s="101" t="s">
        <v>144</v>
      </c>
      <c r="F861" s="82">
        <v>36100</v>
      </c>
      <c r="G861" s="124">
        <v>1998</v>
      </c>
      <c r="H861" s="123" t="s">
        <v>389</v>
      </c>
      <c r="I861" s="123" t="str">
        <f t="shared" si="42"/>
        <v>AL</v>
      </c>
      <c r="J861" s="123" t="str">
        <f t="shared" si="41"/>
        <v>GA</v>
      </c>
      <c r="K861" s="123" t="str">
        <f t="shared" si="43"/>
        <v>South Central, Southeast</v>
      </c>
      <c r="L861" s="123" t="str">
        <f>INDEX('State '!$A$1:$C$62,MATCH($I861,'State '!$B:$B,0),3)</f>
        <v>South Central</v>
      </c>
      <c r="M861" s="123" t="str">
        <f>INDEX('State '!$A$1:$C$62,MATCH($J861,'State '!$B:$B,0),3)</f>
        <v>Southeast</v>
      </c>
      <c r="N861" s="123"/>
      <c r="O861" s="85">
        <v>68</v>
      </c>
      <c r="P861" s="85">
        <v>16</v>
      </c>
      <c r="Q861" s="85">
        <v>87</v>
      </c>
      <c r="R861" s="124" t="s">
        <v>1610</v>
      </c>
      <c r="S861" s="123" t="s">
        <v>135</v>
      </c>
      <c r="T861" s="123" t="s">
        <v>390</v>
      </c>
      <c r="U861" s="123" t="s">
        <v>1611</v>
      </c>
      <c r="V861" s="123"/>
      <c r="W861" s="125"/>
    </row>
    <row r="862" spans="1:23" s="20" customFormat="1" x14ac:dyDescent="0.2">
      <c r="A862" s="122">
        <v>39990</v>
      </c>
      <c r="B862" s="101" t="s">
        <v>1923</v>
      </c>
      <c r="C862" s="101" t="s">
        <v>1941</v>
      </c>
      <c r="D862" s="101" t="s">
        <v>141</v>
      </c>
      <c r="E862" s="101" t="s">
        <v>144</v>
      </c>
      <c r="F862" s="82">
        <v>36008</v>
      </c>
      <c r="G862" s="124">
        <v>1998</v>
      </c>
      <c r="H862" s="123" t="s">
        <v>1627</v>
      </c>
      <c r="I862" s="123" t="str">
        <f t="shared" si="42"/>
        <v>GM</v>
      </c>
      <c r="J862" s="123" t="str">
        <f t="shared" si="41"/>
        <v>AL</v>
      </c>
      <c r="K862" s="123" t="str">
        <f t="shared" si="43"/>
        <v>Gulf of Mexico, South Central</v>
      </c>
      <c r="L862" s="123" t="str">
        <f>INDEX('State '!$A$1:$C$62,MATCH($I862,'State '!$B:$B,0),3)</f>
        <v>Gulf of Mexico</v>
      </c>
      <c r="M862" s="123" t="str">
        <f>INDEX('State '!$A$1:$C$62,MATCH($J862,'State '!$B:$B,0),3)</f>
        <v>South Central</v>
      </c>
      <c r="N862" s="123"/>
      <c r="O862" s="85">
        <v>120.2</v>
      </c>
      <c r="P862" s="85">
        <v>76</v>
      </c>
      <c r="Q862" s="85">
        <v>350</v>
      </c>
      <c r="R862" s="124">
        <v>24</v>
      </c>
      <c r="S862" s="123" t="s">
        <v>135</v>
      </c>
      <c r="T862" s="123" t="s">
        <v>390</v>
      </c>
      <c r="U862" s="123" t="s">
        <v>1628</v>
      </c>
      <c r="V862" s="123"/>
      <c r="W862" s="125"/>
    </row>
    <row r="863" spans="1:23" s="20" customFormat="1" x14ac:dyDescent="0.2">
      <c r="A863" s="122">
        <v>39990</v>
      </c>
      <c r="B863" s="101" t="s">
        <v>1618</v>
      </c>
      <c r="C863" s="101" t="s">
        <v>291</v>
      </c>
      <c r="D863" s="101" t="s">
        <v>141</v>
      </c>
      <c r="E863" s="101" t="s">
        <v>144</v>
      </c>
      <c r="F863" s="82">
        <v>35886</v>
      </c>
      <c r="G863" s="124">
        <v>1998</v>
      </c>
      <c r="H863" s="123" t="s">
        <v>1137</v>
      </c>
      <c r="I863" s="123" t="str">
        <f t="shared" si="42"/>
        <v>GM</v>
      </c>
      <c r="J863" s="123" t="str">
        <f t="shared" si="41"/>
        <v>LA</v>
      </c>
      <c r="K863" s="123" t="str">
        <f t="shared" si="43"/>
        <v>Gulf of Mexico, South Central</v>
      </c>
      <c r="L863" s="123" t="str">
        <f>INDEX('State '!$A$1:$C$62,MATCH($I863,'State '!$B:$B,0),3)</f>
        <v>Gulf of Mexico</v>
      </c>
      <c r="M863" s="123" t="str">
        <f>INDEX('State '!$A$1:$C$62,MATCH($J863,'State '!$B:$B,0),3)</f>
        <v>South Central</v>
      </c>
      <c r="N863" s="123"/>
      <c r="O863" s="85">
        <v>52.2</v>
      </c>
      <c r="P863" s="85"/>
      <c r="Q863" s="85">
        <v>500</v>
      </c>
      <c r="R863" s="124"/>
      <c r="S863" s="123" t="s">
        <v>135</v>
      </c>
      <c r="T863" s="123" t="s">
        <v>390</v>
      </c>
      <c r="U863" s="123" t="s">
        <v>1619</v>
      </c>
      <c r="V863" s="123"/>
      <c r="W863" s="125"/>
    </row>
    <row r="864" spans="1:23" s="20" customFormat="1" x14ac:dyDescent="0.2">
      <c r="A864" s="122">
        <v>39990</v>
      </c>
      <c r="B864" s="101" t="s">
        <v>1926</v>
      </c>
      <c r="C864" s="101" t="s">
        <v>268</v>
      </c>
      <c r="D864" s="101" t="s">
        <v>141</v>
      </c>
      <c r="E864" s="101" t="s">
        <v>144</v>
      </c>
      <c r="F864" s="82">
        <v>35886</v>
      </c>
      <c r="G864" s="124">
        <v>1998</v>
      </c>
      <c r="H864" s="123" t="s">
        <v>43</v>
      </c>
      <c r="I864" s="123" t="str">
        <f t="shared" si="42"/>
        <v>NM</v>
      </c>
      <c r="J864" s="123" t="str">
        <f t="shared" si="41"/>
        <v>NM</v>
      </c>
      <c r="K864" s="123" t="str">
        <f t="shared" si="43"/>
        <v>Mountain</v>
      </c>
      <c r="L864" s="123" t="str">
        <f>INDEX('State '!$A$1:$C$62,MATCH($I864,'State '!$B:$B,0),3)</f>
        <v>Mountain</v>
      </c>
      <c r="M864" s="123" t="str">
        <f>INDEX('State '!$A$1:$C$62,MATCH($J864,'State '!$B:$B,0),3)</f>
        <v>Mountain</v>
      </c>
      <c r="N864" s="123"/>
      <c r="O864" s="85">
        <v>5</v>
      </c>
      <c r="P864" s="85"/>
      <c r="Q864" s="85">
        <v>200</v>
      </c>
      <c r="R864" s="124">
        <v>28</v>
      </c>
      <c r="S864" s="123" t="s">
        <v>135</v>
      </c>
      <c r="T864" s="123" t="s">
        <v>390</v>
      </c>
      <c r="U864" s="123" t="s">
        <v>1622</v>
      </c>
      <c r="V864" s="123"/>
      <c r="W864" s="125"/>
    </row>
    <row r="865" spans="1:258" s="20" customFormat="1" x14ac:dyDescent="0.2">
      <c r="A865" s="122">
        <v>39990</v>
      </c>
      <c r="B865" s="101" t="s">
        <v>1620</v>
      </c>
      <c r="C865" s="101" t="s">
        <v>378</v>
      </c>
      <c r="D865" s="101" t="s">
        <v>134</v>
      </c>
      <c r="E865" s="101" t="s">
        <v>144</v>
      </c>
      <c r="F865" s="82">
        <v>36153</v>
      </c>
      <c r="G865" s="124">
        <v>1998</v>
      </c>
      <c r="H865" s="123" t="s">
        <v>1174</v>
      </c>
      <c r="I865" s="123" t="str">
        <f t="shared" si="42"/>
        <v>TN</v>
      </c>
      <c r="J865" s="123" t="str">
        <f t="shared" si="41"/>
        <v>AL</v>
      </c>
      <c r="K865" s="123" t="str">
        <f t="shared" si="43"/>
        <v>Midwest, South Central</v>
      </c>
      <c r="L865" s="123" t="str">
        <f>INDEX('State '!$A$1:$C$62,MATCH($I865,'State '!$B:$B,0),3)</f>
        <v>Midwest</v>
      </c>
      <c r="M865" s="123" t="str">
        <f>INDEX('State '!$A$1:$C$62,MATCH($J865,'State '!$B:$B,0),3)</f>
        <v>South Central</v>
      </c>
      <c r="N865" s="123"/>
      <c r="O865" s="85">
        <v>4</v>
      </c>
      <c r="P865" s="85">
        <v>15</v>
      </c>
      <c r="Q865" s="85">
        <v>20.6</v>
      </c>
      <c r="R865" s="124">
        <v>10</v>
      </c>
      <c r="S865" s="123" t="s">
        <v>135</v>
      </c>
      <c r="T865" s="123" t="s">
        <v>390</v>
      </c>
      <c r="U865" s="123" t="s">
        <v>1621</v>
      </c>
      <c r="V865" s="123"/>
      <c r="W865" s="125"/>
    </row>
    <row r="866" spans="1:258" s="20" customFormat="1" x14ac:dyDescent="0.2">
      <c r="A866" s="122">
        <v>39990</v>
      </c>
      <c r="B866" s="101" t="s">
        <v>1614</v>
      </c>
      <c r="C866" s="101" t="s">
        <v>249</v>
      </c>
      <c r="D866" s="101" t="s">
        <v>141</v>
      </c>
      <c r="E866" s="101" t="s">
        <v>144</v>
      </c>
      <c r="F866" s="82">
        <v>36080</v>
      </c>
      <c r="G866" s="124">
        <v>1998</v>
      </c>
      <c r="H866" s="123" t="s">
        <v>29</v>
      </c>
      <c r="I866" s="123" t="str">
        <f t="shared" si="42"/>
        <v>WY</v>
      </c>
      <c r="J866" s="123" t="str">
        <f t="shared" si="41"/>
        <v>WY</v>
      </c>
      <c r="K866" s="123" t="str">
        <f t="shared" si="43"/>
        <v>Mountain</v>
      </c>
      <c r="L866" s="123" t="str">
        <f>INDEX('State '!$A$1:$C$62,MATCH($I866,'State '!$B:$B,0),3)</f>
        <v>Mountain</v>
      </c>
      <c r="M866" s="123" t="str">
        <f>INDEX('State '!$A$1:$C$62,MATCH($J866,'State '!$B:$B,0),3)</f>
        <v>Mountain</v>
      </c>
      <c r="N866" s="123"/>
      <c r="O866" s="85">
        <v>14.9</v>
      </c>
      <c r="P866" s="85"/>
      <c r="Q866" s="85">
        <v>52</v>
      </c>
      <c r="R866" s="124"/>
      <c r="S866" s="123" t="s">
        <v>135</v>
      </c>
      <c r="T866" s="123" t="s">
        <v>390</v>
      </c>
      <c r="U866" s="123" t="s">
        <v>1615</v>
      </c>
      <c r="V866" s="123"/>
      <c r="W866" s="125"/>
    </row>
    <row r="867" spans="1:258" s="20" customFormat="1" x14ac:dyDescent="0.2">
      <c r="A867" s="122">
        <v>39990</v>
      </c>
      <c r="B867" s="101" t="s">
        <v>1608</v>
      </c>
      <c r="C867" s="101" t="s">
        <v>366</v>
      </c>
      <c r="D867" s="101" t="s">
        <v>142</v>
      </c>
      <c r="E867" s="101" t="s">
        <v>144</v>
      </c>
      <c r="F867" s="82">
        <v>36100</v>
      </c>
      <c r="G867" s="124">
        <v>1998</v>
      </c>
      <c r="H867" s="123" t="s">
        <v>39</v>
      </c>
      <c r="I867" s="123" t="str">
        <f t="shared" si="42"/>
        <v>MO</v>
      </c>
      <c r="J867" s="123" t="str">
        <f t="shared" si="41"/>
        <v>MO</v>
      </c>
      <c r="K867" s="123" t="str">
        <f t="shared" si="43"/>
        <v>Midwest</v>
      </c>
      <c r="L867" s="123" t="str">
        <f>INDEX('State '!$A$1:$C$62,MATCH($I867,'State '!$B:$B,0),3)</f>
        <v>Midwest</v>
      </c>
      <c r="M867" s="123" t="str">
        <f>INDEX('State '!$A$1:$C$62,MATCH($J867,'State '!$B:$B,0),3)</f>
        <v>Midwest</v>
      </c>
      <c r="N867" s="123"/>
      <c r="O867" s="85">
        <v>21</v>
      </c>
      <c r="P867" s="85">
        <v>200</v>
      </c>
      <c r="Q867" s="85">
        <v>28</v>
      </c>
      <c r="R867" s="124">
        <v>8</v>
      </c>
      <c r="S867" s="123" t="s">
        <v>139</v>
      </c>
      <c r="T867" s="123" t="s">
        <v>188</v>
      </c>
      <c r="U867" s="123" t="s">
        <v>391</v>
      </c>
      <c r="V867" s="123"/>
      <c r="W867" s="125"/>
    </row>
    <row r="868" spans="1:258" s="20" customFormat="1" x14ac:dyDescent="0.2">
      <c r="A868" s="122">
        <v>39990</v>
      </c>
      <c r="B868" s="101" t="s">
        <v>1722</v>
      </c>
      <c r="C868" s="101" t="s">
        <v>201</v>
      </c>
      <c r="D868" s="101" t="s">
        <v>134</v>
      </c>
      <c r="E868" s="101" t="s">
        <v>144</v>
      </c>
      <c r="F868" s="82">
        <v>35718</v>
      </c>
      <c r="G868" s="83">
        <v>1997</v>
      </c>
      <c r="H868" s="123" t="s">
        <v>35</v>
      </c>
      <c r="I868" s="123" t="str">
        <f t="shared" si="42"/>
        <v>CT</v>
      </c>
      <c r="J868" s="123" t="str">
        <f t="shared" si="41"/>
        <v>CT</v>
      </c>
      <c r="K868" s="123" t="str">
        <f t="shared" si="43"/>
        <v>Northeast</v>
      </c>
      <c r="L868" s="123" t="str">
        <f>INDEX('State '!$A$1:$C$62,MATCH($I868,'State '!$B:$B,0),3)</f>
        <v>Northeast</v>
      </c>
      <c r="M868" s="123" t="str">
        <f>INDEX('State '!$A$1:$C$62,MATCH($J868,'State '!$B:$B,0),3)</f>
        <v>Northeast</v>
      </c>
      <c r="N868" s="123"/>
      <c r="O868" s="85">
        <v>15.1</v>
      </c>
      <c r="P868" s="85">
        <v>8.4</v>
      </c>
      <c r="Q868" s="85">
        <v>82</v>
      </c>
      <c r="R868" s="124">
        <v>20</v>
      </c>
      <c r="S868" s="123" t="s">
        <v>135</v>
      </c>
      <c r="T868" s="123" t="s">
        <v>390</v>
      </c>
      <c r="U868" s="123" t="s">
        <v>391</v>
      </c>
      <c r="V868" s="123"/>
      <c r="W868" s="125"/>
    </row>
    <row r="869" spans="1:258" s="20" customFormat="1" x14ac:dyDescent="0.2">
      <c r="A869" s="122">
        <v>39990</v>
      </c>
      <c r="B869" s="101" t="s">
        <v>1747</v>
      </c>
      <c r="C869" s="101" t="s">
        <v>1791</v>
      </c>
      <c r="D869" s="101" t="s">
        <v>141</v>
      </c>
      <c r="E869" s="101" t="s">
        <v>144</v>
      </c>
      <c r="F869" s="82">
        <v>35779</v>
      </c>
      <c r="G869" s="83">
        <v>1997</v>
      </c>
      <c r="H869" s="123" t="s">
        <v>1748</v>
      </c>
      <c r="I869" s="123" t="str">
        <f t="shared" si="42"/>
        <v>IL</v>
      </c>
      <c r="J869" s="123" t="str">
        <f t="shared" si="41"/>
        <v>MI</v>
      </c>
      <c r="K869" s="123" t="str">
        <f t="shared" si="43"/>
        <v>Midwest</v>
      </c>
      <c r="L869" s="123" t="str">
        <f>INDEX('State '!$A$1:$C$62,MATCH($I869,'State '!$B:$B,0),3)</f>
        <v>Midwest</v>
      </c>
      <c r="M869" s="123" t="str">
        <f>INDEX('State '!$A$1:$C$62,MATCH($J869,'State '!$B:$B,0),3)</f>
        <v>Midwest</v>
      </c>
      <c r="N869" s="123"/>
      <c r="O869" s="85">
        <v>19.100000000000001</v>
      </c>
      <c r="P869" s="85">
        <v>12</v>
      </c>
      <c r="Q869" s="85">
        <v>135</v>
      </c>
      <c r="R869" s="124" t="s">
        <v>1749</v>
      </c>
      <c r="S869" s="123" t="s">
        <v>135</v>
      </c>
      <c r="T869" s="123" t="s">
        <v>390</v>
      </c>
      <c r="U869" s="123" t="s">
        <v>1750</v>
      </c>
      <c r="V869" s="123"/>
      <c r="W869" s="125"/>
    </row>
    <row r="870" spans="1:258" s="20" customFormat="1" x14ac:dyDescent="0.2">
      <c r="A870" s="122">
        <v>39990</v>
      </c>
      <c r="B870" s="104" t="s">
        <v>1756</v>
      </c>
      <c r="C870" s="104" t="s">
        <v>263</v>
      </c>
      <c r="D870" s="104" t="s">
        <v>141</v>
      </c>
      <c r="E870" s="101" t="s">
        <v>144</v>
      </c>
      <c r="F870" s="82">
        <v>35612</v>
      </c>
      <c r="G870" s="83">
        <v>1997</v>
      </c>
      <c r="H870" s="123" t="s">
        <v>19</v>
      </c>
      <c r="I870" s="123" t="str">
        <f t="shared" si="42"/>
        <v>VA</v>
      </c>
      <c r="J870" s="123" t="str">
        <f t="shared" si="41"/>
        <v>VA</v>
      </c>
      <c r="K870" s="123" t="str">
        <f t="shared" si="43"/>
        <v>Northeast</v>
      </c>
      <c r="L870" s="123" t="str">
        <f>INDEX('State '!$A$1:$C$62,MATCH($I870,'State '!$B:$B,0),3)</f>
        <v>Northeast</v>
      </c>
      <c r="M870" s="123" t="str">
        <f>INDEX('State '!$A$1:$C$62,MATCH($J870,'State '!$B:$B,0),3)</f>
        <v>Northeast</v>
      </c>
      <c r="N870" s="123"/>
      <c r="O870" s="85">
        <v>0.39</v>
      </c>
      <c r="P870" s="85"/>
      <c r="Q870" s="124">
        <v>18</v>
      </c>
      <c r="R870" s="128">
        <v>16</v>
      </c>
      <c r="S870" s="129" t="s">
        <v>135</v>
      </c>
      <c r="T870" s="123" t="s">
        <v>390</v>
      </c>
      <c r="U870" s="123" t="s">
        <v>391</v>
      </c>
      <c r="V870" s="123"/>
      <c r="W870" s="125"/>
    </row>
    <row r="871" spans="1:258" s="20" customFormat="1" x14ac:dyDescent="0.2">
      <c r="A871" s="122">
        <v>39990</v>
      </c>
      <c r="B871" s="101" t="s">
        <v>1740</v>
      </c>
      <c r="C871" s="101" t="s">
        <v>263</v>
      </c>
      <c r="D871" s="101" t="s">
        <v>134</v>
      </c>
      <c r="E871" s="101" t="s">
        <v>144</v>
      </c>
      <c r="F871" s="82">
        <v>35735</v>
      </c>
      <c r="G871" s="83">
        <v>1997</v>
      </c>
      <c r="H871" s="123" t="s">
        <v>1741</v>
      </c>
      <c r="I871" s="123" t="str">
        <f t="shared" si="42"/>
        <v>PA</v>
      </c>
      <c r="J871" s="123" t="str">
        <f t="shared" si="41"/>
        <v>VA</v>
      </c>
      <c r="K871" s="123" t="str">
        <f t="shared" si="43"/>
        <v>Northeast</v>
      </c>
      <c r="L871" s="123" t="str">
        <f>INDEX('State '!$A$1:$C$62,MATCH($I871,'State '!$B:$B,0),3)</f>
        <v>Northeast</v>
      </c>
      <c r="M871" s="123" t="str">
        <f>INDEX('State '!$A$1:$C$62,MATCH($J871,'State '!$B:$B,0),3)</f>
        <v>Northeast</v>
      </c>
      <c r="N871" s="123"/>
      <c r="O871" s="85">
        <v>22</v>
      </c>
      <c r="P871" s="85">
        <v>379</v>
      </c>
      <c r="Q871" s="85">
        <v>242</v>
      </c>
      <c r="R871" s="124"/>
      <c r="S871" s="123" t="s">
        <v>135</v>
      </c>
      <c r="T871" s="123" t="s">
        <v>390</v>
      </c>
      <c r="U871" s="123" t="s">
        <v>1589</v>
      </c>
      <c r="V871" s="123"/>
      <c r="W871" s="125"/>
    </row>
    <row r="872" spans="1:258" s="20" customFormat="1" x14ac:dyDescent="0.2">
      <c r="A872" s="122">
        <v>39990</v>
      </c>
      <c r="B872" s="101" t="s">
        <v>1726</v>
      </c>
      <c r="C872" s="101" t="s">
        <v>260</v>
      </c>
      <c r="D872" s="101" t="s">
        <v>141</v>
      </c>
      <c r="E872" s="101" t="s">
        <v>144</v>
      </c>
      <c r="F872" s="82">
        <v>35643</v>
      </c>
      <c r="G872" s="83">
        <v>1997</v>
      </c>
      <c r="H872" s="123" t="s">
        <v>29</v>
      </c>
      <c r="I872" s="123" t="str">
        <f t="shared" si="42"/>
        <v>WY</v>
      </c>
      <c r="J872" s="123" t="str">
        <f t="shared" si="41"/>
        <v>WY</v>
      </c>
      <c r="K872" s="123" t="str">
        <f t="shared" si="43"/>
        <v>Mountain</v>
      </c>
      <c r="L872" s="123" t="str">
        <f>INDEX('State '!$A$1:$C$62,MATCH($I872,'State '!$B:$B,0),3)</f>
        <v>Mountain</v>
      </c>
      <c r="M872" s="123" t="str">
        <f>INDEX('State '!$A$1:$C$62,MATCH($J872,'State '!$B:$B,0),3)</f>
        <v>Mountain</v>
      </c>
      <c r="N872" s="123"/>
      <c r="O872" s="85">
        <v>10.8</v>
      </c>
      <c r="P872" s="85"/>
      <c r="Q872" s="85">
        <v>40</v>
      </c>
      <c r="R872" s="124">
        <v>36</v>
      </c>
      <c r="S872" s="123" t="s">
        <v>135</v>
      </c>
      <c r="T872" s="123" t="s">
        <v>390</v>
      </c>
      <c r="U872" s="123" t="s">
        <v>1727</v>
      </c>
      <c r="V872" s="123"/>
      <c r="W872" s="125"/>
    </row>
    <row r="873" spans="1:258" s="20" customFormat="1" x14ac:dyDescent="0.2">
      <c r="A873" s="122">
        <v>39990</v>
      </c>
      <c r="B873" s="101" t="s">
        <v>1766</v>
      </c>
      <c r="C873" s="101" t="s">
        <v>225</v>
      </c>
      <c r="D873" s="101" t="s">
        <v>141</v>
      </c>
      <c r="E873" s="101" t="s">
        <v>144</v>
      </c>
      <c r="F873" s="82">
        <v>35735</v>
      </c>
      <c r="G873" s="83">
        <v>1997</v>
      </c>
      <c r="H873" s="123" t="s">
        <v>1767</v>
      </c>
      <c r="I873" s="123" t="str">
        <f t="shared" si="42"/>
        <v>PA</v>
      </c>
      <c r="J873" s="123" t="str">
        <f t="shared" si="41"/>
        <v>VA</v>
      </c>
      <c r="K873" s="123" t="str">
        <f t="shared" si="43"/>
        <v>Northeast</v>
      </c>
      <c r="L873" s="123" t="str">
        <f>INDEX('State '!$A$1:$C$62,MATCH($I873,'State '!$B:$B,0),3)</f>
        <v>Northeast</v>
      </c>
      <c r="M873" s="123" t="str">
        <f>INDEX('State '!$A$1:$C$62,MATCH($J873,'State '!$B:$B,0),3)</f>
        <v>Northeast</v>
      </c>
      <c r="N873" s="123"/>
      <c r="O873" s="85">
        <v>15.2</v>
      </c>
      <c r="P873" s="85"/>
      <c r="Q873" s="85">
        <v>19.5</v>
      </c>
      <c r="R873" s="124">
        <v>30</v>
      </c>
      <c r="S873" s="123" t="s">
        <v>135</v>
      </c>
      <c r="T873" s="123" t="s">
        <v>390</v>
      </c>
      <c r="U873" s="123" t="s">
        <v>1650</v>
      </c>
      <c r="V873" s="123"/>
      <c r="W873" s="125"/>
    </row>
    <row r="874" spans="1:258" s="20" customFormat="1" x14ac:dyDescent="0.2">
      <c r="A874" s="122">
        <v>39990</v>
      </c>
      <c r="B874" s="101" t="s">
        <v>1771</v>
      </c>
      <c r="C874" s="101" t="s">
        <v>341</v>
      </c>
      <c r="D874" s="101" t="s">
        <v>141</v>
      </c>
      <c r="E874" s="101" t="s">
        <v>144</v>
      </c>
      <c r="F874" s="82">
        <v>35735</v>
      </c>
      <c r="G874" s="83">
        <v>1997</v>
      </c>
      <c r="H874" s="123" t="s">
        <v>53</v>
      </c>
      <c r="I874" s="123" t="str">
        <f t="shared" si="42"/>
        <v>SC</v>
      </c>
      <c r="J874" s="123" t="str">
        <f t="shared" si="41"/>
        <v>SC</v>
      </c>
      <c r="K874" s="123" t="str">
        <f t="shared" si="43"/>
        <v>Southeast</v>
      </c>
      <c r="L874" s="123" t="str">
        <f>INDEX('State '!$A$1:$C$62,MATCH($I874,'State '!$B:$B,0),3)</f>
        <v>Southeast</v>
      </c>
      <c r="M874" s="123" t="str">
        <f>INDEX('State '!$A$1:$C$62,MATCH($J874,'State '!$B:$B,0),3)</f>
        <v>Southeast</v>
      </c>
      <c r="N874" s="123"/>
      <c r="O874" s="85">
        <v>10</v>
      </c>
      <c r="P874" s="85"/>
      <c r="Q874" s="85">
        <v>200</v>
      </c>
      <c r="R874" s="124"/>
      <c r="S874" s="123" t="s">
        <v>139</v>
      </c>
      <c r="T874" s="123" t="s">
        <v>188</v>
      </c>
      <c r="U874" s="123" t="s">
        <v>391</v>
      </c>
      <c r="V874" s="123"/>
      <c r="W874" s="125"/>
    </row>
    <row r="875" spans="1:258" s="20" customFormat="1" x14ac:dyDescent="0.2">
      <c r="A875" s="122">
        <v>39990</v>
      </c>
      <c r="B875" s="101" t="s">
        <v>1757</v>
      </c>
      <c r="C875" s="101" t="s">
        <v>331</v>
      </c>
      <c r="D875" s="101" t="s">
        <v>137</v>
      </c>
      <c r="E875" s="101" t="s">
        <v>144</v>
      </c>
      <c r="F875" s="82">
        <v>35735</v>
      </c>
      <c r="G875" s="83">
        <v>1997</v>
      </c>
      <c r="H875" s="123" t="s">
        <v>1137</v>
      </c>
      <c r="I875" s="123" t="str">
        <f t="shared" si="42"/>
        <v>GM</v>
      </c>
      <c r="J875" s="123" t="str">
        <f t="shared" si="41"/>
        <v>LA</v>
      </c>
      <c r="K875" s="123" t="str">
        <f t="shared" si="43"/>
        <v>Gulf of Mexico, South Central</v>
      </c>
      <c r="L875" s="123" t="str">
        <f>INDEX('State '!$A$1:$C$62,MATCH($I875,'State '!$B:$B,0),3)</f>
        <v>Gulf of Mexico</v>
      </c>
      <c r="M875" s="123" t="str">
        <f>INDEX('State '!$A$1:$C$62,MATCH($J875,'State '!$B:$B,0),3)</f>
        <v>South Central</v>
      </c>
      <c r="N875" s="123"/>
      <c r="O875" s="85">
        <v>176.97</v>
      </c>
      <c r="P875" s="85">
        <v>147</v>
      </c>
      <c r="Q875" s="85">
        <v>600</v>
      </c>
      <c r="R875" s="124" t="s">
        <v>1758</v>
      </c>
      <c r="S875" s="123" t="s">
        <v>135</v>
      </c>
      <c r="T875" s="123" t="s">
        <v>390</v>
      </c>
      <c r="U875" s="123" t="s">
        <v>1759</v>
      </c>
      <c r="V875" s="123"/>
      <c r="W875" s="125"/>
    </row>
    <row r="876" spans="1:258" s="19" customFormat="1" x14ac:dyDescent="0.2">
      <c r="A876" s="122">
        <v>39990</v>
      </c>
      <c r="B876" s="101" t="s">
        <v>1699</v>
      </c>
      <c r="C876" s="101" t="s">
        <v>219</v>
      </c>
      <c r="D876" s="101" t="s">
        <v>141</v>
      </c>
      <c r="E876" s="101" t="s">
        <v>144</v>
      </c>
      <c r="F876" s="82">
        <v>35504</v>
      </c>
      <c r="G876" s="83">
        <v>1997</v>
      </c>
      <c r="H876" s="123" t="s">
        <v>464</v>
      </c>
      <c r="I876" s="123" t="str">
        <f t="shared" si="42"/>
        <v>DE</v>
      </c>
      <c r="J876" s="123" t="str">
        <f t="shared" si="41"/>
        <v>MD</v>
      </c>
      <c r="K876" s="123" t="str">
        <f t="shared" si="43"/>
        <v>Northeast</v>
      </c>
      <c r="L876" s="123" t="str">
        <f>INDEX('State '!$A$1:$C$62,MATCH($I876,'State '!$B:$B,0),3)</f>
        <v>Northeast</v>
      </c>
      <c r="M876" s="123" t="str">
        <f>INDEX('State '!$A$1:$C$62,MATCH($J876,'State '!$B:$B,0),3)</f>
        <v>Northeast</v>
      </c>
      <c r="N876" s="123"/>
      <c r="O876" s="85">
        <v>6.8</v>
      </c>
      <c r="P876" s="85">
        <v>29</v>
      </c>
      <c r="Q876" s="85">
        <v>5</v>
      </c>
      <c r="R876" s="124">
        <v>8</v>
      </c>
      <c r="S876" s="123" t="s">
        <v>135</v>
      </c>
      <c r="T876" s="123" t="s">
        <v>390</v>
      </c>
      <c r="U876" s="123" t="s">
        <v>1700</v>
      </c>
      <c r="V876" s="123"/>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BQ876" s="20"/>
      <c r="BR876" s="20"/>
      <c r="BS876" s="20"/>
      <c r="BT876" s="20"/>
      <c r="BU876" s="20"/>
      <c r="BV876" s="20"/>
      <c r="BW876" s="20"/>
      <c r="BX876" s="20"/>
      <c r="BY876" s="20"/>
      <c r="BZ876" s="20"/>
      <c r="CA876" s="20"/>
      <c r="CB876" s="20"/>
      <c r="CC876" s="20"/>
      <c r="CD876" s="20"/>
      <c r="CE876" s="20"/>
      <c r="CF876" s="20"/>
      <c r="CG876" s="20"/>
      <c r="CH876" s="20"/>
      <c r="CI876" s="20"/>
      <c r="CJ876" s="20"/>
      <c r="CK876" s="20"/>
      <c r="CL876" s="20"/>
      <c r="CM876" s="20"/>
      <c r="CN876" s="20"/>
      <c r="CO876" s="20"/>
      <c r="CP876" s="20"/>
      <c r="CQ876" s="20"/>
      <c r="CR876" s="20"/>
      <c r="CS876" s="20"/>
      <c r="CT876" s="20"/>
      <c r="CU876" s="20"/>
      <c r="CV876" s="20"/>
      <c r="CW876" s="20"/>
      <c r="CX876" s="20"/>
      <c r="CY876" s="20"/>
      <c r="CZ876" s="20"/>
      <c r="DA876" s="20"/>
      <c r="DB876" s="20"/>
      <c r="DC876" s="20"/>
      <c r="DD876" s="20"/>
      <c r="DE876" s="20"/>
      <c r="DF876" s="20"/>
      <c r="DG876" s="20"/>
      <c r="DH876" s="20"/>
      <c r="DI876" s="20"/>
      <c r="DJ876" s="20"/>
      <c r="DK876" s="20"/>
      <c r="DL876" s="20"/>
      <c r="DM876" s="20"/>
      <c r="DN876" s="20"/>
      <c r="DO876" s="20"/>
      <c r="DP876" s="20"/>
      <c r="DQ876" s="20"/>
      <c r="DR876" s="20"/>
      <c r="DS876" s="20"/>
      <c r="DT876" s="20"/>
      <c r="DU876" s="20"/>
      <c r="DV876" s="20"/>
      <c r="DW876" s="20"/>
      <c r="DX876" s="20"/>
      <c r="DY876" s="20"/>
      <c r="DZ876" s="20"/>
      <c r="EA876" s="20"/>
      <c r="EB876" s="20"/>
      <c r="EC876" s="20"/>
      <c r="ED876" s="20"/>
      <c r="EE876" s="20"/>
      <c r="EF876" s="20"/>
      <c r="EG876" s="20"/>
      <c r="EH876" s="20"/>
      <c r="EI876" s="20"/>
      <c r="EJ876" s="20"/>
      <c r="EK876" s="20"/>
      <c r="EL876" s="20"/>
      <c r="EM876" s="20"/>
      <c r="EN876" s="20"/>
      <c r="EO876" s="20"/>
      <c r="EP876" s="20"/>
      <c r="EQ876" s="20"/>
      <c r="ER876" s="20"/>
      <c r="ES876" s="20"/>
      <c r="ET876" s="20"/>
      <c r="EU876" s="20"/>
      <c r="EV876" s="20"/>
      <c r="EW876" s="20"/>
      <c r="EX876" s="20"/>
      <c r="EY876" s="20"/>
      <c r="EZ876" s="20"/>
      <c r="FA876" s="20"/>
      <c r="FB876" s="20"/>
      <c r="FC876" s="20"/>
      <c r="FD876" s="20"/>
      <c r="FE876" s="20"/>
      <c r="FF876" s="20"/>
      <c r="FG876" s="20"/>
      <c r="FH876" s="20"/>
      <c r="FI876" s="20"/>
      <c r="FJ876" s="20"/>
      <c r="FK876" s="20"/>
      <c r="FL876" s="20"/>
      <c r="FM876" s="20"/>
      <c r="FN876" s="20"/>
      <c r="FO876" s="20"/>
      <c r="FP876" s="20"/>
      <c r="FQ876" s="20"/>
      <c r="FR876" s="20"/>
      <c r="FS876" s="20"/>
      <c r="FT876" s="20"/>
      <c r="FU876" s="20"/>
      <c r="FV876" s="20"/>
      <c r="FW876" s="20"/>
      <c r="FX876" s="20"/>
      <c r="FY876" s="20"/>
      <c r="FZ876" s="20"/>
      <c r="GA876" s="20"/>
      <c r="GB876" s="20"/>
      <c r="GC876" s="20"/>
      <c r="GD876" s="20"/>
      <c r="GE876" s="20"/>
      <c r="GF876" s="20"/>
      <c r="GG876" s="20"/>
      <c r="GH876" s="20"/>
      <c r="GI876" s="20"/>
      <c r="GJ876" s="20"/>
      <c r="GK876" s="20"/>
      <c r="GL876" s="20"/>
      <c r="GM876" s="20"/>
      <c r="GN876" s="20"/>
      <c r="GO876" s="20"/>
      <c r="GP876" s="20"/>
      <c r="GQ876" s="20"/>
      <c r="GR876" s="20"/>
      <c r="GS876" s="20"/>
      <c r="GT876" s="20"/>
      <c r="GU876" s="20"/>
      <c r="GV876" s="20"/>
      <c r="GW876" s="20"/>
      <c r="GX876" s="20"/>
      <c r="GY876" s="20"/>
      <c r="GZ876" s="20"/>
      <c r="HA876" s="20"/>
      <c r="HB876" s="20"/>
      <c r="HC876" s="20"/>
      <c r="HD876" s="20"/>
      <c r="HE876" s="20"/>
      <c r="HF876" s="20"/>
      <c r="HG876" s="20"/>
      <c r="HH876" s="20"/>
      <c r="HI876" s="20"/>
      <c r="HJ876" s="20"/>
      <c r="HK876" s="20"/>
      <c r="HL876" s="20"/>
      <c r="HM876" s="20"/>
      <c r="HN876" s="20"/>
      <c r="HO876" s="20"/>
      <c r="HP876" s="20"/>
      <c r="HQ876" s="20"/>
      <c r="HR876" s="20"/>
      <c r="HS876" s="20"/>
      <c r="HT876" s="20"/>
      <c r="HU876" s="20"/>
      <c r="HV876" s="20"/>
      <c r="HW876" s="20"/>
      <c r="HX876" s="20"/>
      <c r="HY876" s="20"/>
      <c r="HZ876" s="20"/>
      <c r="IA876" s="20"/>
      <c r="IB876" s="20"/>
      <c r="IC876" s="20"/>
      <c r="ID876" s="20"/>
      <c r="IE876" s="20"/>
      <c r="IF876" s="20"/>
      <c r="IG876" s="20"/>
      <c r="IH876" s="20"/>
      <c r="II876" s="20"/>
      <c r="IJ876" s="20"/>
      <c r="IK876" s="20"/>
      <c r="IL876" s="20"/>
      <c r="IM876" s="20"/>
      <c r="IN876" s="20"/>
      <c r="IO876" s="20"/>
      <c r="IP876" s="20"/>
      <c r="IQ876" s="20"/>
      <c r="IR876" s="20"/>
      <c r="IS876" s="20"/>
      <c r="IT876" s="20"/>
      <c r="IU876" s="20"/>
      <c r="IV876" s="20"/>
      <c r="IW876" s="20"/>
      <c r="IX876" s="20"/>
    </row>
    <row r="877" spans="1:258" x14ac:dyDescent="0.2">
      <c r="A877" s="122">
        <v>39990</v>
      </c>
      <c r="B877" s="101" t="s">
        <v>1730</v>
      </c>
      <c r="C877" s="101" t="s">
        <v>1784</v>
      </c>
      <c r="D877" s="101" t="s">
        <v>141</v>
      </c>
      <c r="E877" s="101" t="s">
        <v>144</v>
      </c>
      <c r="F877" s="82">
        <v>35519</v>
      </c>
      <c r="G877" s="83">
        <v>1997</v>
      </c>
      <c r="H877" s="123" t="s">
        <v>40</v>
      </c>
      <c r="I877" s="123" t="str">
        <f t="shared" si="42"/>
        <v>AZ</v>
      </c>
      <c r="J877" s="123" t="str">
        <f t="shared" si="41"/>
        <v>AZ</v>
      </c>
      <c r="K877" s="123" t="str">
        <f t="shared" si="43"/>
        <v>Mountain</v>
      </c>
      <c r="L877" s="123" t="str">
        <f>INDEX('State '!$A$1:$C$62,MATCH($I877,'State '!$B:$B,0),3)</f>
        <v>Mountain</v>
      </c>
      <c r="M877" s="123" t="str">
        <f>INDEX('State '!$A$1:$C$62,MATCH($J877,'State '!$B:$B,0),3)</f>
        <v>Mountain</v>
      </c>
      <c r="N877" s="123"/>
      <c r="O877" s="85">
        <v>19.600000000000001</v>
      </c>
      <c r="P877" s="85"/>
      <c r="Q877" s="85">
        <v>180</v>
      </c>
      <c r="R877" s="124">
        <v>30</v>
      </c>
      <c r="S877" s="123" t="s">
        <v>135</v>
      </c>
      <c r="T877" s="123" t="s">
        <v>390</v>
      </c>
      <c r="U877" s="123" t="s">
        <v>1731</v>
      </c>
      <c r="V877" s="123"/>
      <c r="W877" s="101"/>
      <c r="X877" s="125"/>
      <c r="Y877" s="126"/>
    </row>
    <row r="878" spans="1:258" ht="25.5" x14ac:dyDescent="0.2">
      <c r="A878" s="122">
        <v>39990</v>
      </c>
      <c r="B878" s="101" t="s">
        <v>1734</v>
      </c>
      <c r="C878" s="101" t="s">
        <v>1784</v>
      </c>
      <c r="D878" s="101" t="s">
        <v>134</v>
      </c>
      <c r="E878" s="101" t="s">
        <v>144</v>
      </c>
      <c r="F878" s="82">
        <v>35784</v>
      </c>
      <c r="G878" s="83">
        <v>1997</v>
      </c>
      <c r="H878" s="123" t="s">
        <v>419</v>
      </c>
      <c r="I878" s="123" t="str">
        <f t="shared" si="42"/>
        <v>TX</v>
      </c>
      <c r="J878" s="123" t="str">
        <f t="shared" si="41"/>
        <v>MX</v>
      </c>
      <c r="K878" s="123" t="str">
        <f t="shared" si="43"/>
        <v>South Central, Mexico</v>
      </c>
      <c r="L878" s="123" t="str">
        <f>INDEX('State '!$A$1:$C$62,MATCH($I878,'State '!$B:$B,0),3)</f>
        <v>South Central</v>
      </c>
      <c r="M878" s="123" t="str">
        <f>INDEX('State '!$A$1:$C$62,MATCH($J878,'State '!$B:$B,0),3)</f>
        <v>Mexico</v>
      </c>
      <c r="N878" s="123"/>
      <c r="O878" s="85">
        <v>35</v>
      </c>
      <c r="P878" s="85">
        <v>45</v>
      </c>
      <c r="Q878" s="85">
        <v>212</v>
      </c>
      <c r="R878" s="124">
        <v>24</v>
      </c>
      <c r="S878" s="123" t="s">
        <v>135</v>
      </c>
      <c r="T878" s="123" t="s">
        <v>390</v>
      </c>
      <c r="U878" s="123" t="s">
        <v>1735</v>
      </c>
      <c r="V878" s="123"/>
      <c r="W878" s="101" t="s">
        <v>2542</v>
      </c>
      <c r="X878" s="206" t="s">
        <v>2589</v>
      </c>
      <c r="Y878" s="126"/>
    </row>
    <row r="879" spans="1:258" x14ac:dyDescent="0.2">
      <c r="A879" s="122">
        <v>39990</v>
      </c>
      <c r="B879" s="101" t="s">
        <v>1711</v>
      </c>
      <c r="C879" s="101" t="s">
        <v>233</v>
      </c>
      <c r="D879" s="101" t="s">
        <v>141</v>
      </c>
      <c r="E879" s="101" t="s">
        <v>144</v>
      </c>
      <c r="F879" s="82">
        <v>35735</v>
      </c>
      <c r="G879" s="83">
        <v>1997</v>
      </c>
      <c r="H879" s="123" t="s">
        <v>1712</v>
      </c>
      <c r="I879" s="123" t="str">
        <f t="shared" si="42"/>
        <v>TN</v>
      </c>
      <c r="J879" s="123" t="str">
        <f t="shared" si="41"/>
        <v>VA</v>
      </c>
      <c r="K879" s="123" t="str">
        <f t="shared" si="43"/>
        <v>Midwest, Northeast</v>
      </c>
      <c r="L879" s="123" t="str">
        <f>INDEX('State '!$A$1:$C$62,MATCH($I879,'State '!$B:$B,0),3)</f>
        <v>Midwest</v>
      </c>
      <c r="M879" s="123" t="str">
        <f>INDEX('State '!$A$1:$C$62,MATCH($J879,'State '!$B:$B,0),3)</f>
        <v>Northeast</v>
      </c>
      <c r="N879" s="123"/>
      <c r="O879" s="85">
        <v>5.17</v>
      </c>
      <c r="P879" s="85">
        <v>6</v>
      </c>
      <c r="Q879" s="85">
        <v>24</v>
      </c>
      <c r="R879" s="124" t="s">
        <v>1713</v>
      </c>
      <c r="S879" s="123" t="s">
        <v>135</v>
      </c>
      <c r="T879" s="123" t="s">
        <v>390</v>
      </c>
      <c r="U879" s="123" t="s">
        <v>1714</v>
      </c>
      <c r="V879" s="123"/>
      <c r="W879" s="101" t="s">
        <v>2734</v>
      </c>
      <c r="X879" s="206"/>
      <c r="Y879" s="126"/>
    </row>
    <row r="880" spans="1:258" ht="63.75" x14ac:dyDescent="0.2">
      <c r="A880" s="122">
        <v>39990</v>
      </c>
      <c r="B880" s="101" t="s">
        <v>1736</v>
      </c>
      <c r="C880" s="101" t="s">
        <v>241</v>
      </c>
      <c r="D880" s="101" t="s">
        <v>137</v>
      </c>
      <c r="E880" s="101" t="s">
        <v>144</v>
      </c>
      <c r="F880" s="82">
        <v>35751</v>
      </c>
      <c r="G880" s="83">
        <v>1997</v>
      </c>
      <c r="H880" s="123" t="s">
        <v>0</v>
      </c>
      <c r="I880" s="123" t="str">
        <f t="shared" si="42"/>
        <v>LA</v>
      </c>
      <c r="J880" s="123" t="str">
        <f t="shared" si="41"/>
        <v>LA</v>
      </c>
      <c r="K880" s="123" t="str">
        <f t="shared" si="43"/>
        <v>South Central</v>
      </c>
      <c r="L880" s="123" t="str">
        <f>INDEX('State '!$A$1:$C$62,MATCH($I880,'State '!$B:$B,0),3)</f>
        <v>South Central</v>
      </c>
      <c r="M880" s="123" t="str">
        <f>INDEX('State '!$A$1:$C$62,MATCH($J880,'State '!$B:$B,0),3)</f>
        <v>South Central</v>
      </c>
      <c r="N880" s="123"/>
      <c r="O880" s="85">
        <v>20.5</v>
      </c>
      <c r="P880" s="85">
        <v>16</v>
      </c>
      <c r="Q880" s="85">
        <v>735</v>
      </c>
      <c r="R880" s="124">
        <v>30</v>
      </c>
      <c r="S880" s="123" t="s">
        <v>135</v>
      </c>
      <c r="T880" s="123" t="s">
        <v>390</v>
      </c>
      <c r="U880" s="123" t="s">
        <v>1737</v>
      </c>
      <c r="V880" s="123"/>
      <c r="W880" s="101" t="s">
        <v>2758</v>
      </c>
      <c r="X880" s="206" t="s">
        <v>2533</v>
      </c>
      <c r="Y880" s="126"/>
    </row>
    <row r="881" spans="1:260" ht="51" x14ac:dyDescent="0.2">
      <c r="A881" s="122">
        <v>39990</v>
      </c>
      <c r="B881" s="101" t="s">
        <v>1760</v>
      </c>
      <c r="C881" s="101" t="s">
        <v>280</v>
      </c>
      <c r="D881" s="101" t="s">
        <v>134</v>
      </c>
      <c r="E881" s="101" t="s">
        <v>144</v>
      </c>
      <c r="F881" s="82">
        <v>35779</v>
      </c>
      <c r="G881" s="83">
        <v>1997</v>
      </c>
      <c r="H881" s="123" t="s">
        <v>29</v>
      </c>
      <c r="I881" s="123" t="str">
        <f t="shared" si="42"/>
        <v>WY</v>
      </c>
      <c r="J881" s="123" t="str">
        <f t="shared" si="41"/>
        <v>WY</v>
      </c>
      <c r="K881" s="123" t="str">
        <f t="shared" si="43"/>
        <v>Mountain</v>
      </c>
      <c r="L881" s="123" t="str">
        <f>INDEX('State '!$A$1:$C$62,MATCH($I881,'State '!$B:$B,0),3)</f>
        <v>Mountain</v>
      </c>
      <c r="M881" s="123" t="str">
        <f>INDEX('State '!$A$1:$C$62,MATCH($J881,'State '!$B:$B,0),3)</f>
        <v>Mountain</v>
      </c>
      <c r="N881" s="123"/>
      <c r="O881" s="85">
        <v>2.6</v>
      </c>
      <c r="P881" s="85">
        <v>71</v>
      </c>
      <c r="Q881" s="85">
        <v>45</v>
      </c>
      <c r="R881" s="124"/>
      <c r="S881" s="123" t="s">
        <v>135</v>
      </c>
      <c r="T881" s="123" t="s">
        <v>390</v>
      </c>
      <c r="U881" s="123" t="s">
        <v>1761</v>
      </c>
      <c r="V881" s="123"/>
      <c r="W881" s="101" t="s">
        <v>2519</v>
      </c>
      <c r="X881" s="206" t="s">
        <v>2591</v>
      </c>
      <c r="Y881" s="126"/>
    </row>
    <row r="882" spans="1:260" ht="51" x14ac:dyDescent="0.2">
      <c r="A882" s="122">
        <v>39990</v>
      </c>
      <c r="B882" s="101" t="s">
        <v>1716</v>
      </c>
      <c r="C882" s="101" t="s">
        <v>384</v>
      </c>
      <c r="D882" s="101" t="s">
        <v>141</v>
      </c>
      <c r="E882" s="101" t="s">
        <v>144</v>
      </c>
      <c r="F882" s="82">
        <v>35735</v>
      </c>
      <c r="G882" s="83">
        <v>1997</v>
      </c>
      <c r="H882" s="123" t="s">
        <v>1532</v>
      </c>
      <c r="I882" s="123" t="str">
        <f t="shared" si="42"/>
        <v>SK</v>
      </c>
      <c r="J882" s="123" t="str">
        <f t="shared" si="41"/>
        <v>ND</v>
      </c>
      <c r="K882" s="123" t="str">
        <f t="shared" si="43"/>
        <v>Canada, Mountain</v>
      </c>
      <c r="L882" s="123" t="str">
        <f>INDEX('State '!$A$1:$C$62,MATCH($I882,'State '!$B:$B,0),3)</f>
        <v>Canada</v>
      </c>
      <c r="M882" s="123" t="str">
        <f>INDEX('State '!$A$1:$C$62,MATCH($J882,'State '!$B:$B,0),3)</f>
        <v>Mountain</v>
      </c>
      <c r="N882" s="123"/>
      <c r="O882" s="85">
        <v>1.3</v>
      </c>
      <c r="P882" s="85">
        <v>1.2</v>
      </c>
      <c r="Q882" s="85">
        <v>3.3</v>
      </c>
      <c r="R882" s="124">
        <v>8</v>
      </c>
      <c r="S882" s="123" t="s">
        <v>135</v>
      </c>
      <c r="T882" s="123" t="s">
        <v>390</v>
      </c>
      <c r="U882" s="123" t="s">
        <v>1717</v>
      </c>
      <c r="V882" s="123"/>
      <c r="W882" s="101" t="s">
        <v>2519</v>
      </c>
      <c r="X882" s="206" t="s">
        <v>2592</v>
      </c>
      <c r="Y882" s="126"/>
    </row>
    <row r="883" spans="1:260" s="20" customFormat="1" ht="38.25" x14ac:dyDescent="0.2">
      <c r="A883" s="122">
        <v>39990</v>
      </c>
      <c r="B883" s="101" t="s">
        <v>1706</v>
      </c>
      <c r="C883" s="101" t="s">
        <v>204</v>
      </c>
      <c r="D883" s="101" t="s">
        <v>142</v>
      </c>
      <c r="E883" s="101" t="s">
        <v>144</v>
      </c>
      <c r="F883" s="82">
        <v>35643</v>
      </c>
      <c r="G883" s="83">
        <v>1997</v>
      </c>
      <c r="H883" s="123" t="s">
        <v>1707</v>
      </c>
      <c r="I883" s="123" t="str">
        <f t="shared" si="42"/>
        <v>WY</v>
      </c>
      <c r="J883" s="123" t="str">
        <f t="shared" si="41"/>
        <v>MO</v>
      </c>
      <c r="K883" s="123" t="str">
        <f t="shared" si="43"/>
        <v>Mountain, South Central, Midwest</v>
      </c>
      <c r="L883" s="123" t="str">
        <f>INDEX('State '!$A$1:$C$62,MATCH($I883,'State '!$B:$B,0),3)</f>
        <v>Mountain</v>
      </c>
      <c r="M883" s="123" t="str">
        <f>INDEX('State '!$A$1:$C$62,MATCH($J883,'State '!$B:$B,0),3)</f>
        <v>Midwest</v>
      </c>
      <c r="N883" s="123" t="s">
        <v>2566</v>
      </c>
      <c r="O883" s="85">
        <v>159</v>
      </c>
      <c r="P883" s="85">
        <v>850</v>
      </c>
      <c r="Q883" s="85">
        <v>255</v>
      </c>
      <c r="R883" s="124" t="s">
        <v>1708</v>
      </c>
      <c r="S883" s="123" t="s">
        <v>135</v>
      </c>
      <c r="T883" s="123" t="s">
        <v>390</v>
      </c>
      <c r="U883" s="123" t="s">
        <v>1709</v>
      </c>
      <c r="V883" s="123"/>
      <c r="W883" s="101" t="s">
        <v>2847</v>
      </c>
      <c r="X883" s="125" t="s">
        <v>2839</v>
      </c>
      <c r="Y883" s="126"/>
      <c r="Z883" s="113"/>
      <c r="AA883" s="113"/>
      <c r="AB883" s="113"/>
      <c r="AC883" s="113"/>
      <c r="AD883" s="113"/>
      <c r="AE883" s="113"/>
      <c r="AF883" s="113"/>
      <c r="AG883" s="113"/>
      <c r="AH883" s="113"/>
      <c r="AI883" s="113"/>
      <c r="AJ883" s="113"/>
      <c r="AK883" s="113"/>
      <c r="AL883" s="113"/>
      <c r="AM883" s="113"/>
      <c r="AN883" s="113"/>
      <c r="AO883" s="113"/>
      <c r="AP883" s="113"/>
      <c r="AQ883" s="113"/>
      <c r="AR883" s="113"/>
      <c r="AS883" s="113"/>
      <c r="AT883" s="113"/>
      <c r="AU883" s="113"/>
      <c r="AV883" s="113"/>
      <c r="AW883" s="113"/>
      <c r="AX883" s="113"/>
      <c r="AY883" s="113"/>
      <c r="AZ883" s="113"/>
      <c r="BA883" s="113"/>
      <c r="BB883" s="113"/>
      <c r="BC883" s="113"/>
      <c r="BD883" s="113"/>
      <c r="BE883" s="113"/>
      <c r="BF883" s="113"/>
      <c r="BG883" s="113"/>
      <c r="BH883" s="113"/>
      <c r="BI883" s="113"/>
      <c r="BJ883" s="113"/>
      <c r="BK883" s="113"/>
      <c r="BL883" s="113"/>
      <c r="BM883" s="113"/>
      <c r="BN883" s="113"/>
      <c r="BO883" s="113"/>
      <c r="BP883" s="113"/>
      <c r="BQ883" s="113"/>
      <c r="BR883" s="113"/>
      <c r="BS883" s="113"/>
      <c r="BT883" s="113"/>
      <c r="BU883" s="113"/>
      <c r="BV883" s="113"/>
      <c r="BW883" s="113"/>
      <c r="BX883" s="113"/>
      <c r="BY883" s="113"/>
      <c r="BZ883" s="113"/>
      <c r="CA883" s="113"/>
      <c r="CB883" s="113"/>
      <c r="CC883" s="113"/>
      <c r="CD883" s="113"/>
      <c r="CE883" s="113"/>
      <c r="CF883" s="113"/>
      <c r="CG883" s="113"/>
      <c r="CH883" s="113"/>
      <c r="CI883" s="113"/>
      <c r="CJ883" s="113"/>
      <c r="CK883" s="113"/>
      <c r="CL883" s="113"/>
      <c r="CM883" s="113"/>
      <c r="CN883" s="113"/>
      <c r="CO883" s="113"/>
      <c r="CP883" s="113"/>
      <c r="CQ883" s="113"/>
      <c r="CR883" s="113"/>
      <c r="CS883" s="113"/>
      <c r="CT883" s="113"/>
      <c r="CU883" s="113"/>
      <c r="CV883" s="113"/>
      <c r="CW883" s="113"/>
      <c r="CX883" s="113"/>
      <c r="CY883" s="113"/>
      <c r="CZ883" s="113"/>
      <c r="DA883" s="113"/>
      <c r="DB883" s="113"/>
      <c r="DC883" s="113"/>
      <c r="DD883" s="113"/>
      <c r="DE883" s="113"/>
      <c r="DF883" s="113"/>
      <c r="DG883" s="113"/>
      <c r="DH883" s="113"/>
      <c r="DI883" s="113"/>
      <c r="DJ883" s="113"/>
      <c r="DK883" s="113"/>
      <c r="DL883" s="113"/>
      <c r="DM883" s="113"/>
      <c r="DN883" s="113"/>
      <c r="DO883" s="113"/>
      <c r="DP883" s="113"/>
      <c r="DQ883" s="113"/>
      <c r="DR883" s="113"/>
      <c r="DS883" s="113"/>
      <c r="DT883" s="113"/>
      <c r="DU883" s="113"/>
      <c r="DV883" s="113"/>
      <c r="DW883" s="113"/>
      <c r="DX883" s="113"/>
      <c r="DY883" s="113"/>
      <c r="DZ883" s="113"/>
      <c r="EA883" s="113"/>
      <c r="EB883" s="113"/>
      <c r="EC883" s="113"/>
      <c r="ED883" s="113"/>
      <c r="EE883" s="113"/>
      <c r="EF883" s="113"/>
      <c r="EG883" s="113"/>
      <c r="EH883" s="113"/>
      <c r="EI883" s="113"/>
      <c r="EJ883" s="113"/>
      <c r="EK883" s="113"/>
      <c r="EL883" s="113"/>
      <c r="EM883" s="113"/>
      <c r="EN883" s="113"/>
      <c r="EO883" s="113"/>
      <c r="EP883" s="113"/>
      <c r="EQ883" s="113"/>
      <c r="ER883" s="113"/>
      <c r="ES883" s="113"/>
      <c r="ET883" s="113"/>
      <c r="EU883" s="113"/>
      <c r="EV883" s="113"/>
      <c r="EW883" s="113"/>
      <c r="EX883" s="113"/>
      <c r="EY883" s="113"/>
      <c r="EZ883" s="113"/>
      <c r="FA883" s="113"/>
      <c r="FB883" s="113"/>
      <c r="FC883" s="113"/>
      <c r="FD883" s="113"/>
      <c r="FE883" s="113"/>
      <c r="FF883" s="113"/>
      <c r="FG883" s="113"/>
      <c r="FH883" s="113"/>
      <c r="FI883" s="113"/>
      <c r="FJ883" s="113"/>
      <c r="FK883" s="113"/>
      <c r="FL883" s="113"/>
      <c r="FM883" s="113"/>
      <c r="FN883" s="113"/>
      <c r="FO883" s="113"/>
      <c r="FP883" s="113"/>
      <c r="FQ883" s="113"/>
      <c r="FR883" s="113"/>
      <c r="FS883" s="113"/>
      <c r="FT883" s="113"/>
      <c r="FU883" s="113"/>
      <c r="FV883" s="113"/>
      <c r="FW883" s="113"/>
      <c r="FX883" s="113"/>
      <c r="FY883" s="113"/>
      <c r="FZ883" s="113"/>
      <c r="GA883" s="113"/>
      <c r="GB883" s="113"/>
      <c r="GC883" s="113"/>
      <c r="GD883" s="113"/>
      <c r="GE883" s="113"/>
      <c r="GF883" s="113"/>
      <c r="GG883" s="113"/>
      <c r="GH883" s="113"/>
      <c r="GI883" s="113"/>
      <c r="GJ883" s="113"/>
      <c r="GK883" s="113"/>
      <c r="GL883" s="113"/>
      <c r="GM883" s="113"/>
      <c r="GN883" s="113"/>
      <c r="GO883" s="113"/>
      <c r="GP883" s="113"/>
      <c r="GQ883" s="113"/>
      <c r="GR883" s="113"/>
      <c r="GS883" s="113"/>
      <c r="GT883" s="113"/>
      <c r="GU883" s="113"/>
      <c r="GV883" s="113"/>
      <c r="GW883" s="113"/>
      <c r="GX883" s="113"/>
      <c r="GY883" s="113"/>
      <c r="GZ883" s="113"/>
      <c r="HA883" s="113"/>
      <c r="HB883" s="113"/>
      <c r="HC883" s="113"/>
      <c r="HD883" s="113"/>
      <c r="HE883" s="113"/>
      <c r="HF883" s="113"/>
      <c r="HG883" s="113"/>
      <c r="HH883" s="113"/>
      <c r="HI883" s="113"/>
      <c r="HJ883" s="113"/>
      <c r="HK883" s="113"/>
      <c r="HL883" s="113"/>
      <c r="HM883" s="113"/>
      <c r="HN883" s="113"/>
      <c r="HO883" s="113"/>
      <c r="HP883" s="113"/>
      <c r="HQ883" s="113"/>
      <c r="HR883" s="113"/>
      <c r="HS883" s="113"/>
      <c r="HT883" s="113"/>
      <c r="HU883" s="113"/>
      <c r="HV883" s="113"/>
      <c r="HW883" s="113"/>
      <c r="HX883" s="113"/>
      <c r="HY883" s="113"/>
      <c r="HZ883" s="113"/>
      <c r="IA883" s="113"/>
      <c r="IB883" s="113"/>
      <c r="IC883" s="113"/>
      <c r="ID883" s="113"/>
      <c r="IE883" s="113"/>
      <c r="IF883" s="113"/>
      <c r="IG883" s="113"/>
      <c r="IH883" s="113"/>
      <c r="II883" s="113"/>
      <c r="IJ883" s="113"/>
      <c r="IK883" s="113"/>
      <c r="IL883" s="113"/>
      <c r="IM883" s="113"/>
      <c r="IN883" s="113"/>
      <c r="IO883" s="113"/>
      <c r="IP883" s="113"/>
      <c r="IQ883" s="113"/>
      <c r="IR883" s="113"/>
      <c r="IS883" s="113"/>
      <c r="IT883" s="113"/>
      <c r="IU883" s="113"/>
      <c r="IV883" s="113"/>
      <c r="IW883" s="113"/>
      <c r="IX883" s="113"/>
      <c r="IY883" s="113"/>
      <c r="IZ883" s="113"/>
    </row>
    <row r="884" spans="1:260" x14ac:dyDescent="0.2">
      <c r="A884" s="122">
        <v>39990</v>
      </c>
      <c r="B884" s="101" t="s">
        <v>1762</v>
      </c>
      <c r="C884" s="101" t="s">
        <v>353</v>
      </c>
      <c r="D884" s="101" t="s">
        <v>141</v>
      </c>
      <c r="E884" s="101" t="s">
        <v>144</v>
      </c>
      <c r="F884" s="82">
        <v>35735</v>
      </c>
      <c r="G884" s="83">
        <v>1997</v>
      </c>
      <c r="H884" s="123" t="s">
        <v>17</v>
      </c>
      <c r="I884" s="123" t="str">
        <f t="shared" si="42"/>
        <v>AL</v>
      </c>
      <c r="J884" s="123" t="str">
        <f t="shared" si="41"/>
        <v>AL</v>
      </c>
      <c r="K884" s="123" t="str">
        <f t="shared" si="43"/>
        <v>South Central</v>
      </c>
      <c r="L884" s="123" t="str">
        <f>INDEX('State '!$A$1:$C$62,MATCH($I884,'State '!$B:$B,0),3)</f>
        <v>South Central</v>
      </c>
      <c r="M884" s="123" t="str">
        <f>INDEX('State '!$A$1:$C$62,MATCH($J884,'State '!$B:$B,0),3)</f>
        <v>South Central</v>
      </c>
      <c r="N884" s="123"/>
      <c r="O884" s="85">
        <v>1.8</v>
      </c>
      <c r="P884" s="85"/>
      <c r="Q884" s="85">
        <v>8.3000000000000007</v>
      </c>
      <c r="R884" s="124"/>
      <c r="S884" s="123" t="s">
        <v>135</v>
      </c>
      <c r="T884" s="123" t="s">
        <v>390</v>
      </c>
      <c r="U884" s="123" t="s">
        <v>1763</v>
      </c>
      <c r="V884" s="123"/>
      <c r="W884" s="101"/>
      <c r="X884" s="125"/>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BQ884" s="20"/>
      <c r="BR884" s="20"/>
      <c r="BS884" s="20"/>
      <c r="BT884" s="20"/>
      <c r="BU884" s="20"/>
      <c r="BV884" s="20"/>
      <c r="BW884" s="20"/>
      <c r="BX884" s="20"/>
      <c r="BY884" s="20"/>
      <c r="BZ884" s="20"/>
      <c r="CA884" s="20"/>
      <c r="CB884" s="20"/>
      <c r="CC884" s="20"/>
      <c r="CD884" s="20"/>
      <c r="CE884" s="20"/>
      <c r="CF884" s="20"/>
      <c r="CG884" s="20"/>
      <c r="CH884" s="20"/>
      <c r="CI884" s="20"/>
      <c r="CJ884" s="20"/>
      <c r="CK884" s="20"/>
      <c r="CL884" s="20"/>
      <c r="CM884" s="20"/>
      <c r="CN884" s="20"/>
      <c r="CO884" s="20"/>
      <c r="CP884" s="20"/>
      <c r="CQ884" s="20"/>
      <c r="CR884" s="20"/>
      <c r="CS884" s="20"/>
      <c r="CT884" s="20"/>
      <c r="CU884" s="20"/>
      <c r="CV884" s="20"/>
      <c r="CW884" s="20"/>
      <c r="CX884" s="20"/>
      <c r="CY884" s="20"/>
      <c r="CZ884" s="20"/>
      <c r="DA884" s="20"/>
      <c r="DB884" s="20"/>
      <c r="DC884" s="20"/>
      <c r="DD884" s="20"/>
      <c r="DE884" s="20"/>
      <c r="DF884" s="20"/>
      <c r="DG884" s="20"/>
      <c r="DH884" s="20"/>
      <c r="DI884" s="20"/>
      <c r="DJ884" s="20"/>
      <c r="DK884" s="20"/>
      <c r="DL884" s="20"/>
      <c r="DM884" s="20"/>
      <c r="DN884" s="20"/>
      <c r="DO884" s="20"/>
      <c r="DP884" s="20"/>
      <c r="DQ884" s="20"/>
      <c r="DR884" s="20"/>
      <c r="DS884" s="20"/>
      <c r="DT884" s="20"/>
      <c r="DU884" s="20"/>
      <c r="DV884" s="20"/>
      <c r="DW884" s="20"/>
      <c r="DX884" s="20"/>
      <c r="DY884" s="20"/>
      <c r="DZ884" s="20"/>
      <c r="EA884" s="20"/>
      <c r="EB884" s="20"/>
      <c r="EC884" s="20"/>
      <c r="ED884" s="20"/>
      <c r="EE884" s="20"/>
      <c r="EF884" s="20"/>
      <c r="EG884" s="20"/>
      <c r="EH884" s="20"/>
      <c r="EI884" s="20"/>
      <c r="EJ884" s="20"/>
      <c r="EK884" s="20"/>
      <c r="EL884" s="20"/>
      <c r="EM884" s="20"/>
      <c r="EN884" s="20"/>
      <c r="EO884" s="20"/>
      <c r="EP884" s="20"/>
      <c r="EQ884" s="20"/>
      <c r="ER884" s="20"/>
      <c r="ES884" s="20"/>
      <c r="ET884" s="20"/>
      <c r="EU884" s="20"/>
      <c r="EV884" s="20"/>
      <c r="EW884" s="20"/>
      <c r="EX884" s="20"/>
      <c r="EY884" s="20"/>
      <c r="EZ884" s="20"/>
      <c r="FA884" s="20"/>
      <c r="FB884" s="20"/>
      <c r="FC884" s="20"/>
      <c r="FD884" s="20"/>
      <c r="FE884" s="20"/>
      <c r="FF884" s="20"/>
      <c r="FG884" s="20"/>
      <c r="FH884" s="20"/>
      <c r="FI884" s="20"/>
      <c r="FJ884" s="20"/>
      <c r="FK884" s="20"/>
      <c r="FL884" s="20"/>
      <c r="FM884" s="20"/>
      <c r="FN884" s="20"/>
      <c r="FO884" s="20"/>
      <c r="FP884" s="20"/>
      <c r="FQ884" s="20"/>
      <c r="FR884" s="20"/>
      <c r="FS884" s="20"/>
      <c r="FT884" s="20"/>
      <c r="FU884" s="20"/>
      <c r="FV884" s="20"/>
      <c r="FW884" s="20"/>
      <c r="FX884" s="20"/>
      <c r="FY884" s="20"/>
      <c r="FZ884" s="20"/>
      <c r="GA884" s="20"/>
      <c r="GB884" s="20"/>
      <c r="GC884" s="20"/>
      <c r="GD884" s="20"/>
      <c r="GE884" s="20"/>
      <c r="GF884" s="20"/>
      <c r="GG884" s="20"/>
      <c r="GH884" s="20"/>
      <c r="GI884" s="20"/>
      <c r="GJ884" s="20"/>
      <c r="GK884" s="20"/>
      <c r="GL884" s="20"/>
      <c r="GM884" s="20"/>
      <c r="GN884" s="20"/>
      <c r="GO884" s="20"/>
      <c r="GP884" s="20"/>
      <c r="GQ884" s="20"/>
      <c r="GR884" s="20"/>
      <c r="GS884" s="20"/>
      <c r="GT884" s="20"/>
      <c r="GU884" s="20"/>
      <c r="GV884" s="20"/>
      <c r="GW884" s="20"/>
      <c r="GX884" s="20"/>
      <c r="GY884" s="20"/>
      <c r="GZ884" s="20"/>
      <c r="HA884" s="20"/>
      <c r="HB884" s="20"/>
      <c r="HC884" s="20"/>
      <c r="HD884" s="20"/>
      <c r="HE884" s="20"/>
      <c r="HF884" s="20"/>
      <c r="HG884" s="20"/>
      <c r="HH884" s="20"/>
      <c r="HI884" s="20"/>
      <c r="HJ884" s="20"/>
      <c r="HK884" s="20"/>
      <c r="HL884" s="20"/>
      <c r="HM884" s="20"/>
      <c r="HN884" s="20"/>
      <c r="HO884" s="20"/>
      <c r="HP884" s="20"/>
      <c r="HQ884" s="20"/>
      <c r="HR884" s="20"/>
      <c r="HS884" s="20"/>
      <c r="HT884" s="20"/>
      <c r="HU884" s="20"/>
      <c r="HV884" s="20"/>
      <c r="HW884" s="20"/>
      <c r="HX884" s="20"/>
      <c r="HY884" s="20"/>
      <c r="HZ884" s="20"/>
      <c r="IA884" s="20"/>
      <c r="IB884" s="20"/>
      <c r="IC884" s="20"/>
      <c r="ID884" s="20"/>
      <c r="IE884" s="20"/>
      <c r="IF884" s="20"/>
      <c r="IG884" s="20"/>
      <c r="IH884" s="20"/>
      <c r="II884" s="20"/>
      <c r="IJ884" s="20"/>
      <c r="IK884" s="20"/>
      <c r="IL884" s="20"/>
      <c r="IM884" s="20"/>
      <c r="IN884" s="20"/>
      <c r="IO884" s="20"/>
      <c r="IP884" s="20"/>
      <c r="IQ884" s="20"/>
      <c r="IR884" s="20"/>
      <c r="IS884" s="20"/>
      <c r="IT884" s="20"/>
      <c r="IU884" s="20"/>
      <c r="IV884" s="20"/>
      <c r="IW884" s="20"/>
      <c r="IX884" s="20"/>
      <c r="IY884" s="20"/>
      <c r="IZ884" s="20"/>
    </row>
    <row r="885" spans="1:260" s="20" customFormat="1" ht="38.25" x14ac:dyDescent="0.2">
      <c r="A885" s="122">
        <v>39990</v>
      </c>
      <c r="B885" s="101" t="s">
        <v>1764</v>
      </c>
      <c r="C885" s="101" t="s">
        <v>386</v>
      </c>
      <c r="D885" s="101" t="s">
        <v>137</v>
      </c>
      <c r="E885" s="101" t="s">
        <v>144</v>
      </c>
      <c r="F885" s="82">
        <v>35735</v>
      </c>
      <c r="G885" s="83">
        <v>1997</v>
      </c>
      <c r="H885" s="123" t="s">
        <v>1137</v>
      </c>
      <c r="I885" s="123" t="str">
        <f t="shared" si="42"/>
        <v>GM</v>
      </c>
      <c r="J885" s="123" t="str">
        <f t="shared" si="41"/>
        <v>LA</v>
      </c>
      <c r="K885" s="123" t="str">
        <f t="shared" si="43"/>
        <v>Gulf of Mexico, South Central</v>
      </c>
      <c r="L885" s="123" t="str">
        <f>INDEX('State '!$A$1:$C$62,MATCH($I885,'State '!$B:$B,0),3)</f>
        <v>Gulf of Mexico</v>
      </c>
      <c r="M885" s="123" t="str">
        <f>INDEX('State '!$A$1:$C$62,MATCH($J885,'State '!$B:$B,0),3)</f>
        <v>South Central</v>
      </c>
      <c r="N885" s="123"/>
      <c r="O885" s="85">
        <v>121</v>
      </c>
      <c r="P885" s="85">
        <v>87</v>
      </c>
      <c r="Q885" s="85">
        <v>600</v>
      </c>
      <c r="R885" s="124">
        <v>30</v>
      </c>
      <c r="S885" s="123" t="s">
        <v>135</v>
      </c>
      <c r="T885" s="123" t="s">
        <v>390</v>
      </c>
      <c r="U885" s="123" t="s">
        <v>1765</v>
      </c>
      <c r="V885" s="123"/>
      <c r="W885" s="101" t="s">
        <v>2531</v>
      </c>
      <c r="X885" s="206" t="s">
        <v>2593</v>
      </c>
      <c r="Y885" s="113"/>
      <c r="Z885" s="113"/>
      <c r="AA885" s="113"/>
      <c r="AB885" s="113"/>
      <c r="AC885" s="113"/>
      <c r="AD885" s="113"/>
      <c r="AE885" s="113"/>
      <c r="AF885" s="113"/>
      <c r="AG885" s="113"/>
      <c r="AH885" s="113"/>
      <c r="AI885" s="113"/>
      <c r="AJ885" s="113"/>
      <c r="AK885" s="113"/>
      <c r="AL885" s="113"/>
      <c r="AM885" s="113"/>
      <c r="AN885" s="113"/>
      <c r="AO885" s="113"/>
      <c r="AP885" s="113"/>
      <c r="AQ885" s="113"/>
      <c r="AR885" s="113"/>
      <c r="AS885" s="113"/>
      <c r="AT885" s="113"/>
      <c r="AU885" s="113"/>
      <c r="AV885" s="113"/>
      <c r="AW885" s="113"/>
      <c r="AX885" s="113"/>
      <c r="AY885" s="113"/>
      <c r="AZ885" s="113"/>
      <c r="BA885" s="113"/>
      <c r="BB885" s="113"/>
      <c r="BC885" s="113"/>
      <c r="BD885" s="113"/>
      <c r="BE885" s="113"/>
      <c r="BF885" s="113"/>
      <c r="BG885" s="113"/>
      <c r="BH885" s="113"/>
      <c r="BI885" s="113"/>
      <c r="BJ885" s="113"/>
      <c r="BK885" s="113"/>
      <c r="BL885" s="113"/>
      <c r="BM885" s="113"/>
      <c r="BN885" s="113"/>
      <c r="BO885" s="113"/>
      <c r="BP885" s="113"/>
      <c r="BQ885" s="113"/>
      <c r="BR885" s="113"/>
      <c r="BS885" s="113"/>
      <c r="BT885" s="113"/>
      <c r="BU885" s="113"/>
      <c r="BV885" s="113"/>
      <c r="BW885" s="113"/>
      <c r="BX885" s="113"/>
      <c r="BY885" s="113"/>
      <c r="BZ885" s="113"/>
      <c r="CA885" s="113"/>
      <c r="CB885" s="113"/>
      <c r="CC885" s="113"/>
      <c r="CD885" s="113"/>
      <c r="CE885" s="113"/>
      <c r="CF885" s="113"/>
      <c r="CG885" s="113"/>
      <c r="CH885" s="113"/>
      <c r="CI885" s="113"/>
      <c r="CJ885" s="113"/>
      <c r="CK885" s="113"/>
      <c r="CL885" s="113"/>
      <c r="CM885" s="113"/>
      <c r="CN885" s="113"/>
      <c r="CO885" s="113"/>
      <c r="CP885" s="113"/>
      <c r="CQ885" s="113"/>
      <c r="CR885" s="113"/>
      <c r="CS885" s="113"/>
      <c r="CT885" s="113"/>
      <c r="CU885" s="113"/>
      <c r="CV885" s="113"/>
      <c r="CW885" s="113"/>
      <c r="CX885" s="113"/>
      <c r="CY885" s="113"/>
      <c r="CZ885" s="113"/>
      <c r="DA885" s="113"/>
      <c r="DB885" s="113"/>
      <c r="DC885" s="113"/>
      <c r="DD885" s="113"/>
      <c r="DE885" s="113"/>
      <c r="DF885" s="113"/>
      <c r="DG885" s="113"/>
      <c r="DH885" s="113"/>
      <c r="DI885" s="113"/>
      <c r="DJ885" s="113"/>
      <c r="DK885" s="113"/>
      <c r="DL885" s="113"/>
      <c r="DM885" s="113"/>
      <c r="DN885" s="113"/>
      <c r="DO885" s="113"/>
      <c r="DP885" s="113"/>
      <c r="DQ885" s="113"/>
      <c r="DR885" s="113"/>
      <c r="DS885" s="113"/>
      <c r="DT885" s="113"/>
      <c r="DU885" s="113"/>
      <c r="DV885" s="113"/>
      <c r="DW885" s="113"/>
      <c r="DX885" s="113"/>
      <c r="DY885" s="113"/>
      <c r="DZ885" s="113"/>
      <c r="EA885" s="113"/>
      <c r="EB885" s="113"/>
      <c r="EC885" s="113"/>
      <c r="ED885" s="113"/>
      <c r="EE885" s="113"/>
      <c r="EF885" s="113"/>
      <c r="EG885" s="113"/>
      <c r="EH885" s="113"/>
      <c r="EI885" s="113"/>
      <c r="EJ885" s="113"/>
      <c r="EK885" s="113"/>
      <c r="EL885" s="113"/>
      <c r="EM885" s="113"/>
      <c r="EN885" s="113"/>
      <c r="EO885" s="113"/>
      <c r="EP885" s="113"/>
      <c r="EQ885" s="113"/>
      <c r="ER885" s="113"/>
      <c r="ES885" s="113"/>
      <c r="ET885" s="113"/>
      <c r="EU885" s="113"/>
      <c r="EV885" s="113"/>
      <c r="EW885" s="113"/>
      <c r="EX885" s="113"/>
      <c r="EY885" s="113"/>
      <c r="EZ885" s="113"/>
      <c r="FA885" s="113"/>
      <c r="FB885" s="113"/>
      <c r="FC885" s="113"/>
      <c r="FD885" s="113"/>
      <c r="FE885" s="113"/>
      <c r="FF885" s="113"/>
      <c r="FG885" s="113"/>
      <c r="FH885" s="113"/>
      <c r="FI885" s="113"/>
      <c r="FJ885" s="113"/>
      <c r="FK885" s="113"/>
      <c r="FL885" s="113"/>
      <c r="FM885" s="113"/>
      <c r="FN885" s="113"/>
      <c r="FO885" s="113"/>
      <c r="FP885" s="113"/>
      <c r="FQ885" s="113"/>
      <c r="FR885" s="113"/>
      <c r="FS885" s="113"/>
      <c r="FT885" s="113"/>
      <c r="FU885" s="113"/>
      <c r="FV885" s="113"/>
      <c r="FW885" s="113"/>
      <c r="FX885" s="113"/>
      <c r="FY885" s="113"/>
      <c r="FZ885" s="113"/>
      <c r="GA885" s="113"/>
      <c r="GB885" s="113"/>
      <c r="GC885" s="113"/>
      <c r="GD885" s="113"/>
      <c r="GE885" s="113"/>
      <c r="GF885" s="113"/>
      <c r="GG885" s="113"/>
      <c r="GH885" s="113"/>
      <c r="GI885" s="113"/>
      <c r="GJ885" s="113"/>
      <c r="GK885" s="113"/>
      <c r="GL885" s="113"/>
      <c r="GM885" s="113"/>
      <c r="GN885" s="113"/>
      <c r="GO885" s="113"/>
      <c r="GP885" s="113"/>
      <c r="GQ885" s="113"/>
      <c r="GR885" s="113"/>
      <c r="GS885" s="113"/>
      <c r="GT885" s="113"/>
      <c r="GU885" s="113"/>
      <c r="GV885" s="113"/>
      <c r="GW885" s="113"/>
      <c r="GX885" s="113"/>
      <c r="GY885" s="113"/>
      <c r="GZ885" s="113"/>
      <c r="HA885" s="113"/>
      <c r="HB885" s="113"/>
      <c r="HC885" s="113"/>
      <c r="HD885" s="113"/>
      <c r="HE885" s="113"/>
      <c r="HF885" s="113"/>
      <c r="HG885" s="113"/>
      <c r="HH885" s="113"/>
      <c r="HI885" s="113"/>
      <c r="HJ885" s="113"/>
      <c r="HK885" s="113"/>
      <c r="HL885" s="113"/>
      <c r="HM885" s="113"/>
      <c r="HN885" s="113"/>
      <c r="HO885" s="113"/>
      <c r="HP885" s="113"/>
      <c r="HQ885" s="113"/>
      <c r="HR885" s="113"/>
      <c r="HS885" s="113"/>
      <c r="HT885" s="113"/>
      <c r="HU885" s="113"/>
      <c r="HV885" s="113"/>
      <c r="HW885" s="113"/>
      <c r="HX885" s="113"/>
      <c r="HY885" s="113"/>
      <c r="HZ885" s="113"/>
      <c r="IA885" s="113"/>
      <c r="IB885" s="113"/>
      <c r="IC885" s="113"/>
      <c r="ID885" s="113"/>
      <c r="IE885" s="113"/>
      <c r="IF885" s="113"/>
      <c r="IG885" s="113"/>
      <c r="IH885" s="113"/>
      <c r="II885" s="113"/>
      <c r="IJ885" s="113"/>
      <c r="IK885" s="113"/>
      <c r="IL885" s="113"/>
      <c r="IM885" s="113"/>
      <c r="IN885" s="113"/>
      <c r="IO885" s="113"/>
      <c r="IP885" s="113"/>
      <c r="IQ885" s="113"/>
      <c r="IR885" s="113"/>
      <c r="IS885" s="113"/>
      <c r="IT885" s="113"/>
      <c r="IU885" s="113"/>
      <c r="IV885" s="113"/>
      <c r="IW885" s="113"/>
      <c r="IX885" s="113"/>
      <c r="IY885" s="113"/>
      <c r="IZ885" s="113"/>
    </row>
    <row r="886" spans="1:260" x14ac:dyDescent="0.2">
      <c r="A886" s="122">
        <v>39990</v>
      </c>
      <c r="B886" s="101" t="s">
        <v>1728</v>
      </c>
      <c r="C886" s="101" t="s">
        <v>202</v>
      </c>
      <c r="D886" s="101" t="s">
        <v>137</v>
      </c>
      <c r="E886" s="101" t="s">
        <v>144</v>
      </c>
      <c r="F886" s="82">
        <v>35735</v>
      </c>
      <c r="G886" s="83">
        <v>1997</v>
      </c>
      <c r="H886" s="123" t="s">
        <v>1381</v>
      </c>
      <c r="I886" s="123" t="str">
        <f t="shared" si="42"/>
        <v>NY</v>
      </c>
      <c r="J886" s="123" t="str">
        <f t="shared" si="41"/>
        <v>PA</v>
      </c>
      <c r="K886" s="123" t="str">
        <f t="shared" si="43"/>
        <v>Northeast</v>
      </c>
      <c r="L886" s="123" t="str">
        <f>INDEX('State '!$A$1:$C$62,MATCH($I886,'State '!$B:$B,0),3)</f>
        <v>Northeast</v>
      </c>
      <c r="M886" s="123" t="str">
        <f>INDEX('State '!$A$1:$C$62,MATCH($J886,'State '!$B:$B,0),3)</f>
        <v>Northeast</v>
      </c>
      <c r="N886" s="123"/>
      <c r="O886" s="85">
        <v>5.5</v>
      </c>
      <c r="P886" s="85">
        <v>139</v>
      </c>
      <c r="Q886" s="85">
        <v>25</v>
      </c>
      <c r="R886" s="124"/>
      <c r="S886" s="123" t="s">
        <v>135</v>
      </c>
      <c r="T886" s="123" t="s">
        <v>390</v>
      </c>
      <c r="U886" s="123" t="s">
        <v>1729</v>
      </c>
      <c r="V886" s="123"/>
      <c r="W886" s="101"/>
      <c r="X886" s="125"/>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c r="BU886" s="20"/>
      <c r="BV886" s="20"/>
      <c r="BW886" s="20"/>
      <c r="BX886" s="20"/>
      <c r="BY886" s="20"/>
      <c r="BZ886" s="20"/>
      <c r="CA886" s="20"/>
      <c r="CB886" s="20"/>
      <c r="CC886" s="20"/>
      <c r="CD886" s="20"/>
      <c r="CE886" s="20"/>
      <c r="CF886" s="20"/>
      <c r="CG886" s="20"/>
      <c r="CH886" s="20"/>
      <c r="CI886" s="20"/>
      <c r="CJ886" s="20"/>
      <c r="CK886" s="20"/>
      <c r="CL886" s="20"/>
      <c r="CM886" s="20"/>
      <c r="CN886" s="20"/>
      <c r="CO886" s="20"/>
      <c r="CP886" s="20"/>
      <c r="CQ886" s="20"/>
      <c r="CR886" s="20"/>
      <c r="CS886" s="20"/>
      <c r="CT886" s="20"/>
      <c r="CU886" s="20"/>
      <c r="CV886" s="20"/>
      <c r="CW886" s="20"/>
      <c r="CX886" s="20"/>
      <c r="CY886" s="20"/>
      <c r="CZ886" s="20"/>
      <c r="DA886" s="20"/>
      <c r="DB886" s="20"/>
      <c r="DC886" s="20"/>
      <c r="DD886" s="20"/>
      <c r="DE886" s="20"/>
      <c r="DF886" s="20"/>
      <c r="DG886" s="20"/>
      <c r="DH886" s="20"/>
      <c r="DI886" s="20"/>
      <c r="DJ886" s="20"/>
      <c r="DK886" s="20"/>
      <c r="DL886" s="20"/>
      <c r="DM886" s="20"/>
      <c r="DN886" s="20"/>
      <c r="DO886" s="20"/>
      <c r="DP886" s="20"/>
      <c r="DQ886" s="20"/>
      <c r="DR886" s="20"/>
      <c r="DS886" s="20"/>
      <c r="DT886" s="20"/>
      <c r="DU886" s="20"/>
      <c r="DV886" s="20"/>
      <c r="DW886" s="20"/>
      <c r="DX886" s="20"/>
      <c r="DY886" s="20"/>
      <c r="DZ886" s="20"/>
      <c r="EA886" s="20"/>
      <c r="EB886" s="20"/>
      <c r="EC886" s="20"/>
      <c r="ED886" s="20"/>
      <c r="EE886" s="20"/>
      <c r="EF886" s="20"/>
      <c r="EG886" s="20"/>
      <c r="EH886" s="20"/>
      <c r="EI886" s="20"/>
      <c r="EJ886" s="20"/>
      <c r="EK886" s="20"/>
      <c r="EL886" s="20"/>
      <c r="EM886" s="20"/>
      <c r="EN886" s="20"/>
      <c r="EO886" s="20"/>
      <c r="EP886" s="20"/>
      <c r="EQ886" s="20"/>
      <c r="ER886" s="20"/>
      <c r="ES886" s="20"/>
      <c r="ET886" s="20"/>
      <c r="EU886" s="20"/>
      <c r="EV886" s="20"/>
      <c r="EW886" s="20"/>
      <c r="EX886" s="20"/>
      <c r="EY886" s="20"/>
      <c r="EZ886" s="20"/>
      <c r="FA886" s="20"/>
      <c r="FB886" s="20"/>
      <c r="FC886" s="20"/>
      <c r="FD886" s="20"/>
      <c r="FE886" s="20"/>
      <c r="FF886" s="20"/>
      <c r="FG886" s="20"/>
      <c r="FH886" s="20"/>
      <c r="FI886" s="20"/>
      <c r="FJ886" s="20"/>
      <c r="FK886" s="20"/>
      <c r="FL886" s="20"/>
      <c r="FM886" s="20"/>
      <c r="FN886" s="20"/>
      <c r="FO886" s="20"/>
      <c r="FP886" s="20"/>
      <c r="FQ886" s="20"/>
      <c r="FR886" s="20"/>
      <c r="FS886" s="20"/>
      <c r="FT886" s="20"/>
      <c r="FU886" s="20"/>
      <c r="FV886" s="20"/>
      <c r="FW886" s="20"/>
      <c r="FX886" s="20"/>
      <c r="FY886" s="20"/>
      <c r="FZ886" s="20"/>
      <c r="GA886" s="20"/>
      <c r="GB886" s="20"/>
      <c r="GC886" s="20"/>
      <c r="GD886" s="20"/>
      <c r="GE886" s="20"/>
      <c r="GF886" s="20"/>
      <c r="GG886" s="20"/>
      <c r="GH886" s="20"/>
      <c r="GI886" s="20"/>
      <c r="GJ886" s="20"/>
      <c r="GK886" s="20"/>
      <c r="GL886" s="20"/>
      <c r="GM886" s="20"/>
      <c r="GN886" s="20"/>
      <c r="GO886" s="20"/>
      <c r="GP886" s="20"/>
      <c r="GQ886" s="20"/>
      <c r="GR886" s="20"/>
      <c r="GS886" s="20"/>
      <c r="GT886" s="20"/>
      <c r="GU886" s="20"/>
      <c r="GV886" s="20"/>
      <c r="GW886" s="20"/>
      <c r="GX886" s="20"/>
      <c r="GY886" s="20"/>
      <c r="GZ886" s="20"/>
      <c r="HA886" s="20"/>
      <c r="HB886" s="20"/>
      <c r="HC886" s="20"/>
      <c r="HD886" s="20"/>
      <c r="HE886" s="20"/>
      <c r="HF886" s="20"/>
      <c r="HG886" s="20"/>
      <c r="HH886" s="20"/>
      <c r="HI886" s="20"/>
      <c r="HJ886" s="20"/>
      <c r="HK886" s="20"/>
      <c r="HL886" s="20"/>
      <c r="HM886" s="20"/>
      <c r="HN886" s="20"/>
      <c r="HO886" s="20"/>
      <c r="HP886" s="20"/>
      <c r="HQ886" s="20"/>
      <c r="HR886" s="20"/>
      <c r="HS886" s="20"/>
      <c r="HT886" s="20"/>
      <c r="HU886" s="20"/>
      <c r="HV886" s="20"/>
      <c r="HW886" s="20"/>
      <c r="HX886" s="20"/>
      <c r="HY886" s="20"/>
      <c r="HZ886" s="20"/>
      <c r="IA886" s="20"/>
      <c r="IB886" s="20"/>
      <c r="IC886" s="20"/>
      <c r="ID886" s="20"/>
      <c r="IE886" s="20"/>
      <c r="IF886" s="20"/>
      <c r="IG886" s="20"/>
      <c r="IH886" s="20"/>
      <c r="II886" s="20"/>
      <c r="IJ886" s="20"/>
      <c r="IK886" s="20"/>
      <c r="IL886" s="20"/>
      <c r="IM886" s="20"/>
      <c r="IN886" s="20"/>
      <c r="IO886" s="20"/>
      <c r="IP886" s="20"/>
      <c r="IQ886" s="20"/>
      <c r="IR886" s="20"/>
      <c r="IS886" s="20"/>
      <c r="IT886" s="20"/>
      <c r="IU886" s="20"/>
      <c r="IV886" s="20"/>
      <c r="IW886" s="20"/>
      <c r="IX886" s="20"/>
      <c r="IY886" s="20"/>
      <c r="IZ886" s="20"/>
    </row>
    <row r="887" spans="1:260" s="20" customFormat="1" ht="51" x14ac:dyDescent="0.2">
      <c r="A887" s="122">
        <v>39990</v>
      </c>
      <c r="B887" s="101" t="s">
        <v>1738</v>
      </c>
      <c r="C887" s="101" t="s">
        <v>262</v>
      </c>
      <c r="D887" s="101" t="s">
        <v>141</v>
      </c>
      <c r="E887" s="101" t="s">
        <v>144</v>
      </c>
      <c r="F887" s="82">
        <v>35735</v>
      </c>
      <c r="G887" s="83">
        <v>1997</v>
      </c>
      <c r="H887" s="123" t="s">
        <v>1739</v>
      </c>
      <c r="I887" s="123" t="str">
        <f t="shared" si="42"/>
        <v>KS</v>
      </c>
      <c r="J887" s="123" t="str">
        <f t="shared" ref="J887:J935" si="44">RIGHT($H887,2)</f>
        <v>WI</v>
      </c>
      <c r="K887" s="123" t="str">
        <f t="shared" si="43"/>
        <v>South Central, Mountain, Midwest</v>
      </c>
      <c r="L887" s="123" t="str">
        <f>INDEX('State '!$A$1:$C$62,MATCH($I887,'State '!$B:$B,0),3)</f>
        <v>South Central</v>
      </c>
      <c r="M887" s="123" t="str">
        <f>INDEX('State '!$A$1:$C$62,MATCH($J887,'State '!$B:$B,0),3)</f>
        <v>Midwest</v>
      </c>
      <c r="N887" s="123" t="s">
        <v>2564</v>
      </c>
      <c r="O887" s="85">
        <v>102</v>
      </c>
      <c r="P887" s="85">
        <v>39</v>
      </c>
      <c r="Q887" s="85">
        <v>244</v>
      </c>
      <c r="R887" s="124"/>
      <c r="S887" s="123" t="s">
        <v>135</v>
      </c>
      <c r="T887" s="123" t="s">
        <v>390</v>
      </c>
      <c r="U887" s="123" t="s">
        <v>1648</v>
      </c>
      <c r="V887" s="123"/>
      <c r="W887" s="101"/>
      <c r="X887" s="206" t="s">
        <v>2594</v>
      </c>
      <c r="Y887" s="126"/>
      <c r="Z887" s="113"/>
      <c r="AA887" s="113"/>
      <c r="AB887" s="113"/>
      <c r="AC887" s="113"/>
      <c r="AD887" s="113"/>
      <c r="AE887" s="113"/>
      <c r="AF887" s="113"/>
      <c r="AG887" s="113"/>
      <c r="AH887" s="113"/>
      <c r="AI887" s="113"/>
      <c r="AJ887" s="113"/>
      <c r="AK887" s="113"/>
      <c r="AL887" s="113"/>
      <c r="AM887" s="113"/>
      <c r="AN887" s="113"/>
      <c r="AO887" s="113"/>
      <c r="AP887" s="113"/>
      <c r="AQ887" s="113"/>
      <c r="AR887" s="113"/>
      <c r="AS887" s="113"/>
      <c r="AT887" s="113"/>
      <c r="AU887" s="113"/>
      <c r="AV887" s="113"/>
      <c r="AW887" s="113"/>
      <c r="AX887" s="113"/>
      <c r="AY887" s="113"/>
      <c r="AZ887" s="113"/>
      <c r="BA887" s="113"/>
      <c r="BB887" s="113"/>
      <c r="BC887" s="113"/>
      <c r="BD887" s="113"/>
      <c r="BE887" s="113"/>
      <c r="BF887" s="113"/>
      <c r="BG887" s="113"/>
      <c r="BH887" s="113"/>
      <c r="BI887" s="113"/>
      <c r="BJ887" s="113"/>
      <c r="BK887" s="113"/>
      <c r="BL887" s="113"/>
      <c r="BM887" s="113"/>
      <c r="BN887" s="113"/>
      <c r="BO887" s="113"/>
      <c r="BP887" s="113"/>
      <c r="BQ887" s="113"/>
      <c r="BR887" s="113"/>
      <c r="BS887" s="113"/>
      <c r="BT887" s="113"/>
      <c r="BU887" s="113"/>
      <c r="BV887" s="113"/>
      <c r="BW887" s="113"/>
      <c r="BX887" s="113"/>
      <c r="BY887" s="113"/>
      <c r="BZ887" s="113"/>
      <c r="CA887" s="113"/>
      <c r="CB887" s="113"/>
      <c r="CC887" s="113"/>
      <c r="CD887" s="113"/>
      <c r="CE887" s="113"/>
      <c r="CF887" s="113"/>
      <c r="CG887" s="113"/>
      <c r="CH887" s="113"/>
      <c r="CI887" s="113"/>
      <c r="CJ887" s="113"/>
      <c r="CK887" s="113"/>
      <c r="CL887" s="113"/>
      <c r="CM887" s="113"/>
      <c r="CN887" s="113"/>
      <c r="CO887" s="113"/>
      <c r="CP887" s="113"/>
      <c r="CQ887" s="113"/>
      <c r="CR887" s="113"/>
      <c r="CS887" s="113"/>
      <c r="CT887" s="113"/>
      <c r="CU887" s="113"/>
      <c r="CV887" s="113"/>
      <c r="CW887" s="113"/>
      <c r="CX887" s="113"/>
      <c r="CY887" s="113"/>
      <c r="CZ887" s="113"/>
      <c r="DA887" s="113"/>
      <c r="DB887" s="113"/>
      <c r="DC887" s="113"/>
      <c r="DD887" s="113"/>
      <c r="DE887" s="113"/>
      <c r="DF887" s="113"/>
      <c r="DG887" s="113"/>
      <c r="DH887" s="113"/>
      <c r="DI887" s="113"/>
      <c r="DJ887" s="113"/>
      <c r="DK887" s="113"/>
      <c r="DL887" s="113"/>
      <c r="DM887" s="113"/>
      <c r="DN887" s="113"/>
      <c r="DO887" s="113"/>
      <c r="DP887" s="113"/>
      <c r="DQ887" s="113"/>
      <c r="DR887" s="113"/>
      <c r="DS887" s="113"/>
      <c r="DT887" s="113"/>
      <c r="DU887" s="113"/>
      <c r="DV887" s="113"/>
      <c r="DW887" s="113"/>
      <c r="DX887" s="113"/>
      <c r="DY887" s="113"/>
      <c r="DZ887" s="113"/>
      <c r="EA887" s="113"/>
      <c r="EB887" s="113"/>
      <c r="EC887" s="113"/>
      <c r="ED887" s="113"/>
      <c r="EE887" s="113"/>
      <c r="EF887" s="113"/>
      <c r="EG887" s="113"/>
      <c r="EH887" s="113"/>
      <c r="EI887" s="113"/>
      <c r="EJ887" s="113"/>
      <c r="EK887" s="113"/>
      <c r="EL887" s="113"/>
      <c r="EM887" s="113"/>
      <c r="EN887" s="113"/>
      <c r="EO887" s="113"/>
      <c r="EP887" s="113"/>
      <c r="EQ887" s="113"/>
      <c r="ER887" s="113"/>
      <c r="ES887" s="113"/>
      <c r="ET887" s="113"/>
      <c r="EU887" s="113"/>
      <c r="EV887" s="113"/>
      <c r="EW887" s="113"/>
      <c r="EX887" s="113"/>
      <c r="EY887" s="113"/>
      <c r="EZ887" s="113"/>
      <c r="FA887" s="113"/>
      <c r="FB887" s="113"/>
      <c r="FC887" s="113"/>
      <c r="FD887" s="113"/>
      <c r="FE887" s="113"/>
      <c r="FF887" s="113"/>
      <c r="FG887" s="113"/>
      <c r="FH887" s="113"/>
      <c r="FI887" s="113"/>
      <c r="FJ887" s="113"/>
      <c r="FK887" s="113"/>
      <c r="FL887" s="113"/>
      <c r="FM887" s="113"/>
      <c r="FN887" s="113"/>
      <c r="FO887" s="113"/>
      <c r="FP887" s="113"/>
      <c r="FQ887" s="113"/>
      <c r="FR887" s="113"/>
      <c r="FS887" s="113"/>
      <c r="FT887" s="113"/>
      <c r="FU887" s="113"/>
      <c r="FV887" s="113"/>
      <c r="FW887" s="113"/>
      <c r="FX887" s="113"/>
      <c r="FY887" s="113"/>
      <c r="FZ887" s="113"/>
      <c r="GA887" s="113"/>
      <c r="GB887" s="113"/>
      <c r="GC887" s="113"/>
      <c r="GD887" s="113"/>
      <c r="GE887" s="113"/>
      <c r="GF887" s="113"/>
      <c r="GG887" s="113"/>
      <c r="GH887" s="113"/>
      <c r="GI887" s="113"/>
      <c r="GJ887" s="113"/>
      <c r="GK887" s="113"/>
      <c r="GL887" s="113"/>
      <c r="GM887" s="113"/>
      <c r="GN887" s="113"/>
      <c r="GO887" s="113"/>
      <c r="GP887" s="113"/>
      <c r="GQ887" s="113"/>
      <c r="GR887" s="113"/>
      <c r="GS887" s="113"/>
      <c r="GT887" s="113"/>
      <c r="GU887" s="113"/>
      <c r="GV887" s="113"/>
      <c r="GW887" s="113"/>
      <c r="GX887" s="113"/>
      <c r="GY887" s="113"/>
      <c r="GZ887" s="113"/>
      <c r="HA887" s="113"/>
      <c r="HB887" s="113"/>
      <c r="HC887" s="113"/>
      <c r="HD887" s="113"/>
      <c r="HE887" s="113"/>
      <c r="HF887" s="113"/>
      <c r="HG887" s="113"/>
      <c r="HH887" s="113"/>
      <c r="HI887" s="113"/>
      <c r="HJ887" s="113"/>
      <c r="HK887" s="113"/>
      <c r="HL887" s="113"/>
      <c r="HM887" s="113"/>
      <c r="HN887" s="113"/>
      <c r="HO887" s="113"/>
      <c r="HP887" s="113"/>
      <c r="HQ887" s="113"/>
      <c r="HR887" s="113"/>
      <c r="HS887" s="113"/>
      <c r="HT887" s="113"/>
      <c r="HU887" s="113"/>
      <c r="HV887" s="113"/>
      <c r="HW887" s="113"/>
      <c r="HX887" s="113"/>
      <c r="HY887" s="113"/>
      <c r="HZ887" s="113"/>
      <c r="IA887" s="113"/>
      <c r="IB887" s="113"/>
      <c r="IC887" s="113"/>
      <c r="ID887" s="113"/>
      <c r="IE887" s="113"/>
      <c r="IF887" s="113"/>
      <c r="IG887" s="113"/>
      <c r="IH887" s="113"/>
      <c r="II887" s="113"/>
      <c r="IJ887" s="113"/>
      <c r="IK887" s="113"/>
      <c r="IL887" s="113"/>
      <c r="IM887" s="113"/>
      <c r="IN887" s="113"/>
      <c r="IO887" s="113"/>
      <c r="IP887" s="113"/>
      <c r="IQ887" s="113"/>
      <c r="IR887" s="113"/>
      <c r="IS887" s="113"/>
      <c r="IT887" s="113"/>
      <c r="IU887" s="113"/>
      <c r="IV887" s="113"/>
      <c r="IW887" s="113"/>
      <c r="IX887" s="113"/>
      <c r="IY887" s="113"/>
      <c r="IZ887" s="113"/>
    </row>
    <row r="888" spans="1:260" s="20" customFormat="1" x14ac:dyDescent="0.2">
      <c r="A888" s="122">
        <v>39990</v>
      </c>
      <c r="B888" s="101" t="s">
        <v>1773</v>
      </c>
      <c r="C888" s="101" t="s">
        <v>230</v>
      </c>
      <c r="D888" s="101" t="s">
        <v>141</v>
      </c>
      <c r="E888" s="101" t="s">
        <v>144</v>
      </c>
      <c r="F888" s="82">
        <v>35779</v>
      </c>
      <c r="G888" s="124">
        <v>1997</v>
      </c>
      <c r="H888" s="123" t="s">
        <v>845</v>
      </c>
      <c r="I888" s="123" t="str">
        <f t="shared" si="42"/>
        <v>NV</v>
      </c>
      <c r="J888" s="123" t="str">
        <f t="shared" si="44"/>
        <v>CA</v>
      </c>
      <c r="K888" s="123" t="str">
        <f t="shared" si="43"/>
        <v>Mountain, Pacific</v>
      </c>
      <c r="L888" s="123" t="str">
        <f>INDEX('State '!$A$1:$C$62,MATCH($I888,'State '!$B:$B,0),3)</f>
        <v>Mountain</v>
      </c>
      <c r="M888" s="123" t="str">
        <f>INDEX('State '!$A$1:$C$62,MATCH($J888,'State '!$B:$B,0),3)</f>
        <v>Pacific</v>
      </c>
      <c r="N888" s="123"/>
      <c r="O888" s="85">
        <v>10.5</v>
      </c>
      <c r="P888" s="85">
        <v>23</v>
      </c>
      <c r="Q888" s="85">
        <v>12.78</v>
      </c>
      <c r="R888" s="124" t="s">
        <v>1211</v>
      </c>
      <c r="S888" s="123" t="s">
        <v>135</v>
      </c>
      <c r="T888" s="123" t="s">
        <v>390</v>
      </c>
      <c r="U888" s="123" t="s">
        <v>1774</v>
      </c>
      <c r="V888" s="123"/>
      <c r="W888" s="101"/>
      <c r="X888" s="125"/>
      <c r="Y888" s="126"/>
      <c r="Z888" s="113"/>
      <c r="AA888" s="113"/>
      <c r="AB888" s="113"/>
      <c r="AC888" s="113"/>
      <c r="AD888" s="113"/>
      <c r="AE888" s="113"/>
      <c r="AF888" s="113"/>
      <c r="AG888" s="113"/>
      <c r="AH888" s="113"/>
      <c r="AI888" s="113"/>
      <c r="AJ888" s="113"/>
      <c r="AK888" s="113"/>
      <c r="AL888" s="113"/>
      <c r="AM888" s="113"/>
      <c r="AN888" s="113"/>
      <c r="AO888" s="113"/>
      <c r="AP888" s="113"/>
      <c r="AQ888" s="113"/>
      <c r="AR888" s="113"/>
      <c r="AS888" s="113"/>
      <c r="AT888" s="113"/>
      <c r="AU888" s="113"/>
      <c r="AV888" s="113"/>
      <c r="AW888" s="113"/>
      <c r="AX888" s="113"/>
      <c r="AY888" s="113"/>
      <c r="AZ888" s="113"/>
      <c r="BA888" s="113"/>
      <c r="BB888" s="113"/>
      <c r="BC888" s="113"/>
      <c r="BD888" s="113"/>
      <c r="BE888" s="113"/>
      <c r="BF888" s="113"/>
      <c r="BG888" s="113"/>
      <c r="BH888" s="113"/>
      <c r="BI888" s="113"/>
      <c r="BJ888" s="113"/>
      <c r="BK888" s="113"/>
      <c r="BL888" s="113"/>
      <c r="BM888" s="113"/>
      <c r="BN888" s="113"/>
      <c r="BO888" s="113"/>
      <c r="BP888" s="113"/>
      <c r="BQ888" s="113"/>
      <c r="BR888" s="113"/>
      <c r="BS888" s="113"/>
      <c r="BT888" s="113"/>
      <c r="BU888" s="113"/>
      <c r="BV888" s="113"/>
      <c r="BW888" s="113"/>
      <c r="BX888" s="113"/>
      <c r="BY888" s="113"/>
      <c r="BZ888" s="113"/>
      <c r="CA888" s="113"/>
      <c r="CB888" s="113"/>
      <c r="CC888" s="113"/>
      <c r="CD888" s="113"/>
      <c r="CE888" s="113"/>
      <c r="CF888" s="113"/>
      <c r="CG888" s="113"/>
      <c r="CH888" s="113"/>
      <c r="CI888" s="113"/>
      <c r="CJ888" s="113"/>
      <c r="CK888" s="113"/>
      <c r="CL888" s="113"/>
      <c r="CM888" s="113"/>
      <c r="CN888" s="113"/>
      <c r="CO888" s="113"/>
      <c r="CP888" s="113"/>
      <c r="CQ888" s="113"/>
      <c r="CR888" s="113"/>
      <c r="CS888" s="113"/>
      <c r="CT888" s="113"/>
      <c r="CU888" s="113"/>
      <c r="CV888" s="113"/>
      <c r="CW888" s="113"/>
      <c r="CX888" s="113"/>
      <c r="CY888" s="113"/>
      <c r="CZ888" s="113"/>
      <c r="DA888" s="113"/>
      <c r="DB888" s="113"/>
      <c r="DC888" s="113"/>
      <c r="DD888" s="113"/>
      <c r="DE888" s="113"/>
      <c r="DF888" s="113"/>
      <c r="DG888" s="113"/>
      <c r="DH888" s="113"/>
      <c r="DI888" s="113"/>
      <c r="DJ888" s="113"/>
      <c r="DK888" s="113"/>
      <c r="DL888" s="113"/>
      <c r="DM888" s="113"/>
      <c r="DN888" s="113"/>
      <c r="DO888" s="113"/>
      <c r="DP888" s="113"/>
      <c r="DQ888" s="113"/>
      <c r="DR888" s="113"/>
      <c r="DS888" s="113"/>
      <c r="DT888" s="113"/>
      <c r="DU888" s="113"/>
      <c r="DV888" s="113"/>
      <c r="DW888" s="113"/>
      <c r="DX888" s="113"/>
      <c r="DY888" s="113"/>
      <c r="DZ888" s="113"/>
      <c r="EA888" s="113"/>
      <c r="EB888" s="113"/>
      <c r="EC888" s="113"/>
      <c r="ED888" s="113"/>
      <c r="EE888" s="113"/>
      <c r="EF888" s="113"/>
      <c r="EG888" s="113"/>
      <c r="EH888" s="113"/>
      <c r="EI888" s="113"/>
      <c r="EJ888" s="113"/>
      <c r="EK888" s="113"/>
      <c r="EL888" s="113"/>
      <c r="EM888" s="113"/>
      <c r="EN888" s="113"/>
      <c r="EO888" s="113"/>
      <c r="EP888" s="113"/>
      <c r="EQ888" s="113"/>
      <c r="ER888" s="113"/>
      <c r="ES888" s="113"/>
      <c r="ET888" s="113"/>
      <c r="EU888" s="113"/>
      <c r="EV888" s="113"/>
      <c r="EW888" s="113"/>
      <c r="EX888" s="113"/>
      <c r="EY888" s="113"/>
      <c r="EZ888" s="113"/>
      <c r="FA888" s="113"/>
      <c r="FB888" s="113"/>
      <c r="FC888" s="113"/>
      <c r="FD888" s="113"/>
      <c r="FE888" s="113"/>
      <c r="FF888" s="113"/>
      <c r="FG888" s="113"/>
      <c r="FH888" s="113"/>
      <c r="FI888" s="113"/>
      <c r="FJ888" s="113"/>
      <c r="FK888" s="113"/>
      <c r="FL888" s="113"/>
      <c r="FM888" s="113"/>
      <c r="FN888" s="113"/>
      <c r="FO888" s="113"/>
      <c r="FP888" s="113"/>
      <c r="FQ888" s="113"/>
      <c r="FR888" s="113"/>
      <c r="FS888" s="113"/>
      <c r="FT888" s="113"/>
      <c r="FU888" s="113"/>
      <c r="FV888" s="113"/>
      <c r="FW888" s="113"/>
      <c r="FX888" s="113"/>
      <c r="FY888" s="113"/>
      <c r="FZ888" s="113"/>
      <c r="GA888" s="113"/>
      <c r="GB888" s="113"/>
      <c r="GC888" s="113"/>
      <c r="GD888" s="113"/>
      <c r="GE888" s="113"/>
      <c r="GF888" s="113"/>
      <c r="GG888" s="113"/>
      <c r="GH888" s="113"/>
      <c r="GI888" s="113"/>
      <c r="GJ888" s="113"/>
      <c r="GK888" s="113"/>
      <c r="GL888" s="113"/>
      <c r="GM888" s="113"/>
      <c r="GN888" s="113"/>
      <c r="GO888" s="113"/>
      <c r="GP888" s="113"/>
      <c r="GQ888" s="113"/>
      <c r="GR888" s="113"/>
      <c r="GS888" s="113"/>
      <c r="GT888" s="113"/>
      <c r="GU888" s="113"/>
      <c r="GV888" s="113"/>
      <c r="GW888" s="113"/>
      <c r="GX888" s="113"/>
      <c r="GY888" s="113"/>
      <c r="GZ888" s="113"/>
      <c r="HA888" s="113"/>
      <c r="HB888" s="113"/>
      <c r="HC888" s="113"/>
      <c r="HD888" s="113"/>
      <c r="HE888" s="113"/>
      <c r="HF888" s="113"/>
      <c r="HG888" s="113"/>
      <c r="HH888" s="113"/>
      <c r="HI888" s="113"/>
      <c r="HJ888" s="113"/>
      <c r="HK888" s="113"/>
      <c r="HL888" s="113"/>
      <c r="HM888" s="113"/>
      <c r="HN888" s="113"/>
      <c r="HO888" s="113"/>
      <c r="HP888" s="113"/>
      <c r="HQ888" s="113"/>
      <c r="HR888" s="113"/>
      <c r="HS888" s="113"/>
      <c r="HT888" s="113"/>
      <c r="HU888" s="113"/>
      <c r="HV888" s="113"/>
      <c r="HW888" s="113"/>
      <c r="HX888" s="113"/>
      <c r="HY888" s="113"/>
      <c r="HZ888" s="113"/>
      <c r="IA888" s="113"/>
      <c r="IB888" s="113"/>
      <c r="IC888" s="113"/>
      <c r="ID888" s="113"/>
      <c r="IE888" s="113"/>
      <c r="IF888" s="113"/>
      <c r="IG888" s="113"/>
      <c r="IH888" s="113"/>
      <c r="II888" s="113"/>
      <c r="IJ888" s="113"/>
      <c r="IK888" s="113"/>
      <c r="IL888" s="113"/>
      <c r="IM888" s="113"/>
      <c r="IN888" s="113"/>
      <c r="IO888" s="113"/>
      <c r="IP888" s="113"/>
      <c r="IQ888" s="113"/>
      <c r="IR888" s="113"/>
      <c r="IS888" s="113"/>
      <c r="IT888" s="113"/>
      <c r="IU888" s="113"/>
      <c r="IV888" s="113"/>
      <c r="IW888" s="113"/>
      <c r="IX888" s="113"/>
      <c r="IY888" s="113"/>
      <c r="IZ888" s="113"/>
    </row>
    <row r="889" spans="1:260" s="20" customFormat="1" ht="63.75" x14ac:dyDescent="0.2">
      <c r="A889" s="122">
        <v>39990</v>
      </c>
      <c r="B889" s="101" t="s">
        <v>1768</v>
      </c>
      <c r="C889" s="101" t="s">
        <v>354</v>
      </c>
      <c r="D889" s="101" t="s">
        <v>141</v>
      </c>
      <c r="E889" s="101" t="s">
        <v>144</v>
      </c>
      <c r="F889" s="82">
        <v>35612</v>
      </c>
      <c r="G889" s="124">
        <v>1997</v>
      </c>
      <c r="H889" s="123" t="s">
        <v>1496</v>
      </c>
      <c r="I889" s="123" t="str">
        <f t="shared" si="42"/>
        <v>CA</v>
      </c>
      <c r="J889" s="123" t="str">
        <f t="shared" si="44"/>
        <v>MX</v>
      </c>
      <c r="K889" s="123" t="str">
        <f t="shared" si="43"/>
        <v>Pacific, Mexico</v>
      </c>
      <c r="L889" s="123" t="str">
        <f>INDEX('State '!$A$1:$C$62,MATCH($I889,'State '!$B:$B,0),3)</f>
        <v>Pacific</v>
      </c>
      <c r="M889" s="123" t="str">
        <f>INDEX('State '!$A$1:$C$62,MATCH($J889,'State '!$B:$B,0),3)</f>
        <v>Mexico</v>
      </c>
      <c r="N889" s="123"/>
      <c r="O889" s="85">
        <v>0.25</v>
      </c>
      <c r="P889" s="85">
        <v>1</v>
      </c>
      <c r="Q889" s="85">
        <v>25</v>
      </c>
      <c r="R889" s="124">
        <v>16</v>
      </c>
      <c r="S889" s="123" t="s">
        <v>135</v>
      </c>
      <c r="T889" s="123" t="s">
        <v>390</v>
      </c>
      <c r="U889" s="123" t="s">
        <v>391</v>
      </c>
      <c r="V889" s="123"/>
      <c r="W889" s="101" t="s">
        <v>2840</v>
      </c>
      <c r="X889" s="206" t="s">
        <v>2596</v>
      </c>
      <c r="Y889" s="126"/>
      <c r="Z889" s="113"/>
      <c r="AA889" s="113"/>
      <c r="AB889" s="113"/>
      <c r="AC889" s="113"/>
      <c r="AD889" s="113"/>
      <c r="AE889" s="113"/>
      <c r="AF889" s="113"/>
      <c r="AG889" s="113"/>
      <c r="AH889" s="113"/>
      <c r="AI889" s="113"/>
      <c r="AJ889" s="113"/>
      <c r="AK889" s="113"/>
      <c r="AL889" s="113"/>
      <c r="AM889" s="113"/>
      <c r="AN889" s="113"/>
      <c r="AO889" s="113"/>
      <c r="AP889" s="113"/>
      <c r="AQ889" s="113"/>
      <c r="AR889" s="113"/>
      <c r="AS889" s="113"/>
      <c r="AT889" s="113"/>
      <c r="AU889" s="113"/>
      <c r="AV889" s="113"/>
      <c r="AW889" s="113"/>
      <c r="AX889" s="113"/>
      <c r="AY889" s="113"/>
      <c r="AZ889" s="113"/>
      <c r="BA889" s="113"/>
      <c r="BB889" s="113"/>
      <c r="BC889" s="113"/>
      <c r="BD889" s="113"/>
      <c r="BE889" s="113"/>
      <c r="BF889" s="113"/>
      <c r="BG889" s="113"/>
      <c r="BH889" s="113"/>
      <c r="BI889" s="113"/>
      <c r="BJ889" s="113"/>
      <c r="BK889" s="113"/>
      <c r="BL889" s="113"/>
      <c r="BM889" s="113"/>
      <c r="BN889" s="113"/>
      <c r="BO889" s="113"/>
      <c r="BP889" s="113"/>
      <c r="BQ889" s="113"/>
      <c r="BR889" s="113"/>
      <c r="BS889" s="113"/>
      <c r="BT889" s="113"/>
      <c r="BU889" s="113"/>
      <c r="BV889" s="113"/>
      <c r="BW889" s="113"/>
      <c r="BX889" s="113"/>
      <c r="BY889" s="113"/>
      <c r="BZ889" s="113"/>
      <c r="CA889" s="113"/>
      <c r="CB889" s="113"/>
      <c r="CC889" s="113"/>
      <c r="CD889" s="113"/>
      <c r="CE889" s="113"/>
      <c r="CF889" s="113"/>
      <c r="CG889" s="113"/>
      <c r="CH889" s="113"/>
      <c r="CI889" s="113"/>
      <c r="CJ889" s="113"/>
      <c r="CK889" s="113"/>
      <c r="CL889" s="113"/>
      <c r="CM889" s="113"/>
      <c r="CN889" s="113"/>
      <c r="CO889" s="113"/>
      <c r="CP889" s="113"/>
      <c r="CQ889" s="113"/>
      <c r="CR889" s="113"/>
      <c r="CS889" s="113"/>
      <c r="CT889" s="113"/>
      <c r="CU889" s="113"/>
      <c r="CV889" s="113"/>
      <c r="CW889" s="113"/>
      <c r="CX889" s="113"/>
      <c r="CY889" s="113"/>
      <c r="CZ889" s="113"/>
      <c r="DA889" s="113"/>
      <c r="DB889" s="113"/>
      <c r="DC889" s="113"/>
      <c r="DD889" s="113"/>
      <c r="DE889" s="113"/>
      <c r="DF889" s="113"/>
      <c r="DG889" s="113"/>
      <c r="DH889" s="113"/>
      <c r="DI889" s="113"/>
      <c r="DJ889" s="113"/>
      <c r="DK889" s="113"/>
      <c r="DL889" s="113"/>
      <c r="DM889" s="113"/>
      <c r="DN889" s="113"/>
      <c r="DO889" s="113"/>
      <c r="DP889" s="113"/>
      <c r="DQ889" s="113"/>
      <c r="DR889" s="113"/>
      <c r="DS889" s="113"/>
      <c r="DT889" s="113"/>
      <c r="DU889" s="113"/>
      <c r="DV889" s="113"/>
      <c r="DW889" s="113"/>
      <c r="DX889" s="113"/>
      <c r="DY889" s="113"/>
      <c r="DZ889" s="113"/>
      <c r="EA889" s="113"/>
      <c r="EB889" s="113"/>
      <c r="EC889" s="113"/>
      <c r="ED889" s="113"/>
      <c r="EE889" s="113"/>
      <c r="EF889" s="113"/>
      <c r="EG889" s="113"/>
      <c r="EH889" s="113"/>
      <c r="EI889" s="113"/>
      <c r="EJ889" s="113"/>
      <c r="EK889" s="113"/>
      <c r="EL889" s="113"/>
      <c r="EM889" s="113"/>
      <c r="EN889" s="113"/>
      <c r="EO889" s="113"/>
      <c r="EP889" s="113"/>
      <c r="EQ889" s="113"/>
      <c r="ER889" s="113"/>
      <c r="ES889" s="113"/>
      <c r="ET889" s="113"/>
      <c r="EU889" s="113"/>
      <c r="EV889" s="113"/>
      <c r="EW889" s="113"/>
      <c r="EX889" s="113"/>
      <c r="EY889" s="113"/>
      <c r="EZ889" s="113"/>
      <c r="FA889" s="113"/>
      <c r="FB889" s="113"/>
      <c r="FC889" s="113"/>
      <c r="FD889" s="113"/>
      <c r="FE889" s="113"/>
      <c r="FF889" s="113"/>
      <c r="FG889" s="113"/>
      <c r="FH889" s="113"/>
      <c r="FI889" s="113"/>
      <c r="FJ889" s="113"/>
      <c r="FK889" s="113"/>
      <c r="FL889" s="113"/>
      <c r="FM889" s="113"/>
      <c r="FN889" s="113"/>
      <c r="FO889" s="113"/>
      <c r="FP889" s="113"/>
      <c r="FQ889" s="113"/>
      <c r="FR889" s="113"/>
      <c r="FS889" s="113"/>
      <c r="FT889" s="113"/>
      <c r="FU889" s="113"/>
      <c r="FV889" s="113"/>
      <c r="FW889" s="113"/>
      <c r="FX889" s="113"/>
      <c r="FY889" s="113"/>
      <c r="FZ889" s="113"/>
      <c r="GA889" s="113"/>
      <c r="GB889" s="113"/>
      <c r="GC889" s="113"/>
      <c r="GD889" s="113"/>
      <c r="GE889" s="113"/>
      <c r="GF889" s="113"/>
      <c r="GG889" s="113"/>
      <c r="GH889" s="113"/>
      <c r="GI889" s="113"/>
      <c r="GJ889" s="113"/>
      <c r="GK889" s="113"/>
      <c r="GL889" s="113"/>
      <c r="GM889" s="113"/>
      <c r="GN889" s="113"/>
      <c r="GO889" s="113"/>
      <c r="GP889" s="113"/>
      <c r="GQ889" s="113"/>
      <c r="GR889" s="113"/>
      <c r="GS889" s="113"/>
      <c r="GT889" s="113"/>
      <c r="GU889" s="113"/>
      <c r="GV889" s="113"/>
      <c r="GW889" s="113"/>
      <c r="GX889" s="113"/>
      <c r="GY889" s="113"/>
      <c r="GZ889" s="113"/>
      <c r="HA889" s="113"/>
      <c r="HB889" s="113"/>
      <c r="HC889" s="113"/>
      <c r="HD889" s="113"/>
      <c r="HE889" s="113"/>
      <c r="HF889" s="113"/>
      <c r="HG889" s="113"/>
      <c r="HH889" s="113"/>
      <c r="HI889" s="113"/>
      <c r="HJ889" s="113"/>
      <c r="HK889" s="113"/>
      <c r="HL889" s="113"/>
      <c r="HM889" s="113"/>
      <c r="HN889" s="113"/>
      <c r="HO889" s="113"/>
      <c r="HP889" s="113"/>
      <c r="HQ889" s="113"/>
      <c r="HR889" s="113"/>
      <c r="HS889" s="113"/>
      <c r="HT889" s="113"/>
      <c r="HU889" s="113"/>
      <c r="HV889" s="113"/>
      <c r="HW889" s="113"/>
      <c r="HX889" s="113"/>
      <c r="HY889" s="113"/>
      <c r="HZ889" s="113"/>
      <c r="IA889" s="113"/>
      <c r="IB889" s="113"/>
      <c r="IC889" s="113"/>
      <c r="ID889" s="113"/>
      <c r="IE889" s="113"/>
      <c r="IF889" s="113"/>
      <c r="IG889" s="113"/>
      <c r="IH889" s="113"/>
      <c r="II889" s="113"/>
      <c r="IJ889" s="113"/>
      <c r="IK889" s="113"/>
      <c r="IL889" s="113"/>
      <c r="IM889" s="113"/>
      <c r="IN889" s="113"/>
      <c r="IO889" s="113"/>
      <c r="IP889" s="113"/>
      <c r="IQ889" s="113"/>
      <c r="IR889" s="113"/>
      <c r="IS889" s="113"/>
      <c r="IT889" s="113"/>
      <c r="IU889" s="113"/>
      <c r="IV889" s="113"/>
      <c r="IW889" s="113"/>
      <c r="IX889" s="113"/>
      <c r="IY889" s="113"/>
      <c r="IZ889" s="113"/>
    </row>
    <row r="890" spans="1:260" s="20" customFormat="1" ht="76.5" x14ac:dyDescent="0.2">
      <c r="A890" s="122">
        <v>39990</v>
      </c>
      <c r="B890" s="101" t="s">
        <v>1751</v>
      </c>
      <c r="C890" s="101" t="s">
        <v>216</v>
      </c>
      <c r="D890" s="101" t="s">
        <v>141</v>
      </c>
      <c r="E890" s="101" t="s">
        <v>144</v>
      </c>
      <c r="F890" s="82">
        <v>35735</v>
      </c>
      <c r="G890" s="124">
        <v>1997</v>
      </c>
      <c r="H890" s="123" t="s">
        <v>1752</v>
      </c>
      <c r="I890" s="123" t="str">
        <f t="shared" si="42"/>
        <v>GA</v>
      </c>
      <c r="J890" s="123" t="str">
        <f t="shared" si="44"/>
        <v>SC</v>
      </c>
      <c r="K890" s="123" t="str">
        <f t="shared" si="43"/>
        <v>Southeast</v>
      </c>
      <c r="L890" s="123" t="str">
        <f>INDEX('State '!$A$1:$C$62,MATCH($I890,'State '!$B:$B,0),3)</f>
        <v>Southeast</v>
      </c>
      <c r="M890" s="123" t="str">
        <f>INDEX('State '!$A$1:$C$62,MATCH($J890,'State '!$B:$B,0),3)</f>
        <v>Southeast</v>
      </c>
      <c r="N890" s="123"/>
      <c r="O890" s="85">
        <v>36</v>
      </c>
      <c r="P890" s="85">
        <v>27</v>
      </c>
      <c r="Q890" s="85">
        <v>45.88</v>
      </c>
      <c r="R890" s="124" t="s">
        <v>1753</v>
      </c>
      <c r="S890" s="123" t="s">
        <v>135</v>
      </c>
      <c r="T890" s="123" t="s">
        <v>390</v>
      </c>
      <c r="U890" s="123" t="s">
        <v>1754</v>
      </c>
      <c r="V890" s="123"/>
      <c r="W890" s="101" t="s">
        <v>2584</v>
      </c>
      <c r="X890" s="125" t="s">
        <v>2841</v>
      </c>
      <c r="Y890" s="126"/>
      <c r="Z890" s="113"/>
      <c r="AA890" s="113"/>
      <c r="AB890" s="113"/>
      <c r="AC890" s="113"/>
      <c r="AD890" s="113"/>
      <c r="AE890" s="113"/>
      <c r="AF890" s="113"/>
      <c r="AG890" s="113"/>
      <c r="AH890" s="113"/>
      <c r="AI890" s="113"/>
      <c r="AJ890" s="113"/>
      <c r="AK890" s="113"/>
      <c r="AL890" s="113"/>
      <c r="AM890" s="113"/>
      <c r="AN890" s="113"/>
      <c r="AO890" s="113"/>
      <c r="AP890" s="113"/>
      <c r="AQ890" s="113"/>
      <c r="AR890" s="113"/>
      <c r="AS890" s="113"/>
      <c r="AT890" s="113"/>
      <c r="AU890" s="113"/>
      <c r="AV890" s="113"/>
      <c r="AW890" s="113"/>
      <c r="AX890" s="113"/>
      <c r="AY890" s="113"/>
      <c r="AZ890" s="113"/>
      <c r="BA890" s="113"/>
      <c r="BB890" s="113"/>
      <c r="BC890" s="113"/>
      <c r="BD890" s="113"/>
      <c r="BE890" s="113"/>
      <c r="BF890" s="113"/>
      <c r="BG890" s="113"/>
      <c r="BH890" s="113"/>
      <c r="BI890" s="113"/>
      <c r="BJ890" s="113"/>
      <c r="BK890" s="113"/>
      <c r="BL890" s="113"/>
      <c r="BM890" s="113"/>
      <c r="BN890" s="113"/>
      <c r="BO890" s="113"/>
      <c r="BP890" s="113"/>
      <c r="BQ890" s="113"/>
      <c r="BR890" s="113"/>
      <c r="BS890" s="113"/>
      <c r="BT890" s="113"/>
      <c r="BU890" s="113"/>
      <c r="BV890" s="113"/>
      <c r="BW890" s="113"/>
      <c r="BX890" s="113"/>
      <c r="BY890" s="113"/>
      <c r="BZ890" s="113"/>
      <c r="CA890" s="113"/>
      <c r="CB890" s="113"/>
      <c r="CC890" s="113"/>
      <c r="CD890" s="113"/>
      <c r="CE890" s="113"/>
      <c r="CF890" s="113"/>
      <c r="CG890" s="113"/>
      <c r="CH890" s="113"/>
      <c r="CI890" s="113"/>
      <c r="CJ890" s="113"/>
      <c r="CK890" s="113"/>
      <c r="CL890" s="113"/>
      <c r="CM890" s="113"/>
      <c r="CN890" s="113"/>
      <c r="CO890" s="113"/>
      <c r="CP890" s="113"/>
      <c r="CQ890" s="113"/>
      <c r="CR890" s="113"/>
      <c r="CS890" s="113"/>
      <c r="CT890" s="113"/>
      <c r="CU890" s="113"/>
      <c r="CV890" s="113"/>
      <c r="CW890" s="113"/>
      <c r="CX890" s="113"/>
      <c r="CY890" s="113"/>
      <c r="CZ890" s="113"/>
      <c r="DA890" s="113"/>
      <c r="DB890" s="113"/>
      <c r="DC890" s="113"/>
      <c r="DD890" s="113"/>
      <c r="DE890" s="113"/>
      <c r="DF890" s="113"/>
      <c r="DG890" s="113"/>
      <c r="DH890" s="113"/>
      <c r="DI890" s="113"/>
      <c r="DJ890" s="113"/>
      <c r="DK890" s="113"/>
      <c r="DL890" s="113"/>
      <c r="DM890" s="113"/>
      <c r="DN890" s="113"/>
      <c r="DO890" s="113"/>
      <c r="DP890" s="113"/>
      <c r="DQ890" s="113"/>
      <c r="DR890" s="113"/>
      <c r="DS890" s="113"/>
      <c r="DT890" s="113"/>
      <c r="DU890" s="113"/>
      <c r="DV890" s="113"/>
      <c r="DW890" s="113"/>
      <c r="DX890" s="113"/>
      <c r="DY890" s="113"/>
      <c r="DZ890" s="113"/>
      <c r="EA890" s="113"/>
      <c r="EB890" s="113"/>
      <c r="EC890" s="113"/>
      <c r="ED890" s="113"/>
      <c r="EE890" s="113"/>
      <c r="EF890" s="113"/>
      <c r="EG890" s="113"/>
      <c r="EH890" s="113"/>
      <c r="EI890" s="113"/>
      <c r="EJ890" s="113"/>
      <c r="EK890" s="113"/>
      <c r="EL890" s="113"/>
      <c r="EM890" s="113"/>
      <c r="EN890" s="113"/>
      <c r="EO890" s="113"/>
      <c r="EP890" s="113"/>
      <c r="EQ890" s="113"/>
      <c r="ER890" s="113"/>
      <c r="ES890" s="113"/>
      <c r="ET890" s="113"/>
      <c r="EU890" s="113"/>
      <c r="EV890" s="113"/>
      <c r="EW890" s="113"/>
      <c r="EX890" s="113"/>
      <c r="EY890" s="113"/>
      <c r="EZ890" s="113"/>
      <c r="FA890" s="113"/>
      <c r="FB890" s="113"/>
      <c r="FC890" s="113"/>
      <c r="FD890" s="113"/>
      <c r="FE890" s="113"/>
      <c r="FF890" s="113"/>
      <c r="FG890" s="113"/>
      <c r="FH890" s="113"/>
      <c r="FI890" s="113"/>
      <c r="FJ890" s="113"/>
      <c r="FK890" s="113"/>
      <c r="FL890" s="113"/>
      <c r="FM890" s="113"/>
      <c r="FN890" s="113"/>
      <c r="FO890" s="113"/>
      <c r="FP890" s="113"/>
      <c r="FQ890" s="113"/>
      <c r="FR890" s="113"/>
      <c r="FS890" s="113"/>
      <c r="FT890" s="113"/>
      <c r="FU890" s="113"/>
      <c r="FV890" s="113"/>
      <c r="FW890" s="113"/>
      <c r="FX890" s="113"/>
      <c r="FY890" s="113"/>
      <c r="FZ890" s="113"/>
      <c r="GA890" s="113"/>
      <c r="GB890" s="113"/>
      <c r="GC890" s="113"/>
      <c r="GD890" s="113"/>
      <c r="GE890" s="113"/>
      <c r="GF890" s="113"/>
      <c r="GG890" s="113"/>
      <c r="GH890" s="113"/>
      <c r="GI890" s="113"/>
      <c r="GJ890" s="113"/>
      <c r="GK890" s="113"/>
      <c r="GL890" s="113"/>
      <c r="GM890" s="113"/>
      <c r="GN890" s="113"/>
      <c r="GO890" s="113"/>
      <c r="GP890" s="113"/>
      <c r="GQ890" s="113"/>
      <c r="GR890" s="113"/>
      <c r="GS890" s="113"/>
      <c r="GT890" s="113"/>
      <c r="GU890" s="113"/>
      <c r="GV890" s="113"/>
      <c r="GW890" s="113"/>
      <c r="GX890" s="113"/>
      <c r="GY890" s="113"/>
      <c r="GZ890" s="113"/>
      <c r="HA890" s="113"/>
      <c r="HB890" s="113"/>
      <c r="HC890" s="113"/>
      <c r="HD890" s="113"/>
      <c r="HE890" s="113"/>
      <c r="HF890" s="113"/>
      <c r="HG890" s="113"/>
      <c r="HH890" s="113"/>
      <c r="HI890" s="113"/>
      <c r="HJ890" s="113"/>
      <c r="HK890" s="113"/>
      <c r="HL890" s="113"/>
      <c r="HM890" s="113"/>
      <c r="HN890" s="113"/>
      <c r="HO890" s="113"/>
      <c r="HP890" s="113"/>
      <c r="HQ890" s="113"/>
      <c r="HR890" s="113"/>
      <c r="HS890" s="113"/>
      <c r="HT890" s="113"/>
      <c r="HU890" s="113"/>
      <c r="HV890" s="113"/>
      <c r="HW890" s="113"/>
      <c r="HX890" s="113"/>
      <c r="HY890" s="113"/>
      <c r="HZ890" s="113"/>
      <c r="IA890" s="113"/>
      <c r="IB890" s="113"/>
      <c r="IC890" s="113"/>
      <c r="ID890" s="113"/>
      <c r="IE890" s="113"/>
      <c r="IF890" s="113"/>
      <c r="IG890" s="113"/>
      <c r="IH890" s="113"/>
      <c r="II890" s="113"/>
      <c r="IJ890" s="113"/>
      <c r="IK890" s="113"/>
      <c r="IL890" s="113"/>
      <c r="IM890" s="113"/>
      <c r="IN890" s="113"/>
      <c r="IO890" s="113"/>
      <c r="IP890" s="113"/>
      <c r="IQ890" s="113"/>
      <c r="IR890" s="113"/>
      <c r="IS890" s="113"/>
      <c r="IT890" s="113"/>
      <c r="IU890" s="113"/>
      <c r="IV890" s="113"/>
      <c r="IW890" s="113"/>
      <c r="IX890" s="113"/>
      <c r="IY890" s="113"/>
      <c r="IZ890" s="113"/>
    </row>
    <row r="891" spans="1:260" s="20" customFormat="1" ht="25.5" x14ac:dyDescent="0.2">
      <c r="A891" s="122">
        <v>39990</v>
      </c>
      <c r="B891" s="101" t="s">
        <v>1755</v>
      </c>
      <c r="C891" s="101" t="s">
        <v>385</v>
      </c>
      <c r="D891" s="101" t="s">
        <v>141</v>
      </c>
      <c r="E891" s="101" t="s">
        <v>144</v>
      </c>
      <c r="F891" s="82">
        <v>35733</v>
      </c>
      <c r="G891" s="124">
        <v>1997</v>
      </c>
      <c r="H891" s="123" t="s">
        <v>6</v>
      </c>
      <c r="I891" s="123" t="str">
        <f t="shared" si="42"/>
        <v>TX</v>
      </c>
      <c r="J891" s="123" t="str">
        <f t="shared" si="44"/>
        <v>TX</v>
      </c>
      <c r="K891" s="123" t="str">
        <f t="shared" si="43"/>
        <v>South Central</v>
      </c>
      <c r="L891" s="123" t="str">
        <f>INDEX('State '!$A$1:$C$62,MATCH($I891,'State '!$B:$B,0),3)</f>
        <v>South Central</v>
      </c>
      <c r="M891" s="123" t="str">
        <f>INDEX('State '!$A$1:$C$62,MATCH($J891,'State '!$B:$B,0),3)</f>
        <v>South Central</v>
      </c>
      <c r="N891" s="123"/>
      <c r="O891" s="85"/>
      <c r="P891" s="85">
        <v>53</v>
      </c>
      <c r="Q891" s="85">
        <v>90</v>
      </c>
      <c r="R891" s="124" t="s">
        <v>1463</v>
      </c>
      <c r="S891" s="123" t="s">
        <v>139</v>
      </c>
      <c r="T891" s="123" t="s">
        <v>188</v>
      </c>
      <c r="U891" s="123" t="s">
        <v>391</v>
      </c>
      <c r="V891" s="123"/>
      <c r="W891" s="101" t="s">
        <v>2786</v>
      </c>
      <c r="X891" s="125"/>
      <c r="Y891" s="126"/>
      <c r="Z891" s="113"/>
      <c r="AA891" s="113"/>
      <c r="AB891" s="113"/>
      <c r="AC891" s="113"/>
      <c r="AD891" s="113"/>
      <c r="AE891" s="113"/>
      <c r="AF891" s="113"/>
      <c r="AG891" s="113"/>
      <c r="AH891" s="113"/>
      <c r="AI891" s="113"/>
      <c r="AJ891" s="113"/>
      <c r="AK891" s="113"/>
      <c r="AL891" s="113"/>
      <c r="AM891" s="113"/>
      <c r="AN891" s="113"/>
      <c r="AO891" s="113"/>
      <c r="AP891" s="113"/>
      <c r="AQ891" s="113"/>
      <c r="AR891" s="113"/>
      <c r="AS891" s="113"/>
      <c r="AT891" s="113"/>
      <c r="AU891" s="113"/>
      <c r="AV891" s="113"/>
      <c r="AW891" s="113"/>
      <c r="AX891" s="113"/>
      <c r="AY891" s="113"/>
      <c r="AZ891" s="113"/>
      <c r="BA891" s="113"/>
      <c r="BB891" s="113"/>
      <c r="BC891" s="113"/>
      <c r="BD891" s="113"/>
      <c r="BE891" s="113"/>
      <c r="BF891" s="113"/>
      <c r="BG891" s="113"/>
      <c r="BH891" s="113"/>
      <c r="BI891" s="113"/>
      <c r="BJ891" s="113"/>
      <c r="BK891" s="113"/>
      <c r="BL891" s="113"/>
      <c r="BM891" s="113"/>
      <c r="BN891" s="113"/>
      <c r="BO891" s="113"/>
      <c r="BP891" s="113"/>
      <c r="BQ891" s="113"/>
      <c r="BR891" s="113"/>
      <c r="BS891" s="113"/>
      <c r="BT891" s="113"/>
      <c r="BU891" s="113"/>
      <c r="BV891" s="113"/>
      <c r="BW891" s="113"/>
      <c r="BX891" s="113"/>
      <c r="BY891" s="113"/>
      <c r="BZ891" s="113"/>
      <c r="CA891" s="113"/>
      <c r="CB891" s="113"/>
      <c r="CC891" s="113"/>
      <c r="CD891" s="113"/>
      <c r="CE891" s="113"/>
      <c r="CF891" s="113"/>
      <c r="CG891" s="113"/>
      <c r="CH891" s="113"/>
      <c r="CI891" s="113"/>
      <c r="CJ891" s="113"/>
      <c r="CK891" s="113"/>
      <c r="CL891" s="113"/>
      <c r="CM891" s="113"/>
      <c r="CN891" s="113"/>
      <c r="CO891" s="113"/>
      <c r="CP891" s="113"/>
      <c r="CQ891" s="113"/>
      <c r="CR891" s="113"/>
      <c r="CS891" s="113"/>
      <c r="CT891" s="113"/>
      <c r="CU891" s="113"/>
      <c r="CV891" s="113"/>
      <c r="CW891" s="113"/>
      <c r="CX891" s="113"/>
      <c r="CY891" s="113"/>
      <c r="CZ891" s="113"/>
      <c r="DA891" s="113"/>
      <c r="DB891" s="113"/>
      <c r="DC891" s="113"/>
      <c r="DD891" s="113"/>
      <c r="DE891" s="113"/>
      <c r="DF891" s="113"/>
      <c r="DG891" s="113"/>
      <c r="DH891" s="113"/>
      <c r="DI891" s="113"/>
      <c r="DJ891" s="113"/>
      <c r="DK891" s="113"/>
      <c r="DL891" s="113"/>
      <c r="DM891" s="113"/>
      <c r="DN891" s="113"/>
      <c r="DO891" s="113"/>
      <c r="DP891" s="113"/>
      <c r="DQ891" s="113"/>
      <c r="DR891" s="113"/>
      <c r="DS891" s="113"/>
      <c r="DT891" s="113"/>
      <c r="DU891" s="113"/>
      <c r="DV891" s="113"/>
      <c r="DW891" s="113"/>
      <c r="DX891" s="113"/>
      <c r="DY891" s="113"/>
      <c r="DZ891" s="113"/>
      <c r="EA891" s="113"/>
      <c r="EB891" s="113"/>
      <c r="EC891" s="113"/>
      <c r="ED891" s="113"/>
      <c r="EE891" s="113"/>
      <c r="EF891" s="113"/>
      <c r="EG891" s="113"/>
      <c r="EH891" s="113"/>
      <c r="EI891" s="113"/>
      <c r="EJ891" s="113"/>
      <c r="EK891" s="113"/>
      <c r="EL891" s="113"/>
      <c r="EM891" s="113"/>
      <c r="EN891" s="113"/>
      <c r="EO891" s="113"/>
      <c r="EP891" s="113"/>
      <c r="EQ891" s="113"/>
      <c r="ER891" s="113"/>
      <c r="ES891" s="113"/>
      <c r="ET891" s="113"/>
      <c r="EU891" s="113"/>
      <c r="EV891" s="113"/>
      <c r="EW891" s="113"/>
      <c r="EX891" s="113"/>
      <c r="EY891" s="113"/>
      <c r="EZ891" s="113"/>
      <c r="FA891" s="113"/>
      <c r="FB891" s="113"/>
      <c r="FC891" s="113"/>
      <c r="FD891" s="113"/>
      <c r="FE891" s="113"/>
      <c r="FF891" s="113"/>
      <c r="FG891" s="113"/>
      <c r="FH891" s="113"/>
      <c r="FI891" s="113"/>
      <c r="FJ891" s="113"/>
      <c r="FK891" s="113"/>
      <c r="FL891" s="113"/>
      <c r="FM891" s="113"/>
      <c r="FN891" s="113"/>
      <c r="FO891" s="113"/>
      <c r="FP891" s="113"/>
      <c r="FQ891" s="113"/>
      <c r="FR891" s="113"/>
      <c r="FS891" s="113"/>
      <c r="FT891" s="113"/>
      <c r="FU891" s="113"/>
      <c r="FV891" s="113"/>
      <c r="FW891" s="113"/>
      <c r="FX891" s="113"/>
      <c r="FY891" s="113"/>
      <c r="FZ891" s="113"/>
      <c r="GA891" s="113"/>
      <c r="GB891" s="113"/>
      <c r="GC891" s="113"/>
      <c r="GD891" s="113"/>
      <c r="GE891" s="113"/>
      <c r="GF891" s="113"/>
      <c r="GG891" s="113"/>
      <c r="GH891" s="113"/>
      <c r="GI891" s="113"/>
      <c r="GJ891" s="113"/>
      <c r="GK891" s="113"/>
      <c r="GL891" s="113"/>
      <c r="GM891" s="113"/>
      <c r="GN891" s="113"/>
      <c r="GO891" s="113"/>
      <c r="GP891" s="113"/>
      <c r="GQ891" s="113"/>
      <c r="GR891" s="113"/>
      <c r="GS891" s="113"/>
      <c r="GT891" s="113"/>
      <c r="GU891" s="113"/>
      <c r="GV891" s="113"/>
      <c r="GW891" s="113"/>
      <c r="GX891" s="113"/>
      <c r="GY891" s="113"/>
      <c r="GZ891" s="113"/>
      <c r="HA891" s="113"/>
      <c r="HB891" s="113"/>
      <c r="HC891" s="113"/>
      <c r="HD891" s="113"/>
      <c r="HE891" s="113"/>
      <c r="HF891" s="113"/>
      <c r="HG891" s="113"/>
      <c r="HH891" s="113"/>
      <c r="HI891" s="113"/>
      <c r="HJ891" s="113"/>
      <c r="HK891" s="113"/>
      <c r="HL891" s="113"/>
      <c r="HM891" s="113"/>
      <c r="HN891" s="113"/>
      <c r="HO891" s="113"/>
      <c r="HP891" s="113"/>
      <c r="HQ891" s="113"/>
      <c r="HR891" s="113"/>
      <c r="HS891" s="113"/>
      <c r="HT891" s="113"/>
      <c r="HU891" s="113"/>
      <c r="HV891" s="113"/>
      <c r="HW891" s="113"/>
      <c r="HX891" s="113"/>
      <c r="HY891" s="113"/>
      <c r="HZ891" s="113"/>
      <c r="IA891" s="113"/>
      <c r="IB891" s="113"/>
      <c r="IC891" s="113"/>
      <c r="ID891" s="113"/>
      <c r="IE891" s="113"/>
      <c r="IF891" s="113"/>
      <c r="IG891" s="113"/>
      <c r="IH891" s="113"/>
      <c r="II891" s="113"/>
      <c r="IJ891" s="113"/>
      <c r="IK891" s="113"/>
      <c r="IL891" s="113"/>
      <c r="IM891" s="113"/>
      <c r="IN891" s="113"/>
      <c r="IO891" s="113"/>
      <c r="IP891" s="113"/>
      <c r="IQ891" s="113"/>
      <c r="IR891" s="113"/>
      <c r="IS891" s="113"/>
      <c r="IT891" s="113"/>
      <c r="IU891" s="113"/>
      <c r="IV891" s="113"/>
      <c r="IW891" s="113"/>
      <c r="IX891" s="113"/>
      <c r="IY891" s="113"/>
      <c r="IZ891" s="113"/>
    </row>
    <row r="892" spans="1:260" x14ac:dyDescent="0.2">
      <c r="A892" s="122">
        <v>39990</v>
      </c>
      <c r="B892" s="101" t="s">
        <v>1919</v>
      </c>
      <c r="C892" s="101" t="s">
        <v>293</v>
      </c>
      <c r="D892" s="101" t="s">
        <v>141</v>
      </c>
      <c r="E892" s="101" t="s">
        <v>144</v>
      </c>
      <c r="F892" s="82">
        <v>35735</v>
      </c>
      <c r="G892" s="124">
        <v>1997</v>
      </c>
      <c r="H892" s="123" t="s">
        <v>857</v>
      </c>
      <c r="I892" s="123" t="str">
        <f t="shared" si="42"/>
        <v>ON</v>
      </c>
      <c r="J892" s="123" t="str">
        <f t="shared" si="44"/>
        <v>NY</v>
      </c>
      <c r="K892" s="123" t="str">
        <f t="shared" si="43"/>
        <v>Canada, Northeast</v>
      </c>
      <c r="L892" s="123" t="str">
        <f>INDEX('State '!$A$1:$C$62,MATCH($I892,'State '!$B:$B,0),3)</f>
        <v>Canada</v>
      </c>
      <c r="M892" s="123" t="str">
        <f>INDEX('State '!$A$1:$C$62,MATCH($J892,'State '!$B:$B,0),3)</f>
        <v>Northeast</v>
      </c>
      <c r="N892" s="123"/>
      <c r="O892" s="85"/>
      <c r="P892" s="85"/>
      <c r="Q892" s="85">
        <v>48</v>
      </c>
      <c r="R892" s="124">
        <v>20</v>
      </c>
      <c r="S892" s="123" t="s">
        <v>135</v>
      </c>
      <c r="T892" s="123" t="s">
        <v>842</v>
      </c>
      <c r="U892" s="123" t="s">
        <v>391</v>
      </c>
      <c r="V892" s="123"/>
      <c r="W892" s="101"/>
      <c r="X892" s="125"/>
      <c r="Y892" s="126"/>
    </row>
    <row r="893" spans="1:260" x14ac:dyDescent="0.2">
      <c r="A893" s="122">
        <v>39990</v>
      </c>
      <c r="B893" s="104" t="s">
        <v>1920</v>
      </c>
      <c r="C893" s="104" t="s">
        <v>293</v>
      </c>
      <c r="D893" s="104" t="s">
        <v>141</v>
      </c>
      <c r="E893" s="101" t="s">
        <v>144</v>
      </c>
      <c r="F893" s="82">
        <v>35735</v>
      </c>
      <c r="G893" s="124">
        <v>1997</v>
      </c>
      <c r="H893" s="123" t="s">
        <v>1715</v>
      </c>
      <c r="I893" s="123" t="str">
        <f t="shared" si="42"/>
        <v>QU</v>
      </c>
      <c r="J893" s="123" t="str">
        <f t="shared" si="44"/>
        <v>NY</v>
      </c>
      <c r="K893" s="123" t="str">
        <f t="shared" si="43"/>
        <v>Canada, Northeast</v>
      </c>
      <c r="L893" s="123" t="str">
        <f>INDEX('State '!$A$1:$C$62,MATCH($I893,'State '!$B:$B,0),3)</f>
        <v>Canada</v>
      </c>
      <c r="M893" s="123" t="str">
        <f>INDEX('State '!$A$1:$C$62,MATCH($J893,'State '!$B:$B,0),3)</f>
        <v>Northeast</v>
      </c>
      <c r="N893" s="123"/>
      <c r="O893" s="85"/>
      <c r="P893" s="85"/>
      <c r="Q893" s="124">
        <v>24.9</v>
      </c>
      <c r="R893" s="128">
        <v>24</v>
      </c>
      <c r="S893" s="129" t="s">
        <v>135</v>
      </c>
      <c r="T893" s="123" t="s">
        <v>842</v>
      </c>
      <c r="U893" s="123" t="s">
        <v>391</v>
      </c>
      <c r="V893" s="123"/>
      <c r="W893" s="101" t="s">
        <v>2618</v>
      </c>
      <c r="X893" s="125"/>
      <c r="Y893" s="126"/>
    </row>
    <row r="894" spans="1:260" x14ac:dyDescent="0.2">
      <c r="A894" s="122">
        <v>39990</v>
      </c>
      <c r="B894" s="101" t="s">
        <v>1921</v>
      </c>
      <c r="C894" s="101" t="s">
        <v>293</v>
      </c>
      <c r="D894" s="101" t="s">
        <v>141</v>
      </c>
      <c r="E894" s="101" t="s">
        <v>144</v>
      </c>
      <c r="F894" s="82">
        <v>35735</v>
      </c>
      <c r="G894" s="124">
        <v>1997</v>
      </c>
      <c r="H894" s="123" t="s">
        <v>1715</v>
      </c>
      <c r="I894" s="123" t="str">
        <f t="shared" si="42"/>
        <v>QU</v>
      </c>
      <c r="J894" s="123" t="str">
        <f t="shared" si="44"/>
        <v>NY</v>
      </c>
      <c r="K894" s="123" t="str">
        <f t="shared" si="43"/>
        <v>Canada, Northeast</v>
      </c>
      <c r="L894" s="123" t="str">
        <f>INDEX('State '!$A$1:$C$62,MATCH($I894,'State '!$B:$B,0),3)</f>
        <v>Canada</v>
      </c>
      <c r="M894" s="123" t="str">
        <f>INDEX('State '!$A$1:$C$62,MATCH($J894,'State '!$B:$B,0),3)</f>
        <v>Northeast</v>
      </c>
      <c r="N894" s="123"/>
      <c r="O894" s="85"/>
      <c r="P894" s="85"/>
      <c r="Q894" s="85">
        <v>39.1</v>
      </c>
      <c r="R894" s="124">
        <v>24</v>
      </c>
      <c r="S894" s="123" t="s">
        <v>135</v>
      </c>
      <c r="T894" s="123" t="s">
        <v>842</v>
      </c>
      <c r="U894" s="123" t="s">
        <v>391</v>
      </c>
      <c r="V894" s="123"/>
      <c r="W894" s="101" t="s">
        <v>2628</v>
      </c>
      <c r="X894" s="125"/>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c r="BU894" s="20"/>
      <c r="BV894" s="20"/>
      <c r="BW894" s="20"/>
      <c r="BX894" s="20"/>
      <c r="BY894" s="20"/>
      <c r="BZ894" s="20"/>
      <c r="CA894" s="20"/>
      <c r="CB894" s="20"/>
      <c r="CC894" s="20"/>
      <c r="CD894" s="20"/>
      <c r="CE894" s="20"/>
      <c r="CF894" s="20"/>
      <c r="CG894" s="20"/>
      <c r="CH894" s="20"/>
      <c r="CI894" s="20"/>
      <c r="CJ894" s="20"/>
      <c r="CK894" s="20"/>
      <c r="CL894" s="20"/>
      <c r="CM894" s="20"/>
      <c r="CN894" s="20"/>
      <c r="CO894" s="20"/>
      <c r="CP894" s="20"/>
      <c r="CQ894" s="20"/>
      <c r="CR894" s="20"/>
      <c r="CS894" s="20"/>
      <c r="CT894" s="20"/>
      <c r="CU894" s="20"/>
      <c r="CV894" s="20"/>
      <c r="CW894" s="20"/>
      <c r="CX894" s="20"/>
      <c r="CY894" s="20"/>
      <c r="CZ894" s="20"/>
      <c r="DA894" s="20"/>
      <c r="DB894" s="20"/>
      <c r="DC894" s="20"/>
      <c r="DD894" s="20"/>
      <c r="DE894" s="20"/>
      <c r="DF894" s="20"/>
      <c r="DG894" s="20"/>
      <c r="DH894" s="20"/>
      <c r="DI894" s="20"/>
      <c r="DJ894" s="20"/>
      <c r="DK894" s="20"/>
      <c r="DL894" s="20"/>
      <c r="DM894" s="20"/>
      <c r="DN894" s="20"/>
      <c r="DO894" s="20"/>
      <c r="DP894" s="20"/>
      <c r="DQ894" s="20"/>
      <c r="DR894" s="20"/>
      <c r="DS894" s="20"/>
      <c r="DT894" s="20"/>
      <c r="DU894" s="20"/>
      <c r="DV894" s="20"/>
      <c r="DW894" s="20"/>
      <c r="DX894" s="20"/>
      <c r="DY894" s="20"/>
      <c r="DZ894" s="20"/>
      <c r="EA894" s="20"/>
      <c r="EB894" s="20"/>
      <c r="EC894" s="20"/>
      <c r="ED894" s="20"/>
      <c r="EE894" s="20"/>
      <c r="EF894" s="20"/>
      <c r="EG894" s="20"/>
      <c r="EH894" s="20"/>
      <c r="EI894" s="20"/>
      <c r="EJ894" s="20"/>
      <c r="EK894" s="20"/>
      <c r="EL894" s="20"/>
      <c r="EM894" s="20"/>
      <c r="EN894" s="20"/>
      <c r="EO894" s="20"/>
      <c r="EP894" s="20"/>
      <c r="EQ894" s="20"/>
      <c r="ER894" s="20"/>
      <c r="ES894" s="20"/>
      <c r="ET894" s="20"/>
      <c r="EU894" s="20"/>
      <c r="EV894" s="20"/>
      <c r="EW894" s="20"/>
      <c r="EX894" s="20"/>
      <c r="EY894" s="20"/>
      <c r="EZ894" s="20"/>
      <c r="FA894" s="20"/>
      <c r="FB894" s="20"/>
      <c r="FC894" s="20"/>
      <c r="FD894" s="20"/>
      <c r="FE894" s="20"/>
      <c r="FF894" s="20"/>
      <c r="FG894" s="20"/>
      <c r="FH894" s="20"/>
      <c r="FI894" s="20"/>
      <c r="FJ894" s="20"/>
      <c r="FK894" s="20"/>
      <c r="FL894" s="20"/>
      <c r="FM894" s="20"/>
      <c r="FN894" s="20"/>
      <c r="FO894" s="20"/>
      <c r="FP894" s="20"/>
      <c r="FQ894" s="20"/>
      <c r="FR894" s="20"/>
      <c r="FS894" s="20"/>
      <c r="FT894" s="20"/>
      <c r="FU894" s="20"/>
      <c r="FV894" s="20"/>
      <c r="FW894" s="20"/>
      <c r="FX894" s="20"/>
      <c r="FY894" s="20"/>
      <c r="FZ894" s="20"/>
      <c r="GA894" s="20"/>
      <c r="GB894" s="20"/>
      <c r="GC894" s="20"/>
      <c r="GD894" s="20"/>
      <c r="GE894" s="20"/>
      <c r="GF894" s="20"/>
      <c r="GG894" s="20"/>
      <c r="GH894" s="20"/>
      <c r="GI894" s="20"/>
      <c r="GJ894" s="20"/>
      <c r="GK894" s="20"/>
      <c r="GL894" s="20"/>
      <c r="GM894" s="20"/>
      <c r="GN894" s="20"/>
      <c r="GO894" s="20"/>
      <c r="GP894" s="20"/>
      <c r="GQ894" s="20"/>
      <c r="GR894" s="20"/>
      <c r="GS894" s="20"/>
      <c r="GT894" s="20"/>
      <c r="GU894" s="20"/>
      <c r="GV894" s="20"/>
      <c r="GW894" s="20"/>
      <c r="GX894" s="20"/>
      <c r="GY894" s="20"/>
      <c r="GZ894" s="20"/>
      <c r="HA894" s="20"/>
      <c r="HB894" s="20"/>
      <c r="HC894" s="20"/>
      <c r="HD894" s="20"/>
      <c r="HE894" s="20"/>
      <c r="HF894" s="20"/>
      <c r="HG894" s="20"/>
      <c r="HH894" s="20"/>
      <c r="HI894" s="20"/>
      <c r="HJ894" s="20"/>
      <c r="HK894" s="20"/>
      <c r="HL894" s="20"/>
      <c r="HM894" s="20"/>
      <c r="HN894" s="20"/>
      <c r="HO894" s="20"/>
      <c r="HP894" s="20"/>
      <c r="HQ894" s="20"/>
      <c r="HR894" s="20"/>
      <c r="HS894" s="20"/>
      <c r="HT894" s="20"/>
      <c r="HU894" s="20"/>
      <c r="HV894" s="20"/>
      <c r="HW894" s="20"/>
      <c r="HX894" s="20"/>
      <c r="HY894" s="20"/>
      <c r="HZ894" s="20"/>
      <c r="IA894" s="20"/>
      <c r="IB894" s="20"/>
      <c r="IC894" s="20"/>
      <c r="ID894" s="20"/>
      <c r="IE894" s="20"/>
      <c r="IF894" s="20"/>
      <c r="IG894" s="20"/>
      <c r="IH894" s="20"/>
      <c r="II894" s="20"/>
      <c r="IJ894" s="20"/>
      <c r="IK894" s="20"/>
      <c r="IL894" s="20"/>
      <c r="IM894" s="20"/>
      <c r="IN894" s="20"/>
      <c r="IO894" s="20"/>
      <c r="IP894" s="20"/>
      <c r="IQ894" s="20"/>
      <c r="IR894" s="20"/>
      <c r="IS894" s="20"/>
      <c r="IT894" s="20"/>
      <c r="IU894" s="20"/>
      <c r="IV894" s="20"/>
      <c r="IW894" s="20"/>
      <c r="IX894" s="20"/>
      <c r="IY894" s="20"/>
      <c r="IZ894" s="20"/>
    </row>
    <row r="895" spans="1:260" s="20" customFormat="1" ht="25.5" x14ac:dyDescent="0.2">
      <c r="A895" s="122">
        <v>39990</v>
      </c>
      <c r="B895" s="101" t="s">
        <v>1922</v>
      </c>
      <c r="C895" s="101" t="s">
        <v>293</v>
      </c>
      <c r="D895" s="101" t="s">
        <v>141</v>
      </c>
      <c r="E895" s="101" t="s">
        <v>144</v>
      </c>
      <c r="F895" s="82">
        <v>35735</v>
      </c>
      <c r="G895" s="124">
        <v>1997</v>
      </c>
      <c r="H895" s="123" t="s">
        <v>1710</v>
      </c>
      <c r="I895" s="123" t="str">
        <f t="shared" si="42"/>
        <v>SK</v>
      </c>
      <c r="J895" s="123" t="str">
        <f t="shared" si="44"/>
        <v>MN</v>
      </c>
      <c r="K895" s="123" t="str">
        <f t="shared" si="43"/>
        <v>Canada, Midwest</v>
      </c>
      <c r="L895" s="123" t="str">
        <f>INDEX('State '!$A$1:$C$62,MATCH($I895,'State '!$B:$B,0),3)</f>
        <v>Canada</v>
      </c>
      <c r="M895" s="123" t="str">
        <f>INDEX('State '!$A$1:$C$62,MATCH($J895,'State '!$B:$B,0),3)</f>
        <v>Midwest</v>
      </c>
      <c r="N895" s="123"/>
      <c r="O895" s="85"/>
      <c r="P895" s="85"/>
      <c r="Q895" s="85">
        <v>56.4</v>
      </c>
      <c r="R895" s="124"/>
      <c r="S895" s="123" t="s">
        <v>135</v>
      </c>
      <c r="T895" s="123" t="s">
        <v>842</v>
      </c>
      <c r="U895" s="123" t="s">
        <v>391</v>
      </c>
      <c r="V895" s="123"/>
      <c r="W895" s="101" t="s">
        <v>2632</v>
      </c>
      <c r="X895" s="206"/>
    </row>
    <row r="896" spans="1:260" ht="25.5" x14ac:dyDescent="0.2">
      <c r="A896" s="122">
        <v>39990</v>
      </c>
      <c r="B896" s="101" t="s">
        <v>1718</v>
      </c>
      <c r="C896" s="101" t="s">
        <v>200</v>
      </c>
      <c r="D896" s="101" t="s">
        <v>141</v>
      </c>
      <c r="E896" s="101" t="s">
        <v>144</v>
      </c>
      <c r="F896" s="82">
        <v>35735</v>
      </c>
      <c r="G896" s="124">
        <v>1997</v>
      </c>
      <c r="H896" s="123" t="s">
        <v>7</v>
      </c>
      <c r="I896" s="123" t="str">
        <f t="shared" si="42"/>
        <v>PA</v>
      </c>
      <c r="J896" s="123" t="str">
        <f t="shared" si="44"/>
        <v>PA</v>
      </c>
      <c r="K896" s="123" t="str">
        <f t="shared" si="43"/>
        <v>Northeast</v>
      </c>
      <c r="L896" s="123" t="str">
        <f>INDEX('State '!$A$1:$C$62,MATCH($I896,'State '!$B:$B,0),3)</f>
        <v>Northeast</v>
      </c>
      <c r="M896" s="123" t="str">
        <f>INDEX('State '!$A$1:$C$62,MATCH($J896,'State '!$B:$B,0),3)</f>
        <v>Northeast</v>
      </c>
      <c r="N896" s="123"/>
      <c r="O896" s="85">
        <v>63.1</v>
      </c>
      <c r="P896" s="85">
        <v>26</v>
      </c>
      <c r="Q896" s="85">
        <v>142</v>
      </c>
      <c r="R896" s="124" t="s">
        <v>413</v>
      </c>
      <c r="S896" s="123" t="s">
        <v>135</v>
      </c>
      <c r="T896" s="123" t="s">
        <v>390</v>
      </c>
      <c r="U896" s="123" t="s">
        <v>1719</v>
      </c>
      <c r="V896" s="123"/>
      <c r="W896" s="101" t="s">
        <v>2619</v>
      </c>
      <c r="X896" s="125"/>
      <c r="Y896" s="126"/>
    </row>
    <row r="897" spans="1:260" s="20" customFormat="1" ht="38.25" x14ac:dyDescent="0.2">
      <c r="A897" s="122">
        <v>39990</v>
      </c>
      <c r="B897" s="101" t="s">
        <v>1720</v>
      </c>
      <c r="C897" s="101" t="s">
        <v>200</v>
      </c>
      <c r="D897" s="101" t="s">
        <v>141</v>
      </c>
      <c r="E897" s="101" t="s">
        <v>144</v>
      </c>
      <c r="F897" s="82">
        <v>35779</v>
      </c>
      <c r="G897" s="124">
        <v>1997</v>
      </c>
      <c r="H897" s="123" t="s">
        <v>7</v>
      </c>
      <c r="I897" s="123" t="str">
        <f t="shared" si="42"/>
        <v>PA</v>
      </c>
      <c r="J897" s="123" t="str">
        <f t="shared" si="44"/>
        <v>PA</v>
      </c>
      <c r="K897" s="123" t="str">
        <f t="shared" si="43"/>
        <v>Northeast</v>
      </c>
      <c r="L897" s="123" t="str">
        <f>INDEX('State '!$A$1:$C$62,MATCH($I897,'State '!$B:$B,0),3)</f>
        <v>Northeast</v>
      </c>
      <c r="M897" s="123" t="str">
        <f>INDEX('State '!$A$1:$C$62,MATCH($J897,'State '!$B:$B,0),3)</f>
        <v>Northeast</v>
      </c>
      <c r="N897" s="123"/>
      <c r="O897" s="85">
        <v>12.8</v>
      </c>
      <c r="P897" s="85">
        <v>23</v>
      </c>
      <c r="Q897" s="85">
        <v>128</v>
      </c>
      <c r="R897" s="124">
        <v>20</v>
      </c>
      <c r="S897" s="123" t="s">
        <v>135</v>
      </c>
      <c r="T897" s="123" t="s">
        <v>390</v>
      </c>
      <c r="U897" s="123" t="s">
        <v>1721</v>
      </c>
      <c r="V897" s="123"/>
      <c r="W897" s="101" t="s">
        <v>2799</v>
      </c>
      <c r="X897" s="206" t="s">
        <v>2598</v>
      </c>
    </row>
    <row r="898" spans="1:260" ht="25.5" x14ac:dyDescent="0.2">
      <c r="A898" s="122">
        <v>39990</v>
      </c>
      <c r="B898" s="101" t="s">
        <v>1732</v>
      </c>
      <c r="C898" s="101" t="s">
        <v>200</v>
      </c>
      <c r="D898" s="101" t="s">
        <v>141</v>
      </c>
      <c r="E898" s="101" t="s">
        <v>144</v>
      </c>
      <c r="F898" s="82">
        <v>35718</v>
      </c>
      <c r="G898" s="124">
        <v>1997</v>
      </c>
      <c r="H898" s="123" t="s">
        <v>7</v>
      </c>
      <c r="I898" s="123" t="str">
        <f t="shared" si="42"/>
        <v>PA</v>
      </c>
      <c r="J898" s="123" t="str">
        <f t="shared" si="44"/>
        <v>PA</v>
      </c>
      <c r="K898" s="123" t="str">
        <f t="shared" si="43"/>
        <v>Northeast</v>
      </c>
      <c r="L898" s="123" t="str">
        <f>INDEX('State '!$A$1:$C$62,MATCH($I898,'State '!$B:$B,0),3)</f>
        <v>Northeast</v>
      </c>
      <c r="M898" s="123" t="str">
        <f>INDEX('State '!$A$1:$C$62,MATCH($J898,'State '!$B:$B,0),3)</f>
        <v>Northeast</v>
      </c>
      <c r="N898" s="123"/>
      <c r="O898" s="85"/>
      <c r="P898" s="85">
        <v>10</v>
      </c>
      <c r="Q898" s="85">
        <v>20</v>
      </c>
      <c r="R898" s="124">
        <v>36</v>
      </c>
      <c r="S898" s="123" t="s">
        <v>135</v>
      </c>
      <c r="T898" s="123" t="s">
        <v>390</v>
      </c>
      <c r="U898" s="123" t="s">
        <v>1733</v>
      </c>
      <c r="V898" s="123"/>
      <c r="W898" s="101" t="s">
        <v>2842</v>
      </c>
      <c r="X898" s="125"/>
      <c r="Y898" s="126"/>
    </row>
    <row r="899" spans="1:260" s="20" customFormat="1" x14ac:dyDescent="0.2">
      <c r="A899" s="132">
        <v>39990</v>
      </c>
      <c r="B899" s="133" t="s">
        <v>1724</v>
      </c>
      <c r="C899" s="133" t="s">
        <v>357</v>
      </c>
      <c r="D899" s="133" t="s">
        <v>141</v>
      </c>
      <c r="E899" s="134" t="s">
        <v>144</v>
      </c>
      <c r="F899" s="135">
        <v>35674</v>
      </c>
      <c r="G899" s="136">
        <v>1997</v>
      </c>
      <c r="H899" s="137" t="s">
        <v>1397</v>
      </c>
      <c r="I899" s="123" t="str">
        <f t="shared" ref="I899:I935" si="45">LEFT($H899,2)</f>
        <v>CO</v>
      </c>
      <c r="J899" s="123" t="str">
        <f t="shared" si="44"/>
        <v>NE</v>
      </c>
      <c r="K899" s="123" t="str">
        <f t="shared" ref="K899:K935" si="46">IF($L899=$M899,L899,CONCATENATE($L899,", ",IF(ISBLANK(N899),"",CONCATENATE(N899,", ")),$M899))</f>
        <v>Mountain</v>
      </c>
      <c r="L899" s="123" t="str">
        <f>INDEX('State '!$A$1:$C$62,MATCH($I899,'State '!$B:$B,0),3)</f>
        <v>Mountain</v>
      </c>
      <c r="M899" s="123" t="str">
        <f>INDEX('State '!$A$1:$C$62,MATCH($J899,'State '!$B:$B,0),3)</f>
        <v>Mountain</v>
      </c>
      <c r="N899" s="123" t="s">
        <v>2566</v>
      </c>
      <c r="O899" s="138">
        <v>10.94</v>
      </c>
      <c r="P899" s="138">
        <v>445</v>
      </c>
      <c r="Q899" s="138">
        <v>105</v>
      </c>
      <c r="R899" s="139">
        <v>36</v>
      </c>
      <c r="S899" s="140" t="s">
        <v>135</v>
      </c>
      <c r="T899" s="141" t="s">
        <v>390</v>
      </c>
      <c r="U899" s="142" t="s">
        <v>1725</v>
      </c>
      <c r="V899" s="123"/>
      <c r="W899" s="101" t="s">
        <v>2520</v>
      </c>
      <c r="X899" s="125"/>
    </row>
    <row r="900" spans="1:260" x14ac:dyDescent="0.2">
      <c r="A900" s="132">
        <v>39990</v>
      </c>
      <c r="B900" s="133" t="s">
        <v>1780</v>
      </c>
      <c r="C900" s="133" t="s">
        <v>1941</v>
      </c>
      <c r="D900" s="133" t="s">
        <v>141</v>
      </c>
      <c r="E900" s="134" t="s">
        <v>144</v>
      </c>
      <c r="F900" s="135">
        <v>35765</v>
      </c>
      <c r="G900" s="136">
        <v>1997</v>
      </c>
      <c r="H900" s="137" t="s">
        <v>16</v>
      </c>
      <c r="I900" s="123" t="str">
        <f t="shared" si="45"/>
        <v>NC</v>
      </c>
      <c r="J900" s="123" t="str">
        <f t="shared" si="44"/>
        <v>NC</v>
      </c>
      <c r="K900" s="123" t="str">
        <f t="shared" si="46"/>
        <v>Southeast</v>
      </c>
      <c r="L900" s="123" t="str">
        <f>INDEX('State '!$A$1:$C$62,MATCH($I900,'State '!$B:$B,0),3)</f>
        <v>Southeast</v>
      </c>
      <c r="M900" s="123" t="str">
        <f>INDEX('State '!$A$1:$C$62,MATCH($J900,'State '!$B:$B,0),3)</f>
        <v>Southeast</v>
      </c>
      <c r="N900" s="123"/>
      <c r="O900" s="138">
        <v>13.2</v>
      </c>
      <c r="P900" s="138">
        <v>18</v>
      </c>
      <c r="Q900" s="138">
        <v>38</v>
      </c>
      <c r="R900" s="139" t="s">
        <v>948</v>
      </c>
      <c r="S900" s="140" t="s">
        <v>135</v>
      </c>
      <c r="T900" s="141" t="s">
        <v>390</v>
      </c>
      <c r="U900" s="142" t="s">
        <v>1781</v>
      </c>
      <c r="V900" s="123"/>
      <c r="W900" s="101"/>
      <c r="X900" s="125"/>
      <c r="Y900" s="126"/>
    </row>
    <row r="901" spans="1:260" x14ac:dyDescent="0.2">
      <c r="A901" s="122">
        <v>39990</v>
      </c>
      <c r="B901" s="101" t="s">
        <v>1745</v>
      </c>
      <c r="C901" s="101" t="s">
        <v>1941</v>
      </c>
      <c r="D901" s="101" t="s">
        <v>141</v>
      </c>
      <c r="E901" s="101" t="s">
        <v>144</v>
      </c>
      <c r="F901" s="82">
        <v>36100</v>
      </c>
      <c r="G901" s="124">
        <v>1997</v>
      </c>
      <c r="H901" s="123" t="s">
        <v>7</v>
      </c>
      <c r="I901" s="123" t="str">
        <f t="shared" si="45"/>
        <v>PA</v>
      </c>
      <c r="J901" s="123" t="str">
        <f t="shared" si="44"/>
        <v>PA</v>
      </c>
      <c r="K901" s="123" t="str">
        <f t="shared" si="46"/>
        <v>Northeast</v>
      </c>
      <c r="L901" s="123" t="str">
        <f>INDEX('State '!$A$1:$C$62,MATCH($I901,'State '!$B:$B,0),3)</f>
        <v>Northeast</v>
      </c>
      <c r="M901" s="123" t="str">
        <f>INDEX('State '!$A$1:$C$62,MATCH($J901,'State '!$B:$B,0),3)</f>
        <v>Northeast</v>
      </c>
      <c r="N901" s="123"/>
      <c r="O901" s="85">
        <v>9.8000000000000007</v>
      </c>
      <c r="P901" s="85">
        <v>4.88</v>
      </c>
      <c r="Q901" s="85">
        <v>35</v>
      </c>
      <c r="R901" s="124">
        <v>36</v>
      </c>
      <c r="S901" s="123" t="s">
        <v>135</v>
      </c>
      <c r="T901" s="123" t="s">
        <v>390</v>
      </c>
      <c r="U901" s="123" t="s">
        <v>1746</v>
      </c>
      <c r="V901" s="123"/>
      <c r="W901" s="101"/>
      <c r="X901" s="125"/>
      <c r="Y901" s="126"/>
    </row>
    <row r="902" spans="1:260" ht="51" x14ac:dyDescent="0.2">
      <c r="A902" s="122">
        <v>39990</v>
      </c>
      <c r="B902" s="101" t="s">
        <v>1742</v>
      </c>
      <c r="C902" s="101" t="s">
        <v>1941</v>
      </c>
      <c r="D902" s="101" t="s">
        <v>141</v>
      </c>
      <c r="E902" s="101" t="s">
        <v>144</v>
      </c>
      <c r="F902" s="82">
        <v>35735</v>
      </c>
      <c r="G902" s="124">
        <v>1997</v>
      </c>
      <c r="H902" s="123" t="s">
        <v>1743</v>
      </c>
      <c r="I902" s="123" t="str">
        <f t="shared" si="45"/>
        <v>MS</v>
      </c>
      <c r="J902" s="123" t="str">
        <f t="shared" si="44"/>
        <v>SC</v>
      </c>
      <c r="K902" s="123" t="str">
        <f t="shared" si="46"/>
        <v>South Central, Southeast</v>
      </c>
      <c r="L902" s="123" t="str">
        <f>INDEX('State '!$A$1:$C$62,MATCH($I902,'State '!$B:$B,0),3)</f>
        <v>South Central</v>
      </c>
      <c r="M902" s="123" t="str">
        <f>INDEX('State '!$A$1:$C$62,MATCH($J902,'State '!$B:$B,0),3)</f>
        <v>Southeast</v>
      </c>
      <c r="N902" s="123"/>
      <c r="O902" s="85">
        <v>85</v>
      </c>
      <c r="P902" s="85"/>
      <c r="Q902" s="85">
        <v>145</v>
      </c>
      <c r="R902" s="124">
        <v>42</v>
      </c>
      <c r="S902" s="123" t="s">
        <v>135</v>
      </c>
      <c r="T902" s="123" t="s">
        <v>390</v>
      </c>
      <c r="U902" s="123" t="s">
        <v>1744</v>
      </c>
      <c r="V902" s="123"/>
      <c r="W902" s="101" t="s">
        <v>2778</v>
      </c>
      <c r="X902" s="125"/>
      <c r="Y902" s="126"/>
    </row>
    <row r="903" spans="1:260" s="20" customFormat="1" x14ac:dyDescent="0.2">
      <c r="A903" s="122">
        <v>39990</v>
      </c>
      <c r="B903" s="104" t="s">
        <v>1772</v>
      </c>
      <c r="C903" s="104" t="s">
        <v>388</v>
      </c>
      <c r="D903" s="104" t="s">
        <v>137</v>
      </c>
      <c r="E903" s="101" t="s">
        <v>144</v>
      </c>
      <c r="F903" s="82">
        <v>35521</v>
      </c>
      <c r="G903" s="124">
        <v>1997</v>
      </c>
      <c r="H903" s="123" t="s">
        <v>37</v>
      </c>
      <c r="I903" s="123" t="str">
        <f t="shared" si="45"/>
        <v>OK</v>
      </c>
      <c r="J903" s="123" t="str">
        <f t="shared" si="44"/>
        <v>OK</v>
      </c>
      <c r="K903" s="123" t="str">
        <f t="shared" si="46"/>
        <v>South Central</v>
      </c>
      <c r="L903" s="123" t="str">
        <f>INDEX('State '!$A$1:$C$62,MATCH($I903,'State '!$B:$B,0),3)</f>
        <v>South Central</v>
      </c>
      <c r="M903" s="123" t="str">
        <f>INDEX('State '!$A$1:$C$62,MATCH($J903,'State '!$B:$B,0),3)</f>
        <v>South Central</v>
      </c>
      <c r="N903" s="123"/>
      <c r="O903" s="85">
        <v>75</v>
      </c>
      <c r="P903" s="85">
        <v>130</v>
      </c>
      <c r="Q903" s="124">
        <v>255</v>
      </c>
      <c r="R903" s="128">
        <v>24</v>
      </c>
      <c r="S903" s="129" t="s">
        <v>139</v>
      </c>
      <c r="T903" s="123" t="s">
        <v>188</v>
      </c>
      <c r="U903" s="123" t="s">
        <v>391</v>
      </c>
      <c r="V903" s="123"/>
      <c r="W903" s="101"/>
      <c r="X903" s="125"/>
      <c r="Y903" s="126"/>
      <c r="Z903" s="113"/>
      <c r="AA903" s="113"/>
      <c r="AB903" s="113"/>
      <c r="AC903" s="113"/>
      <c r="AD903" s="113"/>
      <c r="AE903" s="113"/>
      <c r="AF903" s="113"/>
      <c r="AG903" s="113"/>
      <c r="AH903" s="113"/>
      <c r="AI903" s="113"/>
      <c r="AJ903" s="113"/>
      <c r="AK903" s="113"/>
      <c r="AL903" s="113"/>
      <c r="AM903" s="113"/>
      <c r="AN903" s="113"/>
      <c r="AO903" s="113"/>
      <c r="AP903" s="113"/>
      <c r="AQ903" s="113"/>
      <c r="AR903" s="113"/>
      <c r="AS903" s="113"/>
      <c r="AT903" s="113"/>
      <c r="AU903" s="113"/>
      <c r="AV903" s="113"/>
      <c r="AW903" s="113"/>
      <c r="AX903" s="113"/>
      <c r="AY903" s="113"/>
      <c r="AZ903" s="113"/>
      <c r="BA903" s="113"/>
      <c r="BB903" s="113"/>
      <c r="BC903" s="113"/>
      <c r="BD903" s="113"/>
      <c r="BE903" s="113"/>
      <c r="BF903" s="113"/>
      <c r="BG903" s="113"/>
      <c r="BH903" s="113"/>
      <c r="BI903" s="113"/>
      <c r="BJ903" s="113"/>
      <c r="BK903" s="113"/>
      <c r="BL903" s="113"/>
      <c r="BM903" s="113"/>
      <c r="BN903" s="113"/>
      <c r="BO903" s="113"/>
      <c r="BP903" s="113"/>
      <c r="BQ903" s="113"/>
      <c r="BR903" s="113"/>
      <c r="BS903" s="113"/>
      <c r="BT903" s="113"/>
      <c r="BU903" s="113"/>
      <c r="BV903" s="113"/>
      <c r="BW903" s="113"/>
      <c r="BX903" s="113"/>
      <c r="BY903" s="113"/>
      <c r="BZ903" s="113"/>
      <c r="CA903" s="113"/>
      <c r="CB903" s="113"/>
      <c r="CC903" s="113"/>
      <c r="CD903" s="113"/>
      <c r="CE903" s="113"/>
      <c r="CF903" s="113"/>
      <c r="CG903" s="113"/>
      <c r="CH903" s="113"/>
      <c r="CI903" s="113"/>
      <c r="CJ903" s="113"/>
      <c r="CK903" s="113"/>
      <c r="CL903" s="113"/>
      <c r="CM903" s="113"/>
      <c r="CN903" s="113"/>
      <c r="CO903" s="113"/>
      <c r="CP903" s="113"/>
      <c r="CQ903" s="113"/>
      <c r="CR903" s="113"/>
      <c r="CS903" s="113"/>
      <c r="CT903" s="113"/>
      <c r="CU903" s="113"/>
      <c r="CV903" s="113"/>
      <c r="CW903" s="113"/>
      <c r="CX903" s="113"/>
      <c r="CY903" s="113"/>
      <c r="CZ903" s="113"/>
      <c r="DA903" s="113"/>
      <c r="DB903" s="113"/>
      <c r="DC903" s="113"/>
      <c r="DD903" s="113"/>
      <c r="DE903" s="113"/>
      <c r="DF903" s="113"/>
      <c r="DG903" s="113"/>
      <c r="DH903" s="113"/>
      <c r="DI903" s="113"/>
      <c r="DJ903" s="113"/>
      <c r="DK903" s="113"/>
      <c r="DL903" s="113"/>
      <c r="DM903" s="113"/>
      <c r="DN903" s="113"/>
      <c r="DO903" s="113"/>
      <c r="DP903" s="113"/>
      <c r="DQ903" s="113"/>
      <c r="DR903" s="113"/>
      <c r="DS903" s="113"/>
      <c r="DT903" s="113"/>
      <c r="DU903" s="113"/>
      <c r="DV903" s="113"/>
      <c r="DW903" s="113"/>
      <c r="DX903" s="113"/>
      <c r="DY903" s="113"/>
      <c r="DZ903" s="113"/>
      <c r="EA903" s="113"/>
      <c r="EB903" s="113"/>
      <c r="EC903" s="113"/>
      <c r="ED903" s="113"/>
      <c r="EE903" s="113"/>
      <c r="EF903" s="113"/>
      <c r="EG903" s="113"/>
      <c r="EH903" s="113"/>
      <c r="EI903" s="113"/>
      <c r="EJ903" s="113"/>
      <c r="EK903" s="113"/>
      <c r="EL903" s="113"/>
      <c r="EM903" s="113"/>
      <c r="EN903" s="113"/>
      <c r="EO903" s="113"/>
      <c r="EP903" s="113"/>
      <c r="EQ903" s="113"/>
      <c r="ER903" s="113"/>
      <c r="ES903" s="113"/>
      <c r="ET903" s="113"/>
      <c r="EU903" s="113"/>
      <c r="EV903" s="113"/>
      <c r="EW903" s="113"/>
      <c r="EX903" s="113"/>
      <c r="EY903" s="113"/>
      <c r="EZ903" s="113"/>
      <c r="FA903" s="113"/>
      <c r="FB903" s="113"/>
      <c r="FC903" s="113"/>
      <c r="FD903" s="113"/>
      <c r="FE903" s="113"/>
      <c r="FF903" s="113"/>
      <c r="FG903" s="113"/>
      <c r="FH903" s="113"/>
      <c r="FI903" s="113"/>
      <c r="FJ903" s="113"/>
      <c r="FK903" s="113"/>
      <c r="FL903" s="113"/>
      <c r="FM903" s="113"/>
      <c r="FN903" s="113"/>
      <c r="FO903" s="113"/>
      <c r="FP903" s="113"/>
      <c r="FQ903" s="113"/>
      <c r="FR903" s="113"/>
      <c r="FS903" s="113"/>
      <c r="FT903" s="113"/>
      <c r="FU903" s="113"/>
      <c r="FV903" s="113"/>
      <c r="FW903" s="113"/>
      <c r="FX903" s="113"/>
      <c r="FY903" s="113"/>
      <c r="FZ903" s="113"/>
      <c r="GA903" s="113"/>
      <c r="GB903" s="113"/>
      <c r="GC903" s="113"/>
      <c r="GD903" s="113"/>
      <c r="GE903" s="113"/>
      <c r="GF903" s="113"/>
      <c r="GG903" s="113"/>
      <c r="GH903" s="113"/>
      <c r="GI903" s="113"/>
      <c r="GJ903" s="113"/>
      <c r="GK903" s="113"/>
      <c r="GL903" s="113"/>
      <c r="GM903" s="113"/>
      <c r="GN903" s="113"/>
      <c r="GO903" s="113"/>
      <c r="GP903" s="113"/>
      <c r="GQ903" s="113"/>
      <c r="GR903" s="113"/>
      <c r="GS903" s="113"/>
      <c r="GT903" s="113"/>
      <c r="GU903" s="113"/>
      <c r="GV903" s="113"/>
      <c r="GW903" s="113"/>
      <c r="GX903" s="113"/>
      <c r="GY903" s="113"/>
      <c r="GZ903" s="113"/>
      <c r="HA903" s="113"/>
      <c r="HB903" s="113"/>
      <c r="HC903" s="113"/>
      <c r="HD903" s="113"/>
      <c r="HE903" s="113"/>
      <c r="HF903" s="113"/>
      <c r="HG903" s="113"/>
      <c r="HH903" s="113"/>
      <c r="HI903" s="113"/>
      <c r="HJ903" s="113"/>
      <c r="HK903" s="113"/>
      <c r="HL903" s="113"/>
      <c r="HM903" s="113"/>
      <c r="HN903" s="113"/>
      <c r="HO903" s="113"/>
      <c r="HP903" s="113"/>
      <c r="HQ903" s="113"/>
      <c r="HR903" s="113"/>
      <c r="HS903" s="113"/>
      <c r="HT903" s="113"/>
      <c r="HU903" s="113"/>
      <c r="HV903" s="113"/>
      <c r="HW903" s="113"/>
      <c r="HX903" s="113"/>
      <c r="HY903" s="113"/>
      <c r="HZ903" s="113"/>
      <c r="IA903" s="113"/>
      <c r="IB903" s="113"/>
      <c r="IC903" s="113"/>
      <c r="ID903" s="113"/>
      <c r="IE903" s="113"/>
      <c r="IF903" s="113"/>
      <c r="IG903" s="113"/>
      <c r="IH903" s="113"/>
      <c r="II903" s="113"/>
      <c r="IJ903" s="113"/>
      <c r="IK903" s="113"/>
      <c r="IL903" s="113"/>
      <c r="IM903" s="113"/>
      <c r="IN903" s="113"/>
      <c r="IO903" s="113"/>
      <c r="IP903" s="113"/>
      <c r="IQ903" s="113"/>
      <c r="IR903" s="113"/>
      <c r="IS903" s="113"/>
      <c r="IT903" s="113"/>
      <c r="IU903" s="113"/>
      <c r="IV903" s="113"/>
      <c r="IW903" s="113"/>
      <c r="IX903" s="113"/>
      <c r="IY903" s="113"/>
      <c r="IZ903" s="113"/>
    </row>
    <row r="904" spans="1:260" s="20" customFormat="1" x14ac:dyDescent="0.2">
      <c r="A904" s="122">
        <v>39990</v>
      </c>
      <c r="B904" s="101" t="s">
        <v>1778</v>
      </c>
      <c r="C904" s="101" t="s">
        <v>268</v>
      </c>
      <c r="D904" s="101" t="s">
        <v>141</v>
      </c>
      <c r="E904" s="101" t="s">
        <v>144</v>
      </c>
      <c r="F904" s="82">
        <v>35765</v>
      </c>
      <c r="G904" s="124">
        <v>1997</v>
      </c>
      <c r="H904" s="123" t="s">
        <v>43</v>
      </c>
      <c r="I904" s="123" t="str">
        <f t="shared" si="45"/>
        <v>NM</v>
      </c>
      <c r="J904" s="123" t="str">
        <f t="shared" si="44"/>
        <v>NM</v>
      </c>
      <c r="K904" s="123" t="str">
        <f t="shared" si="46"/>
        <v>Mountain</v>
      </c>
      <c r="L904" s="123" t="str">
        <f>INDEX('State '!$A$1:$C$62,MATCH($I904,'State '!$B:$B,0),3)</f>
        <v>Mountain</v>
      </c>
      <c r="M904" s="123" t="str">
        <f>INDEX('State '!$A$1:$C$62,MATCH($J904,'State '!$B:$B,0),3)</f>
        <v>Mountain</v>
      </c>
      <c r="N904" s="123"/>
      <c r="O904" s="85">
        <v>0.03</v>
      </c>
      <c r="P904" s="85"/>
      <c r="Q904" s="85">
        <v>26</v>
      </c>
      <c r="R904" s="124"/>
      <c r="S904" s="123" t="s">
        <v>135</v>
      </c>
      <c r="T904" s="123" t="s">
        <v>390</v>
      </c>
      <c r="U904" s="123" t="s">
        <v>1779</v>
      </c>
      <c r="V904" s="123"/>
      <c r="W904" s="101" t="s">
        <v>2710</v>
      </c>
      <c r="X904" s="125"/>
      <c r="Y904" s="126"/>
      <c r="Z904" s="113"/>
      <c r="AA904" s="113"/>
      <c r="AB904" s="113"/>
      <c r="AC904" s="113"/>
      <c r="AD904" s="113"/>
      <c r="AE904" s="113"/>
      <c r="AF904" s="113"/>
      <c r="AG904" s="113"/>
      <c r="AH904" s="113"/>
      <c r="AI904" s="113"/>
      <c r="AJ904" s="113"/>
      <c r="AK904" s="113"/>
      <c r="AL904" s="113"/>
      <c r="AM904" s="113"/>
      <c r="AN904" s="113"/>
      <c r="AO904" s="113"/>
      <c r="AP904" s="113"/>
      <c r="AQ904" s="113"/>
      <c r="AR904" s="113"/>
      <c r="AS904" s="113"/>
      <c r="AT904" s="113"/>
      <c r="AU904" s="113"/>
      <c r="AV904" s="113"/>
      <c r="AW904" s="113"/>
      <c r="AX904" s="113"/>
      <c r="AY904" s="113"/>
      <c r="AZ904" s="113"/>
      <c r="BA904" s="113"/>
      <c r="BB904" s="113"/>
      <c r="BC904" s="113"/>
      <c r="BD904" s="113"/>
      <c r="BE904" s="113"/>
      <c r="BF904" s="113"/>
      <c r="BG904" s="113"/>
      <c r="BH904" s="113"/>
      <c r="BI904" s="113"/>
      <c r="BJ904" s="113"/>
      <c r="BK904" s="113"/>
      <c r="BL904" s="113"/>
      <c r="BM904" s="113"/>
      <c r="BN904" s="113"/>
      <c r="BO904" s="113"/>
      <c r="BP904" s="113"/>
      <c r="BQ904" s="113"/>
      <c r="BR904" s="113"/>
      <c r="BS904" s="113"/>
      <c r="BT904" s="113"/>
      <c r="BU904" s="113"/>
      <c r="BV904" s="113"/>
      <c r="BW904" s="113"/>
      <c r="BX904" s="113"/>
      <c r="BY904" s="113"/>
      <c r="BZ904" s="113"/>
      <c r="CA904" s="113"/>
      <c r="CB904" s="113"/>
      <c r="CC904" s="113"/>
      <c r="CD904" s="113"/>
      <c r="CE904" s="113"/>
      <c r="CF904" s="113"/>
      <c r="CG904" s="113"/>
      <c r="CH904" s="113"/>
      <c r="CI904" s="113"/>
      <c r="CJ904" s="113"/>
      <c r="CK904" s="113"/>
      <c r="CL904" s="113"/>
      <c r="CM904" s="113"/>
      <c r="CN904" s="113"/>
      <c r="CO904" s="113"/>
      <c r="CP904" s="113"/>
      <c r="CQ904" s="113"/>
      <c r="CR904" s="113"/>
      <c r="CS904" s="113"/>
      <c r="CT904" s="113"/>
      <c r="CU904" s="113"/>
      <c r="CV904" s="113"/>
      <c r="CW904" s="113"/>
      <c r="CX904" s="113"/>
      <c r="CY904" s="113"/>
      <c r="CZ904" s="113"/>
      <c r="DA904" s="113"/>
      <c r="DB904" s="113"/>
      <c r="DC904" s="113"/>
      <c r="DD904" s="113"/>
      <c r="DE904" s="113"/>
      <c r="DF904" s="113"/>
      <c r="DG904" s="113"/>
      <c r="DH904" s="113"/>
      <c r="DI904" s="113"/>
      <c r="DJ904" s="113"/>
      <c r="DK904" s="113"/>
      <c r="DL904" s="113"/>
      <c r="DM904" s="113"/>
      <c r="DN904" s="113"/>
      <c r="DO904" s="113"/>
      <c r="DP904" s="113"/>
      <c r="DQ904" s="113"/>
      <c r="DR904" s="113"/>
      <c r="DS904" s="113"/>
      <c r="DT904" s="113"/>
      <c r="DU904" s="113"/>
      <c r="DV904" s="113"/>
      <c r="DW904" s="113"/>
      <c r="DX904" s="113"/>
      <c r="DY904" s="113"/>
      <c r="DZ904" s="113"/>
      <c r="EA904" s="113"/>
      <c r="EB904" s="113"/>
      <c r="EC904" s="113"/>
      <c r="ED904" s="113"/>
      <c r="EE904" s="113"/>
      <c r="EF904" s="113"/>
      <c r="EG904" s="113"/>
      <c r="EH904" s="113"/>
      <c r="EI904" s="113"/>
      <c r="EJ904" s="113"/>
      <c r="EK904" s="113"/>
      <c r="EL904" s="113"/>
      <c r="EM904" s="113"/>
      <c r="EN904" s="113"/>
      <c r="EO904" s="113"/>
      <c r="EP904" s="113"/>
      <c r="EQ904" s="113"/>
      <c r="ER904" s="113"/>
      <c r="ES904" s="113"/>
      <c r="ET904" s="113"/>
      <c r="EU904" s="113"/>
      <c r="EV904" s="113"/>
      <c r="EW904" s="113"/>
      <c r="EX904" s="113"/>
      <c r="EY904" s="113"/>
      <c r="EZ904" s="113"/>
      <c r="FA904" s="113"/>
      <c r="FB904" s="113"/>
      <c r="FC904" s="113"/>
      <c r="FD904" s="113"/>
      <c r="FE904" s="113"/>
      <c r="FF904" s="113"/>
      <c r="FG904" s="113"/>
      <c r="FH904" s="113"/>
      <c r="FI904" s="113"/>
      <c r="FJ904" s="113"/>
      <c r="FK904" s="113"/>
      <c r="FL904" s="113"/>
      <c r="FM904" s="113"/>
      <c r="FN904" s="113"/>
      <c r="FO904" s="113"/>
      <c r="FP904" s="113"/>
      <c r="FQ904" s="113"/>
      <c r="FR904" s="113"/>
      <c r="FS904" s="113"/>
      <c r="FT904" s="113"/>
      <c r="FU904" s="113"/>
      <c r="FV904" s="113"/>
      <c r="FW904" s="113"/>
      <c r="FX904" s="113"/>
      <c r="FY904" s="113"/>
      <c r="FZ904" s="113"/>
      <c r="GA904" s="113"/>
      <c r="GB904" s="113"/>
      <c r="GC904" s="113"/>
      <c r="GD904" s="113"/>
      <c r="GE904" s="113"/>
      <c r="GF904" s="113"/>
      <c r="GG904" s="113"/>
      <c r="GH904" s="113"/>
      <c r="GI904" s="113"/>
      <c r="GJ904" s="113"/>
      <c r="GK904" s="113"/>
      <c r="GL904" s="113"/>
      <c r="GM904" s="113"/>
      <c r="GN904" s="113"/>
      <c r="GO904" s="113"/>
      <c r="GP904" s="113"/>
      <c r="GQ904" s="113"/>
      <c r="GR904" s="113"/>
      <c r="GS904" s="113"/>
      <c r="GT904" s="113"/>
      <c r="GU904" s="113"/>
      <c r="GV904" s="113"/>
      <c r="GW904" s="113"/>
      <c r="GX904" s="113"/>
      <c r="GY904" s="113"/>
      <c r="GZ904" s="113"/>
      <c r="HA904" s="113"/>
      <c r="HB904" s="113"/>
      <c r="HC904" s="113"/>
      <c r="HD904" s="113"/>
      <c r="HE904" s="113"/>
      <c r="HF904" s="113"/>
      <c r="HG904" s="113"/>
      <c r="HH904" s="113"/>
      <c r="HI904" s="113"/>
      <c r="HJ904" s="113"/>
      <c r="HK904" s="113"/>
      <c r="HL904" s="113"/>
      <c r="HM904" s="113"/>
      <c r="HN904" s="113"/>
      <c r="HO904" s="113"/>
      <c r="HP904" s="113"/>
      <c r="HQ904" s="113"/>
      <c r="HR904" s="113"/>
      <c r="HS904" s="113"/>
      <c r="HT904" s="113"/>
      <c r="HU904" s="113"/>
      <c r="HV904" s="113"/>
      <c r="HW904" s="113"/>
      <c r="HX904" s="113"/>
      <c r="HY904" s="113"/>
      <c r="HZ904" s="113"/>
      <c r="IA904" s="113"/>
      <c r="IB904" s="113"/>
      <c r="IC904" s="113"/>
      <c r="ID904" s="113"/>
      <c r="IE904" s="113"/>
      <c r="IF904" s="113"/>
      <c r="IG904" s="113"/>
      <c r="IH904" s="113"/>
      <c r="II904" s="113"/>
      <c r="IJ904" s="113"/>
      <c r="IK904" s="113"/>
      <c r="IL904" s="113"/>
      <c r="IM904" s="113"/>
      <c r="IN904" s="113"/>
      <c r="IO904" s="113"/>
      <c r="IP904" s="113"/>
      <c r="IQ904" s="113"/>
      <c r="IR904" s="113"/>
      <c r="IS904" s="113"/>
      <c r="IT904" s="113"/>
      <c r="IU904" s="113"/>
      <c r="IV904" s="113"/>
      <c r="IW904" s="113"/>
      <c r="IX904" s="113"/>
      <c r="IY904" s="113"/>
      <c r="IZ904" s="113"/>
    </row>
    <row r="905" spans="1:260" s="20" customFormat="1" ht="25.5" x14ac:dyDescent="0.2">
      <c r="A905" s="122">
        <v>39990</v>
      </c>
      <c r="B905" s="101" t="s">
        <v>1769</v>
      </c>
      <c r="C905" s="101" t="s">
        <v>387</v>
      </c>
      <c r="D905" s="101" t="s">
        <v>137</v>
      </c>
      <c r="E905" s="101" t="s">
        <v>144</v>
      </c>
      <c r="F905" s="82">
        <v>35735</v>
      </c>
      <c r="G905" s="124">
        <v>1997</v>
      </c>
      <c r="H905" s="123" t="s">
        <v>47</v>
      </c>
      <c r="I905" s="123" t="str">
        <f t="shared" si="45"/>
        <v>GM</v>
      </c>
      <c r="J905" s="123" t="str">
        <f t="shared" si="44"/>
        <v>GM</v>
      </c>
      <c r="K905" s="123" t="str">
        <f t="shared" si="46"/>
        <v>Gulf of Mexico</v>
      </c>
      <c r="L905" s="123" t="str">
        <f>INDEX('State '!$A$1:$C$62,MATCH($I905,'State '!$B:$B,0),3)</f>
        <v>Gulf of Mexico</v>
      </c>
      <c r="M905" s="123" t="str">
        <f>INDEX('State '!$A$1:$C$62,MATCH($J905,'State '!$B:$B,0),3)</f>
        <v>Gulf of Mexico</v>
      </c>
      <c r="N905" s="123"/>
      <c r="O905" s="85">
        <v>39.1</v>
      </c>
      <c r="P905" s="85">
        <v>52</v>
      </c>
      <c r="Q905" s="85">
        <v>328</v>
      </c>
      <c r="R905" s="124">
        <v>24</v>
      </c>
      <c r="S905" s="123" t="s">
        <v>135</v>
      </c>
      <c r="T905" s="123" t="s">
        <v>390</v>
      </c>
      <c r="U905" s="123" t="s">
        <v>1770</v>
      </c>
      <c r="V905" s="123"/>
      <c r="W905" s="101" t="s">
        <v>2846</v>
      </c>
      <c r="X905" s="125"/>
      <c r="Y905" s="126"/>
      <c r="Z905" s="113"/>
      <c r="AA905" s="113"/>
      <c r="AB905" s="113"/>
      <c r="AC905" s="113"/>
      <c r="AD905" s="113"/>
      <c r="AE905" s="113"/>
      <c r="AF905" s="113"/>
      <c r="AG905" s="113"/>
      <c r="AH905" s="113"/>
      <c r="AI905" s="113"/>
      <c r="AJ905" s="113"/>
      <c r="AK905" s="113"/>
      <c r="AL905" s="113"/>
      <c r="AM905" s="113"/>
      <c r="AN905" s="113"/>
      <c r="AO905" s="113"/>
      <c r="AP905" s="113"/>
      <c r="AQ905" s="113"/>
      <c r="AR905" s="113"/>
      <c r="AS905" s="113"/>
      <c r="AT905" s="113"/>
      <c r="AU905" s="113"/>
      <c r="AV905" s="113"/>
      <c r="AW905" s="113"/>
      <c r="AX905" s="113"/>
      <c r="AY905" s="113"/>
      <c r="AZ905" s="113"/>
      <c r="BA905" s="113"/>
      <c r="BB905" s="113"/>
      <c r="BC905" s="113"/>
      <c r="BD905" s="113"/>
      <c r="BE905" s="113"/>
      <c r="BF905" s="113"/>
      <c r="BG905" s="113"/>
      <c r="BH905" s="113"/>
      <c r="BI905" s="113"/>
      <c r="BJ905" s="113"/>
      <c r="BK905" s="113"/>
      <c r="BL905" s="113"/>
      <c r="BM905" s="113"/>
      <c r="BN905" s="113"/>
      <c r="BO905" s="113"/>
      <c r="BP905" s="113"/>
      <c r="BQ905" s="113"/>
      <c r="BR905" s="113"/>
      <c r="BS905" s="113"/>
      <c r="BT905" s="113"/>
      <c r="BU905" s="113"/>
      <c r="BV905" s="113"/>
      <c r="BW905" s="113"/>
      <c r="BX905" s="113"/>
      <c r="BY905" s="113"/>
      <c r="BZ905" s="113"/>
      <c r="CA905" s="113"/>
      <c r="CB905" s="113"/>
      <c r="CC905" s="113"/>
      <c r="CD905" s="113"/>
      <c r="CE905" s="113"/>
      <c r="CF905" s="113"/>
      <c r="CG905" s="113"/>
      <c r="CH905" s="113"/>
      <c r="CI905" s="113"/>
      <c r="CJ905" s="113"/>
      <c r="CK905" s="113"/>
      <c r="CL905" s="113"/>
      <c r="CM905" s="113"/>
      <c r="CN905" s="113"/>
      <c r="CO905" s="113"/>
      <c r="CP905" s="113"/>
      <c r="CQ905" s="113"/>
      <c r="CR905" s="113"/>
      <c r="CS905" s="113"/>
      <c r="CT905" s="113"/>
      <c r="CU905" s="113"/>
      <c r="CV905" s="113"/>
      <c r="CW905" s="113"/>
      <c r="CX905" s="113"/>
      <c r="CY905" s="113"/>
      <c r="CZ905" s="113"/>
      <c r="DA905" s="113"/>
      <c r="DB905" s="113"/>
      <c r="DC905" s="113"/>
      <c r="DD905" s="113"/>
      <c r="DE905" s="113"/>
      <c r="DF905" s="113"/>
      <c r="DG905" s="113"/>
      <c r="DH905" s="113"/>
      <c r="DI905" s="113"/>
      <c r="DJ905" s="113"/>
      <c r="DK905" s="113"/>
      <c r="DL905" s="113"/>
      <c r="DM905" s="113"/>
      <c r="DN905" s="113"/>
      <c r="DO905" s="113"/>
      <c r="DP905" s="113"/>
      <c r="DQ905" s="113"/>
      <c r="DR905" s="113"/>
      <c r="DS905" s="113"/>
      <c r="DT905" s="113"/>
      <c r="DU905" s="113"/>
      <c r="DV905" s="113"/>
      <c r="DW905" s="113"/>
      <c r="DX905" s="113"/>
      <c r="DY905" s="113"/>
      <c r="DZ905" s="113"/>
      <c r="EA905" s="113"/>
      <c r="EB905" s="113"/>
      <c r="EC905" s="113"/>
      <c r="ED905" s="113"/>
      <c r="EE905" s="113"/>
      <c r="EF905" s="113"/>
      <c r="EG905" s="113"/>
      <c r="EH905" s="113"/>
      <c r="EI905" s="113"/>
      <c r="EJ905" s="113"/>
      <c r="EK905" s="113"/>
      <c r="EL905" s="113"/>
      <c r="EM905" s="113"/>
      <c r="EN905" s="113"/>
      <c r="EO905" s="113"/>
      <c r="EP905" s="113"/>
      <c r="EQ905" s="113"/>
      <c r="ER905" s="113"/>
      <c r="ES905" s="113"/>
      <c r="ET905" s="113"/>
      <c r="EU905" s="113"/>
      <c r="EV905" s="113"/>
      <c r="EW905" s="113"/>
      <c r="EX905" s="113"/>
      <c r="EY905" s="113"/>
      <c r="EZ905" s="113"/>
      <c r="FA905" s="113"/>
      <c r="FB905" s="113"/>
      <c r="FC905" s="113"/>
      <c r="FD905" s="113"/>
      <c r="FE905" s="113"/>
      <c r="FF905" s="113"/>
      <c r="FG905" s="113"/>
      <c r="FH905" s="113"/>
      <c r="FI905" s="113"/>
      <c r="FJ905" s="113"/>
      <c r="FK905" s="113"/>
      <c r="FL905" s="113"/>
      <c r="FM905" s="113"/>
      <c r="FN905" s="113"/>
      <c r="FO905" s="113"/>
      <c r="FP905" s="113"/>
      <c r="FQ905" s="113"/>
      <c r="FR905" s="113"/>
      <c r="FS905" s="113"/>
      <c r="FT905" s="113"/>
      <c r="FU905" s="113"/>
      <c r="FV905" s="113"/>
      <c r="FW905" s="113"/>
      <c r="FX905" s="113"/>
      <c r="FY905" s="113"/>
      <c r="FZ905" s="113"/>
      <c r="GA905" s="113"/>
      <c r="GB905" s="113"/>
      <c r="GC905" s="113"/>
      <c r="GD905" s="113"/>
      <c r="GE905" s="113"/>
      <c r="GF905" s="113"/>
      <c r="GG905" s="113"/>
      <c r="GH905" s="113"/>
      <c r="GI905" s="113"/>
      <c r="GJ905" s="113"/>
      <c r="GK905" s="113"/>
      <c r="GL905" s="113"/>
      <c r="GM905" s="113"/>
      <c r="GN905" s="113"/>
      <c r="GO905" s="113"/>
      <c r="GP905" s="113"/>
      <c r="GQ905" s="113"/>
      <c r="GR905" s="113"/>
      <c r="GS905" s="113"/>
      <c r="GT905" s="113"/>
      <c r="GU905" s="113"/>
      <c r="GV905" s="113"/>
      <c r="GW905" s="113"/>
      <c r="GX905" s="113"/>
      <c r="GY905" s="113"/>
      <c r="GZ905" s="113"/>
      <c r="HA905" s="113"/>
      <c r="HB905" s="113"/>
      <c r="HC905" s="113"/>
      <c r="HD905" s="113"/>
      <c r="HE905" s="113"/>
      <c r="HF905" s="113"/>
      <c r="HG905" s="113"/>
      <c r="HH905" s="113"/>
      <c r="HI905" s="113"/>
      <c r="HJ905" s="113"/>
      <c r="HK905" s="113"/>
      <c r="HL905" s="113"/>
      <c r="HM905" s="113"/>
      <c r="HN905" s="113"/>
      <c r="HO905" s="113"/>
      <c r="HP905" s="113"/>
      <c r="HQ905" s="113"/>
      <c r="HR905" s="113"/>
      <c r="HS905" s="113"/>
      <c r="HT905" s="113"/>
      <c r="HU905" s="113"/>
      <c r="HV905" s="113"/>
      <c r="HW905" s="113"/>
      <c r="HX905" s="113"/>
      <c r="HY905" s="113"/>
      <c r="HZ905" s="113"/>
      <c r="IA905" s="113"/>
      <c r="IB905" s="113"/>
      <c r="IC905" s="113"/>
      <c r="ID905" s="113"/>
      <c r="IE905" s="113"/>
      <c r="IF905" s="113"/>
      <c r="IG905" s="113"/>
      <c r="IH905" s="113"/>
      <c r="II905" s="113"/>
      <c r="IJ905" s="113"/>
      <c r="IK905" s="113"/>
      <c r="IL905" s="113"/>
      <c r="IM905" s="113"/>
      <c r="IN905" s="113"/>
      <c r="IO905" s="113"/>
      <c r="IP905" s="113"/>
      <c r="IQ905" s="113"/>
      <c r="IR905" s="113"/>
      <c r="IS905" s="113"/>
      <c r="IT905" s="113"/>
      <c r="IU905" s="113"/>
      <c r="IV905" s="113"/>
      <c r="IW905" s="113"/>
      <c r="IX905" s="113"/>
      <c r="IY905" s="113"/>
      <c r="IZ905" s="113"/>
    </row>
    <row r="906" spans="1:260" s="20" customFormat="1" x14ac:dyDescent="0.2">
      <c r="A906" s="122">
        <v>39990</v>
      </c>
      <c r="B906" s="101" t="s">
        <v>1775</v>
      </c>
      <c r="C906" s="101" t="s">
        <v>271</v>
      </c>
      <c r="D906" s="101" t="s">
        <v>141</v>
      </c>
      <c r="E906" s="101" t="s">
        <v>144</v>
      </c>
      <c r="F906" s="82">
        <v>35735</v>
      </c>
      <c r="G906" s="124">
        <v>1997</v>
      </c>
      <c r="H906" s="123" t="s">
        <v>1776</v>
      </c>
      <c r="I906" s="123" t="str">
        <f t="shared" si="45"/>
        <v>MB</v>
      </c>
      <c r="J906" s="123" t="str">
        <f t="shared" si="44"/>
        <v>WI</v>
      </c>
      <c r="K906" s="123" t="str">
        <f t="shared" si="46"/>
        <v>Canada, Midwest</v>
      </c>
      <c r="L906" s="123" t="str">
        <f>INDEX('State '!$A$1:$C$62,MATCH($I906,'State '!$B:$B,0),3)</f>
        <v>Canada</v>
      </c>
      <c r="M906" s="123" t="str">
        <f>INDEX('State '!$A$1:$C$62,MATCH($J906,'State '!$B:$B,0),3)</f>
        <v>Midwest</v>
      </c>
      <c r="N906" s="123"/>
      <c r="O906" s="85">
        <v>27.9</v>
      </c>
      <c r="P906" s="85">
        <v>150</v>
      </c>
      <c r="Q906" s="85">
        <v>59.68</v>
      </c>
      <c r="R906" s="124">
        <v>24</v>
      </c>
      <c r="S906" s="123" t="s">
        <v>135</v>
      </c>
      <c r="T906" s="123" t="s">
        <v>390</v>
      </c>
      <c r="U906" s="123" t="s">
        <v>1777</v>
      </c>
      <c r="V906" s="123"/>
      <c r="W906" s="102"/>
      <c r="X906" s="207"/>
      <c r="Y906" s="126"/>
      <c r="Z906" s="113"/>
      <c r="AA906" s="113"/>
      <c r="AB906" s="113"/>
      <c r="AC906" s="113"/>
      <c r="AD906" s="113"/>
      <c r="AE906" s="113"/>
      <c r="AF906" s="113"/>
      <c r="AG906" s="113"/>
      <c r="AH906" s="113"/>
      <c r="AI906" s="113"/>
      <c r="AJ906" s="113"/>
      <c r="AK906" s="113"/>
      <c r="AL906" s="113"/>
      <c r="AM906" s="113"/>
      <c r="AN906" s="113"/>
      <c r="AO906" s="113"/>
      <c r="AP906" s="113"/>
      <c r="AQ906" s="113"/>
      <c r="AR906" s="113"/>
      <c r="AS906" s="113"/>
      <c r="AT906" s="113"/>
      <c r="AU906" s="113"/>
      <c r="AV906" s="113"/>
      <c r="AW906" s="113"/>
      <c r="AX906" s="113"/>
      <c r="AY906" s="113"/>
      <c r="AZ906" s="113"/>
      <c r="BA906" s="113"/>
      <c r="BB906" s="113"/>
      <c r="BC906" s="113"/>
      <c r="BD906" s="113"/>
      <c r="BE906" s="113"/>
      <c r="BF906" s="113"/>
      <c r="BG906" s="113"/>
      <c r="BH906" s="113"/>
      <c r="BI906" s="113"/>
      <c r="BJ906" s="113"/>
      <c r="BK906" s="113"/>
      <c r="BL906" s="113"/>
      <c r="BM906" s="113"/>
      <c r="BN906" s="113"/>
      <c r="BO906" s="113"/>
      <c r="BP906" s="113"/>
      <c r="BQ906" s="113"/>
      <c r="BR906" s="113"/>
      <c r="BS906" s="113"/>
      <c r="BT906" s="113"/>
      <c r="BU906" s="113"/>
      <c r="BV906" s="113"/>
      <c r="BW906" s="113"/>
      <c r="BX906" s="113"/>
      <c r="BY906" s="113"/>
      <c r="BZ906" s="113"/>
      <c r="CA906" s="113"/>
      <c r="CB906" s="113"/>
      <c r="CC906" s="113"/>
      <c r="CD906" s="113"/>
      <c r="CE906" s="113"/>
      <c r="CF906" s="113"/>
      <c r="CG906" s="113"/>
      <c r="CH906" s="113"/>
      <c r="CI906" s="113"/>
      <c r="CJ906" s="113"/>
      <c r="CK906" s="113"/>
      <c r="CL906" s="113"/>
      <c r="CM906" s="113"/>
      <c r="CN906" s="113"/>
      <c r="CO906" s="113"/>
      <c r="CP906" s="113"/>
      <c r="CQ906" s="113"/>
      <c r="CR906" s="113"/>
      <c r="CS906" s="113"/>
      <c r="CT906" s="113"/>
      <c r="CU906" s="113"/>
      <c r="CV906" s="113"/>
      <c r="CW906" s="113"/>
      <c r="CX906" s="113"/>
      <c r="CY906" s="113"/>
      <c r="CZ906" s="113"/>
      <c r="DA906" s="113"/>
      <c r="DB906" s="113"/>
      <c r="DC906" s="113"/>
      <c r="DD906" s="113"/>
      <c r="DE906" s="113"/>
      <c r="DF906" s="113"/>
      <c r="DG906" s="113"/>
      <c r="DH906" s="113"/>
      <c r="DI906" s="113"/>
      <c r="DJ906" s="113"/>
      <c r="DK906" s="113"/>
      <c r="DL906" s="113"/>
      <c r="DM906" s="113"/>
      <c r="DN906" s="113"/>
      <c r="DO906" s="113"/>
      <c r="DP906" s="113"/>
      <c r="DQ906" s="113"/>
      <c r="DR906" s="113"/>
      <c r="DS906" s="113"/>
      <c r="DT906" s="113"/>
      <c r="DU906" s="113"/>
      <c r="DV906" s="113"/>
      <c r="DW906" s="113"/>
      <c r="DX906" s="113"/>
      <c r="DY906" s="113"/>
      <c r="DZ906" s="113"/>
      <c r="EA906" s="113"/>
      <c r="EB906" s="113"/>
      <c r="EC906" s="113"/>
      <c r="ED906" s="113"/>
      <c r="EE906" s="113"/>
      <c r="EF906" s="113"/>
      <c r="EG906" s="113"/>
      <c r="EH906" s="113"/>
      <c r="EI906" s="113"/>
      <c r="EJ906" s="113"/>
      <c r="EK906" s="113"/>
      <c r="EL906" s="113"/>
      <c r="EM906" s="113"/>
      <c r="EN906" s="113"/>
      <c r="EO906" s="113"/>
      <c r="EP906" s="113"/>
      <c r="EQ906" s="113"/>
      <c r="ER906" s="113"/>
      <c r="ES906" s="113"/>
      <c r="ET906" s="113"/>
      <c r="EU906" s="113"/>
      <c r="EV906" s="113"/>
      <c r="EW906" s="113"/>
      <c r="EX906" s="113"/>
      <c r="EY906" s="113"/>
      <c r="EZ906" s="113"/>
      <c r="FA906" s="113"/>
      <c r="FB906" s="113"/>
      <c r="FC906" s="113"/>
      <c r="FD906" s="113"/>
      <c r="FE906" s="113"/>
      <c r="FF906" s="113"/>
      <c r="FG906" s="113"/>
      <c r="FH906" s="113"/>
      <c r="FI906" s="113"/>
      <c r="FJ906" s="113"/>
      <c r="FK906" s="113"/>
      <c r="FL906" s="113"/>
      <c r="FM906" s="113"/>
      <c r="FN906" s="113"/>
      <c r="FO906" s="113"/>
      <c r="FP906" s="113"/>
      <c r="FQ906" s="113"/>
      <c r="FR906" s="113"/>
      <c r="FS906" s="113"/>
      <c r="FT906" s="113"/>
      <c r="FU906" s="113"/>
      <c r="FV906" s="113"/>
      <c r="FW906" s="113"/>
      <c r="FX906" s="113"/>
      <c r="FY906" s="113"/>
      <c r="FZ906" s="113"/>
      <c r="GA906" s="113"/>
      <c r="GB906" s="113"/>
      <c r="GC906" s="113"/>
      <c r="GD906" s="113"/>
      <c r="GE906" s="113"/>
      <c r="GF906" s="113"/>
      <c r="GG906" s="113"/>
      <c r="GH906" s="113"/>
      <c r="GI906" s="113"/>
      <c r="GJ906" s="113"/>
      <c r="GK906" s="113"/>
      <c r="GL906" s="113"/>
      <c r="GM906" s="113"/>
      <c r="GN906" s="113"/>
      <c r="GO906" s="113"/>
      <c r="GP906" s="113"/>
      <c r="GQ906" s="113"/>
      <c r="GR906" s="113"/>
      <c r="GS906" s="113"/>
      <c r="GT906" s="113"/>
      <c r="GU906" s="113"/>
      <c r="GV906" s="113"/>
      <c r="GW906" s="113"/>
      <c r="GX906" s="113"/>
      <c r="GY906" s="113"/>
      <c r="GZ906" s="113"/>
      <c r="HA906" s="113"/>
      <c r="HB906" s="113"/>
      <c r="HC906" s="113"/>
      <c r="HD906" s="113"/>
      <c r="HE906" s="113"/>
      <c r="HF906" s="113"/>
      <c r="HG906" s="113"/>
      <c r="HH906" s="113"/>
      <c r="HI906" s="113"/>
      <c r="HJ906" s="113"/>
      <c r="HK906" s="113"/>
      <c r="HL906" s="113"/>
      <c r="HM906" s="113"/>
      <c r="HN906" s="113"/>
      <c r="HO906" s="113"/>
      <c r="HP906" s="113"/>
      <c r="HQ906" s="113"/>
      <c r="HR906" s="113"/>
      <c r="HS906" s="113"/>
      <c r="HT906" s="113"/>
      <c r="HU906" s="113"/>
      <c r="HV906" s="113"/>
      <c r="HW906" s="113"/>
      <c r="HX906" s="113"/>
      <c r="HY906" s="113"/>
      <c r="HZ906" s="113"/>
      <c r="IA906" s="113"/>
      <c r="IB906" s="113"/>
      <c r="IC906" s="113"/>
      <c r="ID906" s="113"/>
      <c r="IE906" s="113"/>
      <c r="IF906" s="113"/>
      <c r="IG906" s="113"/>
      <c r="IH906" s="113"/>
      <c r="II906" s="113"/>
      <c r="IJ906" s="113"/>
      <c r="IK906" s="113"/>
      <c r="IL906" s="113"/>
      <c r="IM906" s="113"/>
      <c r="IN906" s="113"/>
      <c r="IO906" s="113"/>
      <c r="IP906" s="113"/>
      <c r="IQ906" s="113"/>
      <c r="IR906" s="113"/>
      <c r="IS906" s="113"/>
      <c r="IT906" s="113"/>
      <c r="IU906" s="113"/>
      <c r="IV906" s="113"/>
      <c r="IW906" s="113"/>
      <c r="IX906" s="113"/>
      <c r="IY906" s="113"/>
      <c r="IZ906" s="113"/>
    </row>
    <row r="907" spans="1:260" s="20" customFormat="1" ht="76.5" x14ac:dyDescent="0.2">
      <c r="A907" s="122">
        <v>39990</v>
      </c>
      <c r="B907" s="101" t="s">
        <v>1930</v>
      </c>
      <c r="C907" s="101" t="s">
        <v>249</v>
      </c>
      <c r="D907" s="101" t="s">
        <v>141</v>
      </c>
      <c r="E907" s="101" t="s">
        <v>144</v>
      </c>
      <c r="F907" s="82">
        <v>35643</v>
      </c>
      <c r="G907" s="124">
        <v>1997</v>
      </c>
      <c r="H907" s="123" t="s">
        <v>713</v>
      </c>
      <c r="I907" s="123" t="str">
        <f t="shared" si="45"/>
        <v>WY</v>
      </c>
      <c r="J907" s="123" t="str">
        <f t="shared" si="44"/>
        <v>CO</v>
      </c>
      <c r="K907" s="123" t="str">
        <f t="shared" si="46"/>
        <v>Mountain</v>
      </c>
      <c r="L907" s="123" t="str">
        <f>INDEX('State '!$A$1:$C$62,MATCH($I907,'State '!$B:$B,0),3)</f>
        <v>Mountain</v>
      </c>
      <c r="M907" s="123" t="str">
        <f>INDEX('State '!$A$1:$C$62,MATCH($J907,'State '!$B:$B,0),3)</f>
        <v>Mountain</v>
      </c>
      <c r="N907" s="123"/>
      <c r="O907" s="85">
        <v>39.9</v>
      </c>
      <c r="P907" s="85"/>
      <c r="Q907" s="85">
        <v>192</v>
      </c>
      <c r="R907" s="124">
        <v>36</v>
      </c>
      <c r="S907" s="123" t="s">
        <v>135</v>
      </c>
      <c r="T907" s="123" t="s">
        <v>390</v>
      </c>
      <c r="U907" s="123" t="s">
        <v>1723</v>
      </c>
      <c r="V907" s="123"/>
      <c r="W907" s="101" t="s">
        <v>2559</v>
      </c>
      <c r="X907" s="206" t="s">
        <v>2603</v>
      </c>
      <c r="Y907" s="126"/>
      <c r="Z907" s="113"/>
      <c r="AA907" s="113"/>
      <c r="AB907" s="113"/>
      <c r="AC907" s="113"/>
      <c r="AD907" s="113"/>
      <c r="AE907" s="113"/>
      <c r="AF907" s="113"/>
      <c r="AG907" s="113"/>
      <c r="AH907" s="113"/>
      <c r="AI907" s="113"/>
      <c r="AJ907" s="113"/>
      <c r="AK907" s="113"/>
      <c r="AL907" s="113"/>
      <c r="AM907" s="113"/>
      <c r="AN907" s="113"/>
      <c r="AO907" s="113"/>
      <c r="AP907" s="113"/>
      <c r="AQ907" s="113"/>
      <c r="AR907" s="113"/>
      <c r="AS907" s="113"/>
      <c r="AT907" s="113"/>
      <c r="AU907" s="113"/>
      <c r="AV907" s="113"/>
      <c r="AW907" s="113"/>
      <c r="AX907" s="113"/>
      <c r="AY907" s="113"/>
      <c r="AZ907" s="113"/>
      <c r="BA907" s="113"/>
      <c r="BB907" s="113"/>
      <c r="BC907" s="113"/>
      <c r="BD907" s="113"/>
      <c r="BE907" s="113"/>
      <c r="BF907" s="113"/>
      <c r="BG907" s="113"/>
      <c r="BH907" s="113"/>
      <c r="BI907" s="113"/>
      <c r="BJ907" s="113"/>
      <c r="BK907" s="113"/>
      <c r="BL907" s="113"/>
      <c r="BM907" s="113"/>
      <c r="BN907" s="113"/>
      <c r="BO907" s="113"/>
      <c r="BP907" s="113"/>
      <c r="BQ907" s="113"/>
      <c r="BR907" s="113"/>
      <c r="BS907" s="113"/>
      <c r="BT907" s="113"/>
      <c r="BU907" s="113"/>
      <c r="BV907" s="113"/>
      <c r="BW907" s="113"/>
      <c r="BX907" s="113"/>
      <c r="BY907" s="113"/>
      <c r="BZ907" s="113"/>
      <c r="CA907" s="113"/>
      <c r="CB907" s="113"/>
      <c r="CC907" s="113"/>
      <c r="CD907" s="113"/>
      <c r="CE907" s="113"/>
      <c r="CF907" s="113"/>
      <c r="CG907" s="113"/>
      <c r="CH907" s="113"/>
      <c r="CI907" s="113"/>
      <c r="CJ907" s="113"/>
      <c r="CK907" s="113"/>
      <c r="CL907" s="113"/>
      <c r="CM907" s="113"/>
      <c r="CN907" s="113"/>
      <c r="CO907" s="113"/>
      <c r="CP907" s="113"/>
      <c r="CQ907" s="113"/>
      <c r="CR907" s="113"/>
      <c r="CS907" s="113"/>
      <c r="CT907" s="113"/>
      <c r="CU907" s="113"/>
      <c r="CV907" s="113"/>
      <c r="CW907" s="113"/>
      <c r="CX907" s="113"/>
      <c r="CY907" s="113"/>
      <c r="CZ907" s="113"/>
      <c r="DA907" s="113"/>
      <c r="DB907" s="113"/>
      <c r="DC907" s="113"/>
      <c r="DD907" s="113"/>
      <c r="DE907" s="113"/>
      <c r="DF907" s="113"/>
      <c r="DG907" s="113"/>
      <c r="DH907" s="113"/>
      <c r="DI907" s="113"/>
      <c r="DJ907" s="113"/>
      <c r="DK907" s="113"/>
      <c r="DL907" s="113"/>
      <c r="DM907" s="113"/>
      <c r="DN907" s="113"/>
      <c r="DO907" s="113"/>
      <c r="DP907" s="113"/>
      <c r="DQ907" s="113"/>
      <c r="DR907" s="113"/>
      <c r="DS907" s="113"/>
      <c r="DT907" s="113"/>
      <c r="DU907" s="113"/>
      <c r="DV907" s="113"/>
      <c r="DW907" s="113"/>
      <c r="DX907" s="113"/>
      <c r="DY907" s="113"/>
      <c r="DZ907" s="113"/>
      <c r="EA907" s="113"/>
      <c r="EB907" s="113"/>
      <c r="EC907" s="113"/>
      <c r="ED907" s="113"/>
      <c r="EE907" s="113"/>
      <c r="EF907" s="113"/>
      <c r="EG907" s="113"/>
      <c r="EH907" s="113"/>
      <c r="EI907" s="113"/>
      <c r="EJ907" s="113"/>
      <c r="EK907" s="113"/>
      <c r="EL907" s="113"/>
      <c r="EM907" s="113"/>
      <c r="EN907" s="113"/>
      <c r="EO907" s="113"/>
      <c r="EP907" s="113"/>
      <c r="EQ907" s="113"/>
      <c r="ER907" s="113"/>
      <c r="ES907" s="113"/>
      <c r="ET907" s="113"/>
      <c r="EU907" s="113"/>
      <c r="EV907" s="113"/>
      <c r="EW907" s="113"/>
      <c r="EX907" s="113"/>
      <c r="EY907" s="113"/>
      <c r="EZ907" s="113"/>
      <c r="FA907" s="113"/>
      <c r="FB907" s="113"/>
      <c r="FC907" s="113"/>
      <c r="FD907" s="113"/>
      <c r="FE907" s="113"/>
      <c r="FF907" s="113"/>
      <c r="FG907" s="113"/>
      <c r="FH907" s="113"/>
      <c r="FI907" s="113"/>
      <c r="FJ907" s="113"/>
      <c r="FK907" s="113"/>
      <c r="FL907" s="113"/>
      <c r="FM907" s="113"/>
      <c r="FN907" s="113"/>
      <c r="FO907" s="113"/>
      <c r="FP907" s="113"/>
      <c r="FQ907" s="113"/>
      <c r="FR907" s="113"/>
      <c r="FS907" s="113"/>
      <c r="FT907" s="113"/>
      <c r="FU907" s="113"/>
      <c r="FV907" s="113"/>
      <c r="FW907" s="113"/>
      <c r="FX907" s="113"/>
      <c r="FY907" s="113"/>
      <c r="FZ907" s="113"/>
      <c r="GA907" s="113"/>
      <c r="GB907" s="113"/>
      <c r="GC907" s="113"/>
      <c r="GD907" s="113"/>
      <c r="GE907" s="113"/>
      <c r="GF907" s="113"/>
      <c r="GG907" s="113"/>
      <c r="GH907" s="113"/>
      <c r="GI907" s="113"/>
      <c r="GJ907" s="113"/>
      <c r="GK907" s="113"/>
      <c r="GL907" s="113"/>
      <c r="GM907" s="113"/>
      <c r="GN907" s="113"/>
      <c r="GO907" s="113"/>
      <c r="GP907" s="113"/>
      <c r="GQ907" s="113"/>
      <c r="GR907" s="113"/>
      <c r="GS907" s="113"/>
      <c r="GT907" s="113"/>
      <c r="GU907" s="113"/>
      <c r="GV907" s="113"/>
      <c r="GW907" s="113"/>
      <c r="GX907" s="113"/>
      <c r="GY907" s="113"/>
      <c r="GZ907" s="113"/>
      <c r="HA907" s="113"/>
      <c r="HB907" s="113"/>
      <c r="HC907" s="113"/>
      <c r="HD907" s="113"/>
      <c r="HE907" s="113"/>
      <c r="HF907" s="113"/>
      <c r="HG907" s="113"/>
      <c r="HH907" s="113"/>
      <c r="HI907" s="113"/>
      <c r="HJ907" s="113"/>
      <c r="HK907" s="113"/>
      <c r="HL907" s="113"/>
      <c r="HM907" s="113"/>
      <c r="HN907" s="113"/>
      <c r="HO907" s="113"/>
      <c r="HP907" s="113"/>
      <c r="HQ907" s="113"/>
      <c r="HR907" s="113"/>
      <c r="HS907" s="113"/>
      <c r="HT907" s="113"/>
      <c r="HU907" s="113"/>
      <c r="HV907" s="113"/>
      <c r="HW907" s="113"/>
      <c r="HX907" s="113"/>
      <c r="HY907" s="113"/>
      <c r="HZ907" s="113"/>
      <c r="IA907" s="113"/>
      <c r="IB907" s="113"/>
      <c r="IC907" s="113"/>
      <c r="ID907" s="113"/>
      <c r="IE907" s="113"/>
      <c r="IF907" s="113"/>
      <c r="IG907" s="113"/>
      <c r="IH907" s="113"/>
      <c r="II907" s="113"/>
      <c r="IJ907" s="113"/>
      <c r="IK907" s="113"/>
      <c r="IL907" s="113"/>
      <c r="IM907" s="113"/>
      <c r="IN907" s="113"/>
      <c r="IO907" s="113"/>
      <c r="IP907" s="113"/>
      <c r="IQ907" s="113"/>
      <c r="IR907" s="113"/>
      <c r="IS907" s="113"/>
      <c r="IT907" s="113"/>
      <c r="IU907" s="113"/>
      <c r="IV907" s="113"/>
      <c r="IW907" s="113"/>
      <c r="IX907" s="113"/>
      <c r="IY907" s="113"/>
      <c r="IZ907" s="113"/>
    </row>
    <row r="908" spans="1:260" s="20" customFormat="1" ht="63.75" x14ac:dyDescent="0.2">
      <c r="A908" s="122">
        <v>39990</v>
      </c>
      <c r="B908" s="101" t="s">
        <v>1701</v>
      </c>
      <c r="C908" s="101" t="s">
        <v>366</v>
      </c>
      <c r="D908" s="101" t="s">
        <v>141</v>
      </c>
      <c r="E908" s="101" t="s">
        <v>144</v>
      </c>
      <c r="F908" s="82">
        <v>35735</v>
      </c>
      <c r="G908" s="124">
        <v>1997</v>
      </c>
      <c r="H908" s="123" t="s">
        <v>1202</v>
      </c>
      <c r="I908" s="123" t="str">
        <f t="shared" si="45"/>
        <v>KS</v>
      </c>
      <c r="J908" s="123" t="str">
        <f t="shared" si="44"/>
        <v>MO</v>
      </c>
      <c r="K908" s="123" t="str">
        <f t="shared" si="46"/>
        <v>South Central, Midwest</v>
      </c>
      <c r="L908" s="123" t="str">
        <f>INDEX('State '!$A$1:$C$62,MATCH($I908,'State '!$B:$B,0),3)</f>
        <v>South Central</v>
      </c>
      <c r="M908" s="123" t="str">
        <f>INDEX('State '!$A$1:$C$62,MATCH($J908,'State '!$B:$B,0),3)</f>
        <v>Midwest</v>
      </c>
      <c r="N908" s="123"/>
      <c r="O908" s="85">
        <v>6.1</v>
      </c>
      <c r="P908" s="85">
        <v>12.5</v>
      </c>
      <c r="Q908" s="85">
        <v>21.3</v>
      </c>
      <c r="R908" s="124">
        <v>20</v>
      </c>
      <c r="S908" s="123" t="s">
        <v>135</v>
      </c>
      <c r="T908" s="123" t="s">
        <v>390</v>
      </c>
      <c r="U908" s="123" t="s">
        <v>1702</v>
      </c>
      <c r="V908" s="123"/>
      <c r="W908" s="101" t="s">
        <v>2812</v>
      </c>
      <c r="X908" s="206" t="s">
        <v>2810</v>
      </c>
      <c r="Y908" s="126"/>
      <c r="Z908" s="113"/>
      <c r="AA908" s="113"/>
      <c r="AB908" s="113"/>
      <c r="AC908" s="113"/>
      <c r="AD908" s="113"/>
      <c r="AE908" s="113"/>
      <c r="AF908" s="113"/>
      <c r="AG908" s="113"/>
      <c r="AH908" s="113"/>
      <c r="AI908" s="113"/>
      <c r="AJ908" s="113"/>
      <c r="AK908" s="113"/>
      <c r="AL908" s="113"/>
      <c r="AM908" s="113"/>
      <c r="AN908" s="113"/>
      <c r="AO908" s="113"/>
      <c r="AP908" s="113"/>
      <c r="AQ908" s="113"/>
      <c r="AR908" s="113"/>
      <c r="AS908" s="113"/>
      <c r="AT908" s="113"/>
      <c r="AU908" s="113"/>
      <c r="AV908" s="113"/>
      <c r="AW908" s="113"/>
      <c r="AX908" s="113"/>
      <c r="AY908" s="113"/>
      <c r="AZ908" s="113"/>
      <c r="BA908" s="113"/>
      <c r="BB908" s="113"/>
      <c r="BC908" s="113"/>
      <c r="BD908" s="113"/>
      <c r="BE908" s="113"/>
      <c r="BF908" s="113"/>
      <c r="BG908" s="113"/>
      <c r="BH908" s="113"/>
      <c r="BI908" s="113"/>
      <c r="BJ908" s="113"/>
      <c r="BK908" s="113"/>
      <c r="BL908" s="113"/>
      <c r="BM908" s="113"/>
      <c r="BN908" s="113"/>
      <c r="BO908" s="113"/>
      <c r="BP908" s="113"/>
      <c r="BQ908" s="113"/>
      <c r="BR908" s="113"/>
      <c r="BS908" s="113"/>
      <c r="BT908" s="113"/>
      <c r="BU908" s="113"/>
      <c r="BV908" s="113"/>
      <c r="BW908" s="113"/>
      <c r="BX908" s="113"/>
      <c r="BY908" s="113"/>
      <c r="BZ908" s="113"/>
      <c r="CA908" s="113"/>
      <c r="CB908" s="113"/>
      <c r="CC908" s="113"/>
      <c r="CD908" s="113"/>
      <c r="CE908" s="113"/>
      <c r="CF908" s="113"/>
      <c r="CG908" s="113"/>
      <c r="CH908" s="113"/>
      <c r="CI908" s="113"/>
      <c r="CJ908" s="113"/>
      <c r="CK908" s="113"/>
      <c r="CL908" s="113"/>
      <c r="CM908" s="113"/>
      <c r="CN908" s="113"/>
      <c r="CO908" s="113"/>
      <c r="CP908" s="113"/>
      <c r="CQ908" s="113"/>
      <c r="CR908" s="113"/>
      <c r="CS908" s="113"/>
      <c r="CT908" s="113"/>
      <c r="CU908" s="113"/>
      <c r="CV908" s="113"/>
      <c r="CW908" s="113"/>
      <c r="CX908" s="113"/>
      <c r="CY908" s="113"/>
      <c r="CZ908" s="113"/>
      <c r="DA908" s="113"/>
      <c r="DB908" s="113"/>
      <c r="DC908" s="113"/>
      <c r="DD908" s="113"/>
      <c r="DE908" s="113"/>
      <c r="DF908" s="113"/>
      <c r="DG908" s="113"/>
      <c r="DH908" s="113"/>
      <c r="DI908" s="113"/>
      <c r="DJ908" s="113"/>
      <c r="DK908" s="113"/>
      <c r="DL908" s="113"/>
      <c r="DM908" s="113"/>
      <c r="DN908" s="113"/>
      <c r="DO908" s="113"/>
      <c r="DP908" s="113"/>
      <c r="DQ908" s="113"/>
      <c r="DR908" s="113"/>
      <c r="DS908" s="113"/>
      <c r="DT908" s="113"/>
      <c r="DU908" s="113"/>
      <c r="DV908" s="113"/>
      <c r="DW908" s="113"/>
      <c r="DX908" s="113"/>
      <c r="DY908" s="113"/>
      <c r="DZ908" s="113"/>
      <c r="EA908" s="113"/>
      <c r="EB908" s="113"/>
      <c r="EC908" s="113"/>
      <c r="ED908" s="113"/>
      <c r="EE908" s="113"/>
      <c r="EF908" s="113"/>
      <c r="EG908" s="113"/>
      <c r="EH908" s="113"/>
      <c r="EI908" s="113"/>
      <c r="EJ908" s="113"/>
      <c r="EK908" s="113"/>
      <c r="EL908" s="113"/>
      <c r="EM908" s="113"/>
      <c r="EN908" s="113"/>
      <c r="EO908" s="113"/>
      <c r="EP908" s="113"/>
      <c r="EQ908" s="113"/>
      <c r="ER908" s="113"/>
      <c r="ES908" s="113"/>
      <c r="ET908" s="113"/>
      <c r="EU908" s="113"/>
      <c r="EV908" s="113"/>
      <c r="EW908" s="113"/>
      <c r="EX908" s="113"/>
      <c r="EY908" s="113"/>
      <c r="EZ908" s="113"/>
      <c r="FA908" s="113"/>
      <c r="FB908" s="113"/>
      <c r="FC908" s="113"/>
      <c r="FD908" s="113"/>
      <c r="FE908" s="113"/>
      <c r="FF908" s="113"/>
      <c r="FG908" s="113"/>
      <c r="FH908" s="113"/>
      <c r="FI908" s="113"/>
      <c r="FJ908" s="113"/>
      <c r="FK908" s="113"/>
      <c r="FL908" s="113"/>
      <c r="FM908" s="113"/>
      <c r="FN908" s="113"/>
      <c r="FO908" s="113"/>
      <c r="FP908" s="113"/>
      <c r="FQ908" s="113"/>
      <c r="FR908" s="113"/>
      <c r="FS908" s="113"/>
      <c r="FT908" s="113"/>
      <c r="FU908" s="113"/>
      <c r="FV908" s="113"/>
      <c r="FW908" s="113"/>
      <c r="FX908" s="113"/>
      <c r="FY908" s="113"/>
      <c r="FZ908" s="113"/>
      <c r="GA908" s="113"/>
      <c r="GB908" s="113"/>
      <c r="GC908" s="113"/>
      <c r="GD908" s="113"/>
      <c r="GE908" s="113"/>
      <c r="GF908" s="113"/>
      <c r="GG908" s="113"/>
      <c r="GH908" s="113"/>
      <c r="GI908" s="113"/>
      <c r="GJ908" s="113"/>
      <c r="GK908" s="113"/>
      <c r="GL908" s="113"/>
      <c r="GM908" s="113"/>
      <c r="GN908" s="113"/>
      <c r="GO908" s="113"/>
      <c r="GP908" s="113"/>
      <c r="GQ908" s="113"/>
      <c r="GR908" s="113"/>
      <c r="GS908" s="113"/>
      <c r="GT908" s="113"/>
      <c r="GU908" s="113"/>
      <c r="GV908" s="113"/>
      <c r="GW908" s="113"/>
      <c r="GX908" s="113"/>
      <c r="GY908" s="113"/>
      <c r="GZ908" s="113"/>
      <c r="HA908" s="113"/>
      <c r="HB908" s="113"/>
      <c r="HC908" s="113"/>
      <c r="HD908" s="113"/>
      <c r="HE908" s="113"/>
      <c r="HF908" s="113"/>
      <c r="HG908" s="113"/>
      <c r="HH908" s="113"/>
      <c r="HI908" s="113"/>
      <c r="HJ908" s="113"/>
      <c r="HK908" s="113"/>
      <c r="HL908" s="113"/>
      <c r="HM908" s="113"/>
      <c r="HN908" s="113"/>
      <c r="HO908" s="113"/>
      <c r="HP908" s="113"/>
      <c r="HQ908" s="113"/>
      <c r="HR908" s="113"/>
      <c r="HS908" s="113"/>
      <c r="HT908" s="113"/>
      <c r="HU908" s="113"/>
      <c r="HV908" s="113"/>
      <c r="HW908" s="113"/>
      <c r="HX908" s="113"/>
      <c r="HY908" s="113"/>
      <c r="HZ908" s="113"/>
      <c r="IA908" s="113"/>
      <c r="IB908" s="113"/>
      <c r="IC908" s="113"/>
      <c r="ID908" s="113"/>
      <c r="IE908" s="113"/>
      <c r="IF908" s="113"/>
      <c r="IG908" s="113"/>
      <c r="IH908" s="113"/>
      <c r="II908" s="113"/>
      <c r="IJ908" s="113"/>
      <c r="IK908" s="113"/>
      <c r="IL908" s="113"/>
      <c r="IM908" s="113"/>
      <c r="IN908" s="113"/>
      <c r="IO908" s="113"/>
      <c r="IP908" s="113"/>
      <c r="IQ908" s="113"/>
      <c r="IR908" s="113"/>
      <c r="IS908" s="113"/>
      <c r="IT908" s="113"/>
      <c r="IU908" s="113"/>
      <c r="IV908" s="113"/>
      <c r="IW908" s="113"/>
      <c r="IX908" s="113"/>
      <c r="IY908" s="113"/>
      <c r="IZ908" s="113"/>
    </row>
    <row r="909" spans="1:260" s="20" customFormat="1" x14ac:dyDescent="0.2">
      <c r="A909" s="122">
        <v>39990</v>
      </c>
      <c r="B909" s="101" t="s">
        <v>1703</v>
      </c>
      <c r="C909" s="101" t="s">
        <v>366</v>
      </c>
      <c r="D909" s="101" t="s">
        <v>141</v>
      </c>
      <c r="E909" s="101" t="s">
        <v>144</v>
      </c>
      <c r="F909" s="82">
        <v>35779</v>
      </c>
      <c r="G909" s="124">
        <v>1997</v>
      </c>
      <c r="H909" s="123" t="s">
        <v>1704</v>
      </c>
      <c r="I909" s="123" t="str">
        <f t="shared" si="45"/>
        <v>WY</v>
      </c>
      <c r="J909" s="123" t="str">
        <f t="shared" si="44"/>
        <v>KS</v>
      </c>
      <c r="K909" s="123" t="str">
        <f t="shared" si="46"/>
        <v>Mountain, South Central</v>
      </c>
      <c r="L909" s="123" t="str">
        <f>INDEX('State '!$A$1:$C$62,MATCH($I909,'State '!$B:$B,0),3)</f>
        <v>Mountain</v>
      </c>
      <c r="M909" s="123" t="str">
        <f>INDEX('State '!$A$1:$C$62,MATCH($J909,'State '!$B:$B,0),3)</f>
        <v>South Central</v>
      </c>
      <c r="N909" s="123"/>
      <c r="O909" s="85">
        <v>9.1999999999999993</v>
      </c>
      <c r="P909" s="85"/>
      <c r="Q909" s="85">
        <v>30</v>
      </c>
      <c r="R909" s="124">
        <v>20</v>
      </c>
      <c r="S909" s="123" t="s">
        <v>135</v>
      </c>
      <c r="T909" s="123" t="s">
        <v>390</v>
      </c>
      <c r="U909" s="123" t="s">
        <v>1705</v>
      </c>
      <c r="V909" s="123"/>
      <c r="W909" s="101" t="s">
        <v>2707</v>
      </c>
      <c r="X909" s="125"/>
    </row>
    <row r="910" spans="1:260" ht="51" x14ac:dyDescent="0.2">
      <c r="A910" s="122">
        <v>39990</v>
      </c>
      <c r="B910" s="101" t="s">
        <v>1801</v>
      </c>
      <c r="C910" s="101" t="s">
        <v>1791</v>
      </c>
      <c r="D910" s="101" t="s">
        <v>137</v>
      </c>
      <c r="E910" s="101" t="s">
        <v>144</v>
      </c>
      <c r="F910" s="82">
        <v>35370</v>
      </c>
      <c r="G910" s="83">
        <v>1996</v>
      </c>
      <c r="H910" s="123" t="s">
        <v>1508</v>
      </c>
      <c r="I910" s="123" t="str">
        <f t="shared" si="45"/>
        <v>MI</v>
      </c>
      <c r="J910" s="123" t="str">
        <f t="shared" si="44"/>
        <v>ON</v>
      </c>
      <c r="K910" s="123" t="str">
        <f t="shared" si="46"/>
        <v>Midwest, Canada</v>
      </c>
      <c r="L910" s="123" t="str">
        <f>INDEX('State '!$A$1:$C$62,MATCH($I910,'State '!$B:$B,0),3)</f>
        <v>Midwest</v>
      </c>
      <c r="M910" s="123" t="str">
        <f>INDEX('State '!$A$1:$C$62,MATCH($J910,'State '!$B:$B,0),3)</f>
        <v>Canada</v>
      </c>
      <c r="N910" s="123"/>
      <c r="O910" s="85">
        <v>15.3</v>
      </c>
      <c r="P910" s="85">
        <v>12</v>
      </c>
      <c r="Q910" s="85">
        <v>150</v>
      </c>
      <c r="R910" s="124">
        <v>24</v>
      </c>
      <c r="S910" s="123" t="s">
        <v>135</v>
      </c>
      <c r="T910" s="123" t="s">
        <v>390</v>
      </c>
      <c r="U910" s="123" t="s">
        <v>1802</v>
      </c>
      <c r="V910" s="123"/>
      <c r="W910" s="101" t="s">
        <v>2516</v>
      </c>
      <c r="X910" s="206" t="s">
        <v>2605</v>
      </c>
      <c r="Y910" s="126"/>
    </row>
    <row r="911" spans="1:260" ht="38.25" x14ac:dyDescent="0.2">
      <c r="A911" s="122">
        <v>39990</v>
      </c>
      <c r="B911" s="101" t="s">
        <v>1803</v>
      </c>
      <c r="C911" s="101" t="s">
        <v>1804</v>
      </c>
      <c r="D911" s="101" t="s">
        <v>137</v>
      </c>
      <c r="E911" s="101" t="s">
        <v>144</v>
      </c>
      <c r="F911" s="82">
        <v>35370</v>
      </c>
      <c r="G911" s="83">
        <v>1996</v>
      </c>
      <c r="H911" s="123" t="s">
        <v>1137</v>
      </c>
      <c r="I911" s="123" t="str">
        <f t="shared" si="45"/>
        <v>GM</v>
      </c>
      <c r="J911" s="123" t="str">
        <f t="shared" si="44"/>
        <v>LA</v>
      </c>
      <c r="K911" s="123" t="str">
        <f t="shared" si="46"/>
        <v>Gulf of Mexico, South Central</v>
      </c>
      <c r="L911" s="123" t="str">
        <f>INDEX('State '!$A$1:$C$62,MATCH($I911,'State '!$B:$B,0),3)</f>
        <v>Gulf of Mexico</v>
      </c>
      <c r="M911" s="123" t="str">
        <f>INDEX('State '!$A$1:$C$62,MATCH($J911,'State '!$B:$B,0),3)</f>
        <v>South Central</v>
      </c>
      <c r="N911" s="123"/>
      <c r="O911" s="85">
        <v>60</v>
      </c>
      <c r="P911" s="85">
        <v>81</v>
      </c>
      <c r="Q911" s="85">
        <v>300</v>
      </c>
      <c r="R911" s="124">
        <v>30</v>
      </c>
      <c r="S911" s="123" t="s">
        <v>135</v>
      </c>
      <c r="T911" s="123" t="s">
        <v>390</v>
      </c>
      <c r="U911" s="123" t="s">
        <v>391</v>
      </c>
      <c r="V911" s="123"/>
      <c r="W911" s="101"/>
      <c r="X911" s="206" t="s">
        <v>2607</v>
      </c>
      <c r="Y911" s="126"/>
    </row>
    <row r="912" spans="1:260" ht="51" x14ac:dyDescent="0.2">
      <c r="A912" s="122">
        <v>39990</v>
      </c>
      <c r="B912" s="101" t="s">
        <v>1809</v>
      </c>
      <c r="C912" s="101" t="s">
        <v>263</v>
      </c>
      <c r="D912" s="101" t="s">
        <v>141</v>
      </c>
      <c r="E912" s="101" t="s">
        <v>144</v>
      </c>
      <c r="F912" s="82">
        <v>35370</v>
      </c>
      <c r="G912" s="83">
        <v>1996</v>
      </c>
      <c r="H912" s="123" t="s">
        <v>33</v>
      </c>
      <c r="I912" s="123" t="str">
        <f t="shared" si="45"/>
        <v>WV</v>
      </c>
      <c r="J912" s="123" t="str">
        <f t="shared" si="44"/>
        <v>WV</v>
      </c>
      <c r="K912" s="123" t="str">
        <f t="shared" si="46"/>
        <v>Northeast</v>
      </c>
      <c r="L912" s="123" t="str">
        <f>INDEX('State '!$A$1:$C$62,MATCH($I912,'State '!$B:$B,0),3)</f>
        <v>Northeast</v>
      </c>
      <c r="M912" s="123" t="str">
        <f>INDEX('State '!$A$1:$C$62,MATCH($J912,'State '!$B:$B,0),3)</f>
        <v>Northeast</v>
      </c>
      <c r="N912" s="123"/>
      <c r="O912" s="85">
        <v>14.86</v>
      </c>
      <c r="P912" s="85">
        <v>17.5</v>
      </c>
      <c r="Q912" s="85">
        <v>28.2</v>
      </c>
      <c r="R912" s="124">
        <v>20</v>
      </c>
      <c r="S912" s="123" t="s">
        <v>135</v>
      </c>
      <c r="T912" s="123" t="s">
        <v>390</v>
      </c>
      <c r="U912" s="123" t="s">
        <v>1810</v>
      </c>
      <c r="V912" s="123"/>
      <c r="W912" s="101"/>
      <c r="X912" s="206" t="s">
        <v>2608</v>
      </c>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BQ912" s="20"/>
      <c r="BR912" s="20"/>
      <c r="BS912" s="20"/>
      <c r="BT912" s="20"/>
      <c r="BU912" s="20"/>
      <c r="BV912" s="20"/>
      <c r="BW912" s="20"/>
      <c r="BX912" s="20"/>
      <c r="BY912" s="20"/>
      <c r="BZ912" s="20"/>
      <c r="CA912" s="20"/>
      <c r="CB912" s="20"/>
      <c r="CC912" s="20"/>
      <c r="CD912" s="20"/>
      <c r="CE912" s="20"/>
      <c r="CF912" s="20"/>
      <c r="CG912" s="20"/>
      <c r="CH912" s="20"/>
      <c r="CI912" s="20"/>
      <c r="CJ912" s="20"/>
      <c r="CK912" s="20"/>
      <c r="CL912" s="20"/>
      <c r="CM912" s="20"/>
      <c r="CN912" s="20"/>
      <c r="CO912" s="20"/>
      <c r="CP912" s="20"/>
      <c r="CQ912" s="20"/>
      <c r="CR912" s="20"/>
      <c r="CS912" s="20"/>
      <c r="CT912" s="20"/>
      <c r="CU912" s="20"/>
      <c r="CV912" s="20"/>
      <c r="CW912" s="20"/>
      <c r="CX912" s="20"/>
      <c r="CY912" s="20"/>
      <c r="CZ912" s="20"/>
      <c r="DA912" s="20"/>
      <c r="DB912" s="20"/>
      <c r="DC912" s="20"/>
      <c r="DD912" s="20"/>
      <c r="DE912" s="20"/>
      <c r="DF912" s="20"/>
      <c r="DG912" s="20"/>
      <c r="DH912" s="20"/>
      <c r="DI912" s="20"/>
      <c r="DJ912" s="20"/>
      <c r="DK912" s="20"/>
      <c r="DL912" s="20"/>
      <c r="DM912" s="20"/>
      <c r="DN912" s="20"/>
      <c r="DO912" s="20"/>
      <c r="DP912" s="20"/>
      <c r="DQ912" s="20"/>
      <c r="DR912" s="20"/>
      <c r="DS912" s="20"/>
      <c r="DT912" s="20"/>
      <c r="DU912" s="20"/>
      <c r="DV912" s="20"/>
      <c r="DW912" s="20"/>
      <c r="DX912" s="20"/>
      <c r="DY912" s="20"/>
      <c r="DZ912" s="20"/>
      <c r="EA912" s="20"/>
      <c r="EB912" s="20"/>
      <c r="EC912" s="20"/>
      <c r="ED912" s="20"/>
      <c r="EE912" s="20"/>
      <c r="EF912" s="20"/>
      <c r="EG912" s="20"/>
      <c r="EH912" s="20"/>
      <c r="EI912" s="20"/>
      <c r="EJ912" s="20"/>
      <c r="EK912" s="20"/>
      <c r="EL912" s="20"/>
      <c r="EM912" s="20"/>
      <c r="EN912" s="20"/>
      <c r="EO912" s="20"/>
      <c r="EP912" s="20"/>
      <c r="EQ912" s="20"/>
      <c r="ER912" s="20"/>
      <c r="ES912" s="20"/>
      <c r="ET912" s="20"/>
      <c r="EU912" s="20"/>
      <c r="EV912" s="20"/>
      <c r="EW912" s="20"/>
      <c r="EX912" s="20"/>
      <c r="EY912" s="20"/>
      <c r="EZ912" s="20"/>
      <c r="FA912" s="20"/>
      <c r="FB912" s="20"/>
      <c r="FC912" s="20"/>
      <c r="FD912" s="20"/>
      <c r="FE912" s="20"/>
      <c r="FF912" s="20"/>
      <c r="FG912" s="20"/>
      <c r="FH912" s="20"/>
      <c r="FI912" s="20"/>
      <c r="FJ912" s="20"/>
      <c r="FK912" s="20"/>
      <c r="FL912" s="20"/>
      <c r="FM912" s="20"/>
      <c r="FN912" s="20"/>
      <c r="FO912" s="20"/>
      <c r="FP912" s="20"/>
      <c r="FQ912" s="20"/>
      <c r="FR912" s="20"/>
      <c r="FS912" s="20"/>
      <c r="FT912" s="20"/>
      <c r="FU912" s="20"/>
      <c r="FV912" s="20"/>
      <c r="FW912" s="20"/>
      <c r="FX912" s="20"/>
      <c r="FY912" s="20"/>
      <c r="FZ912" s="20"/>
      <c r="GA912" s="20"/>
      <c r="GB912" s="20"/>
      <c r="GC912" s="20"/>
      <c r="GD912" s="20"/>
      <c r="GE912" s="20"/>
      <c r="GF912" s="20"/>
      <c r="GG912" s="20"/>
      <c r="GH912" s="20"/>
      <c r="GI912" s="20"/>
      <c r="GJ912" s="20"/>
      <c r="GK912" s="20"/>
      <c r="GL912" s="20"/>
      <c r="GM912" s="20"/>
      <c r="GN912" s="20"/>
      <c r="GO912" s="20"/>
      <c r="GP912" s="20"/>
      <c r="GQ912" s="20"/>
      <c r="GR912" s="20"/>
      <c r="GS912" s="20"/>
      <c r="GT912" s="20"/>
      <c r="GU912" s="20"/>
      <c r="GV912" s="20"/>
      <c r="GW912" s="20"/>
      <c r="GX912" s="20"/>
      <c r="GY912" s="20"/>
      <c r="GZ912" s="20"/>
      <c r="HA912" s="20"/>
      <c r="HB912" s="20"/>
      <c r="HC912" s="20"/>
      <c r="HD912" s="20"/>
      <c r="HE912" s="20"/>
      <c r="HF912" s="20"/>
      <c r="HG912" s="20"/>
      <c r="HH912" s="20"/>
      <c r="HI912" s="20"/>
      <c r="HJ912" s="20"/>
      <c r="HK912" s="20"/>
      <c r="HL912" s="20"/>
      <c r="HM912" s="20"/>
      <c r="HN912" s="20"/>
      <c r="HO912" s="20"/>
      <c r="HP912" s="20"/>
      <c r="HQ912" s="20"/>
      <c r="HR912" s="20"/>
      <c r="HS912" s="20"/>
      <c r="HT912" s="20"/>
      <c r="HU912" s="20"/>
      <c r="HV912" s="20"/>
      <c r="HW912" s="20"/>
      <c r="HX912" s="20"/>
      <c r="HY912" s="20"/>
      <c r="HZ912" s="20"/>
      <c r="IA912" s="20"/>
      <c r="IB912" s="20"/>
      <c r="IC912" s="20"/>
      <c r="ID912" s="20"/>
      <c r="IE912" s="20"/>
      <c r="IF912" s="20"/>
      <c r="IG912" s="20"/>
      <c r="IH912" s="20"/>
      <c r="II912" s="20"/>
      <c r="IJ912" s="20"/>
      <c r="IK912" s="20"/>
      <c r="IL912" s="20"/>
      <c r="IM912" s="20"/>
      <c r="IN912" s="20"/>
      <c r="IO912" s="20"/>
      <c r="IP912" s="20"/>
      <c r="IQ912" s="20"/>
      <c r="IR912" s="20"/>
      <c r="IS912" s="20"/>
      <c r="IT912" s="20"/>
      <c r="IU912" s="20"/>
      <c r="IV912" s="20"/>
      <c r="IW912" s="20"/>
      <c r="IX912" s="20"/>
      <c r="IY912" s="20"/>
      <c r="IZ912" s="20"/>
    </row>
    <row r="913" spans="1:260" s="20" customFormat="1" ht="51" x14ac:dyDescent="0.2">
      <c r="A913" s="122">
        <v>39990</v>
      </c>
      <c r="B913" s="101" t="s">
        <v>1805</v>
      </c>
      <c r="C913" s="101" t="s">
        <v>260</v>
      </c>
      <c r="D913" s="101" t="s">
        <v>141</v>
      </c>
      <c r="E913" s="101" t="s">
        <v>144</v>
      </c>
      <c r="F913" s="82">
        <v>35338</v>
      </c>
      <c r="G913" s="83">
        <v>1996</v>
      </c>
      <c r="H913" s="123" t="s">
        <v>25</v>
      </c>
      <c r="I913" s="123" t="str">
        <f t="shared" si="45"/>
        <v>CO</v>
      </c>
      <c r="J913" s="123" t="str">
        <f t="shared" si="44"/>
        <v>CO</v>
      </c>
      <c r="K913" s="123" t="str">
        <f t="shared" si="46"/>
        <v>Mountain</v>
      </c>
      <c r="L913" s="123" t="str">
        <f>INDEX('State '!$A$1:$C$62,MATCH($I913,'State '!$B:$B,0),3)</f>
        <v>Mountain</v>
      </c>
      <c r="M913" s="123" t="str">
        <f>INDEX('State '!$A$1:$C$62,MATCH($J913,'State '!$B:$B,0),3)</f>
        <v>Mountain</v>
      </c>
      <c r="N913" s="123"/>
      <c r="O913" s="85">
        <v>9.3000000000000007</v>
      </c>
      <c r="P913" s="85">
        <v>37</v>
      </c>
      <c r="Q913" s="85">
        <v>37</v>
      </c>
      <c r="R913" s="124"/>
      <c r="S913" s="123" t="s">
        <v>135</v>
      </c>
      <c r="T913" s="123" t="s">
        <v>390</v>
      </c>
      <c r="U913" s="123" t="s">
        <v>1806</v>
      </c>
      <c r="V913" s="123"/>
      <c r="W913" s="101" t="s">
        <v>2845</v>
      </c>
      <c r="X913" s="206" t="s">
        <v>2678</v>
      </c>
    </row>
    <row r="914" spans="1:260" s="20" customFormat="1" x14ac:dyDescent="0.2">
      <c r="A914" s="122">
        <v>39990</v>
      </c>
      <c r="B914" s="101" t="s">
        <v>1807</v>
      </c>
      <c r="C914" s="101" t="s">
        <v>260</v>
      </c>
      <c r="D914" s="101" t="s">
        <v>134</v>
      </c>
      <c r="E914" s="101" t="s">
        <v>144</v>
      </c>
      <c r="F914" s="82">
        <v>35338</v>
      </c>
      <c r="G914" s="83">
        <v>1996</v>
      </c>
      <c r="H914" s="123" t="s">
        <v>6</v>
      </c>
      <c r="I914" s="123" t="str">
        <f t="shared" si="45"/>
        <v>TX</v>
      </c>
      <c r="J914" s="123" t="str">
        <f t="shared" si="44"/>
        <v>TX</v>
      </c>
      <c r="K914" s="123" t="str">
        <f t="shared" si="46"/>
        <v>South Central</v>
      </c>
      <c r="L914" s="123" t="str">
        <f>INDEX('State '!$A$1:$C$62,MATCH($I914,'State '!$B:$B,0),3)</f>
        <v>South Central</v>
      </c>
      <c r="M914" s="123" t="str">
        <f>INDEX('State '!$A$1:$C$62,MATCH($J914,'State '!$B:$B,0),3)</f>
        <v>South Central</v>
      </c>
      <c r="N914" s="123"/>
      <c r="O914" s="85"/>
      <c r="P914" s="85"/>
      <c r="Q914" s="85">
        <v>100</v>
      </c>
      <c r="R914" s="124"/>
      <c r="S914" s="123" t="s">
        <v>139</v>
      </c>
      <c r="T914" s="123" t="s">
        <v>188</v>
      </c>
      <c r="U914" s="123" t="s">
        <v>391</v>
      </c>
      <c r="V914" s="123"/>
      <c r="W914" s="101" t="s">
        <v>2538</v>
      </c>
      <c r="X914" s="125"/>
    </row>
    <row r="915" spans="1:260" s="20" customFormat="1" x14ac:dyDescent="0.2">
      <c r="A915" s="122">
        <v>39990</v>
      </c>
      <c r="B915" s="101" t="s">
        <v>1808</v>
      </c>
      <c r="C915" s="101" t="s">
        <v>260</v>
      </c>
      <c r="D915" s="101" t="s">
        <v>141</v>
      </c>
      <c r="E915" s="101" t="s">
        <v>144</v>
      </c>
      <c r="F915" s="82">
        <v>35414</v>
      </c>
      <c r="G915" s="83">
        <v>1996</v>
      </c>
      <c r="H915" s="123" t="s">
        <v>29</v>
      </c>
      <c r="I915" s="123" t="str">
        <f t="shared" si="45"/>
        <v>WY</v>
      </c>
      <c r="J915" s="123" t="str">
        <f t="shared" si="44"/>
        <v>WY</v>
      </c>
      <c r="K915" s="123" t="str">
        <f t="shared" si="46"/>
        <v>Mountain</v>
      </c>
      <c r="L915" s="123" t="str">
        <f>INDEX('State '!$A$1:$C$62,MATCH($I915,'State '!$B:$B,0),3)</f>
        <v>Mountain</v>
      </c>
      <c r="M915" s="123" t="str">
        <f>INDEX('State '!$A$1:$C$62,MATCH($J915,'State '!$B:$B,0),3)</f>
        <v>Mountain</v>
      </c>
      <c r="N915" s="123"/>
      <c r="O915" s="85">
        <v>10.8</v>
      </c>
      <c r="P915" s="85"/>
      <c r="Q915" s="85">
        <v>28</v>
      </c>
      <c r="R915" s="124">
        <v>36</v>
      </c>
      <c r="S915" s="123" t="s">
        <v>135</v>
      </c>
      <c r="T915" s="123" t="s">
        <v>390</v>
      </c>
      <c r="U915" s="123" t="s">
        <v>1727</v>
      </c>
      <c r="V915" s="123"/>
      <c r="W915" s="101" t="s">
        <v>2701</v>
      </c>
      <c r="X915" s="210"/>
    </row>
    <row r="916" spans="1:260" s="20" customFormat="1" x14ac:dyDescent="0.2">
      <c r="A916" s="122">
        <v>39990</v>
      </c>
      <c r="B916" s="101" t="s">
        <v>1811</v>
      </c>
      <c r="C916" s="101" t="s">
        <v>233</v>
      </c>
      <c r="D916" s="101" t="s">
        <v>141</v>
      </c>
      <c r="E916" s="101" t="s">
        <v>144</v>
      </c>
      <c r="F916" s="82">
        <v>35370</v>
      </c>
      <c r="G916" s="83">
        <v>1996</v>
      </c>
      <c r="H916" s="123" t="s">
        <v>1812</v>
      </c>
      <c r="I916" s="123" t="str">
        <f t="shared" si="45"/>
        <v>VA</v>
      </c>
      <c r="J916" s="123" t="str">
        <f t="shared" si="44"/>
        <v>TN</v>
      </c>
      <c r="K916" s="123" t="str">
        <f t="shared" si="46"/>
        <v>Northeast, Midwest</v>
      </c>
      <c r="L916" s="123" t="str">
        <f>INDEX('State '!$A$1:$C$62,MATCH($I916,'State '!$B:$B,0),3)</f>
        <v>Northeast</v>
      </c>
      <c r="M916" s="123" t="str">
        <f>INDEX('State '!$A$1:$C$62,MATCH($J916,'State '!$B:$B,0),3)</f>
        <v>Midwest</v>
      </c>
      <c r="N916" s="123"/>
      <c r="O916" s="85">
        <v>3</v>
      </c>
      <c r="P916" s="85">
        <v>6</v>
      </c>
      <c r="Q916" s="85">
        <v>12</v>
      </c>
      <c r="R916" s="124" t="s">
        <v>732</v>
      </c>
      <c r="S916" s="123" t="s">
        <v>135</v>
      </c>
      <c r="T916" s="123" t="s">
        <v>390</v>
      </c>
      <c r="U916" s="123" t="s">
        <v>391</v>
      </c>
      <c r="V916" s="123"/>
      <c r="W916" s="101"/>
      <c r="X916" s="125"/>
    </row>
    <row r="917" spans="1:260" s="20" customFormat="1" ht="25.5" x14ac:dyDescent="0.2">
      <c r="A917" s="122">
        <v>39990</v>
      </c>
      <c r="B917" s="101" t="s">
        <v>1817</v>
      </c>
      <c r="C917" s="101" t="s">
        <v>371</v>
      </c>
      <c r="D917" s="101" t="s">
        <v>141</v>
      </c>
      <c r="E917" s="101" t="s">
        <v>144</v>
      </c>
      <c r="F917" s="82">
        <v>35370</v>
      </c>
      <c r="G917" s="83">
        <v>1996</v>
      </c>
      <c r="H917" s="123" t="s">
        <v>41</v>
      </c>
      <c r="I917" s="123" t="str">
        <f t="shared" si="45"/>
        <v>MI</v>
      </c>
      <c r="J917" s="123" t="str">
        <f t="shared" si="44"/>
        <v>MI</v>
      </c>
      <c r="K917" s="123" t="str">
        <f t="shared" si="46"/>
        <v>Midwest</v>
      </c>
      <c r="L917" s="123" t="str">
        <f>INDEX('State '!$A$1:$C$62,MATCH($I917,'State '!$B:$B,0),3)</f>
        <v>Midwest</v>
      </c>
      <c r="M917" s="123" t="str">
        <f>INDEX('State '!$A$1:$C$62,MATCH($J917,'State '!$B:$B,0),3)</f>
        <v>Midwest</v>
      </c>
      <c r="N917" s="123"/>
      <c r="O917" s="85">
        <v>17.399999999999999</v>
      </c>
      <c r="P917" s="85">
        <v>13.8</v>
      </c>
      <c r="Q917" s="85">
        <v>5</v>
      </c>
      <c r="R917" s="124">
        <v>36</v>
      </c>
      <c r="S917" s="123" t="s">
        <v>135</v>
      </c>
      <c r="T917" s="123" t="s">
        <v>390</v>
      </c>
      <c r="U917" s="123" t="s">
        <v>1818</v>
      </c>
      <c r="V917" s="123"/>
      <c r="W917" s="101" t="s">
        <v>2670</v>
      </c>
      <c r="X917" s="206" t="s">
        <v>2612</v>
      </c>
    </row>
    <row r="918" spans="1:260" s="20" customFormat="1" ht="25.5" x14ac:dyDescent="0.2">
      <c r="A918" s="122">
        <v>39990</v>
      </c>
      <c r="B918" s="101" t="s">
        <v>1819</v>
      </c>
      <c r="C918" s="101" t="s">
        <v>371</v>
      </c>
      <c r="D918" s="101" t="s">
        <v>141</v>
      </c>
      <c r="E918" s="101" t="s">
        <v>144</v>
      </c>
      <c r="F918" s="82">
        <v>35377</v>
      </c>
      <c r="G918" s="83">
        <v>1996</v>
      </c>
      <c r="H918" s="123" t="s">
        <v>1508</v>
      </c>
      <c r="I918" s="123" t="str">
        <f t="shared" si="45"/>
        <v>MI</v>
      </c>
      <c r="J918" s="123" t="str">
        <f t="shared" si="44"/>
        <v>ON</v>
      </c>
      <c r="K918" s="123" t="str">
        <f t="shared" si="46"/>
        <v>Midwest, Canada</v>
      </c>
      <c r="L918" s="123" t="str">
        <f>INDEX('State '!$A$1:$C$62,MATCH($I918,'State '!$B:$B,0),3)</f>
        <v>Midwest</v>
      </c>
      <c r="M918" s="123" t="str">
        <f>INDEX('State '!$A$1:$C$62,MATCH($J918,'State '!$B:$B,0),3)</f>
        <v>Canada</v>
      </c>
      <c r="N918" s="123"/>
      <c r="O918" s="85">
        <v>3.9</v>
      </c>
      <c r="P918" s="85">
        <v>0.2</v>
      </c>
      <c r="Q918" s="85">
        <v>50</v>
      </c>
      <c r="R918" s="124">
        <v>36</v>
      </c>
      <c r="S918" s="123" t="s">
        <v>135</v>
      </c>
      <c r="T918" s="123" t="s">
        <v>390</v>
      </c>
      <c r="U918" s="123" t="s">
        <v>1820</v>
      </c>
      <c r="V918" s="123"/>
      <c r="W918" s="101" t="s">
        <v>2669</v>
      </c>
      <c r="X918" s="206" t="s">
        <v>2612</v>
      </c>
    </row>
    <row r="919" spans="1:260" ht="25.5" x14ac:dyDescent="0.2">
      <c r="A919" s="122">
        <v>39990</v>
      </c>
      <c r="B919" s="101" t="s">
        <v>1799</v>
      </c>
      <c r="C919" s="101" t="s">
        <v>1800</v>
      </c>
      <c r="D919" s="101" t="s">
        <v>137</v>
      </c>
      <c r="E919" s="101" t="s">
        <v>144</v>
      </c>
      <c r="F919" s="82">
        <v>35339</v>
      </c>
      <c r="G919" s="83">
        <v>1996</v>
      </c>
      <c r="H919" s="123" t="s">
        <v>6</v>
      </c>
      <c r="I919" s="123" t="str">
        <f t="shared" si="45"/>
        <v>TX</v>
      </c>
      <c r="J919" s="123" t="str">
        <f t="shared" si="44"/>
        <v>TX</v>
      </c>
      <c r="K919" s="123" t="str">
        <f t="shared" si="46"/>
        <v>South Central</v>
      </c>
      <c r="L919" s="123" t="str">
        <f>INDEX('State '!$A$1:$C$62,MATCH($I919,'State '!$B:$B,0),3)</f>
        <v>South Central</v>
      </c>
      <c r="M919" s="123" t="str">
        <f>INDEX('State '!$A$1:$C$62,MATCH($J919,'State '!$B:$B,0),3)</f>
        <v>South Central</v>
      </c>
      <c r="N919" s="123"/>
      <c r="O919" s="85">
        <v>17</v>
      </c>
      <c r="P919" s="85">
        <v>70</v>
      </c>
      <c r="Q919" s="85">
        <v>274</v>
      </c>
      <c r="R919" s="124">
        <v>24</v>
      </c>
      <c r="S919" s="123" t="s">
        <v>135</v>
      </c>
      <c r="T919" s="123" t="s">
        <v>390</v>
      </c>
      <c r="U919" s="123" t="s">
        <v>1281</v>
      </c>
      <c r="V919" s="123"/>
      <c r="W919" s="101" t="s">
        <v>2586</v>
      </c>
      <c r="X919" s="125"/>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BQ919" s="20"/>
      <c r="BR919" s="20"/>
      <c r="BS919" s="20"/>
      <c r="BT919" s="20"/>
      <c r="BU919" s="20"/>
      <c r="BV919" s="20"/>
      <c r="BW919" s="20"/>
      <c r="BX919" s="20"/>
      <c r="BY919" s="20"/>
      <c r="BZ919" s="20"/>
      <c r="CA919" s="20"/>
      <c r="CB919" s="20"/>
      <c r="CC919" s="20"/>
      <c r="CD919" s="20"/>
      <c r="CE919" s="20"/>
      <c r="CF919" s="20"/>
      <c r="CG919" s="20"/>
      <c r="CH919" s="20"/>
      <c r="CI919" s="20"/>
      <c r="CJ919" s="20"/>
      <c r="CK919" s="20"/>
      <c r="CL919" s="20"/>
      <c r="CM919" s="20"/>
      <c r="CN919" s="20"/>
      <c r="CO919" s="20"/>
      <c r="CP919" s="20"/>
      <c r="CQ919" s="20"/>
      <c r="CR919" s="20"/>
      <c r="CS919" s="20"/>
      <c r="CT919" s="20"/>
      <c r="CU919" s="20"/>
      <c r="CV919" s="20"/>
      <c r="CW919" s="20"/>
      <c r="CX919" s="20"/>
      <c r="CY919" s="20"/>
      <c r="CZ919" s="20"/>
      <c r="DA919" s="20"/>
      <c r="DB919" s="20"/>
      <c r="DC919" s="20"/>
      <c r="DD919" s="20"/>
      <c r="DE919" s="20"/>
      <c r="DF919" s="20"/>
      <c r="DG919" s="20"/>
      <c r="DH919" s="20"/>
      <c r="DI919" s="20"/>
      <c r="DJ919" s="20"/>
      <c r="DK919" s="20"/>
      <c r="DL919" s="20"/>
      <c r="DM919" s="20"/>
      <c r="DN919" s="20"/>
      <c r="DO919" s="20"/>
      <c r="DP919" s="20"/>
      <c r="DQ919" s="20"/>
      <c r="DR919" s="20"/>
      <c r="DS919" s="20"/>
      <c r="DT919" s="20"/>
      <c r="DU919" s="20"/>
      <c r="DV919" s="20"/>
      <c r="DW919" s="20"/>
      <c r="DX919" s="20"/>
      <c r="DY919" s="20"/>
      <c r="DZ919" s="20"/>
      <c r="EA919" s="20"/>
      <c r="EB919" s="20"/>
      <c r="EC919" s="20"/>
      <c r="ED919" s="20"/>
      <c r="EE919" s="20"/>
      <c r="EF919" s="20"/>
      <c r="EG919" s="20"/>
      <c r="EH919" s="20"/>
      <c r="EI919" s="20"/>
      <c r="EJ919" s="20"/>
      <c r="EK919" s="20"/>
      <c r="EL919" s="20"/>
      <c r="EM919" s="20"/>
      <c r="EN919" s="20"/>
      <c r="EO919" s="20"/>
      <c r="EP919" s="20"/>
      <c r="EQ919" s="20"/>
      <c r="ER919" s="20"/>
      <c r="ES919" s="20"/>
      <c r="ET919" s="20"/>
      <c r="EU919" s="20"/>
      <c r="EV919" s="20"/>
      <c r="EW919" s="20"/>
      <c r="EX919" s="20"/>
      <c r="EY919" s="20"/>
      <c r="EZ919" s="20"/>
      <c r="FA919" s="20"/>
      <c r="FB919" s="20"/>
      <c r="FC919" s="20"/>
      <c r="FD919" s="20"/>
      <c r="FE919" s="20"/>
      <c r="FF919" s="20"/>
      <c r="FG919" s="20"/>
      <c r="FH919" s="20"/>
      <c r="FI919" s="20"/>
      <c r="FJ919" s="20"/>
      <c r="FK919" s="20"/>
      <c r="FL919" s="20"/>
      <c r="FM919" s="20"/>
      <c r="FN919" s="20"/>
      <c r="FO919" s="20"/>
      <c r="FP919" s="20"/>
      <c r="FQ919" s="20"/>
      <c r="FR919" s="20"/>
      <c r="FS919" s="20"/>
      <c r="FT919" s="20"/>
      <c r="FU919" s="20"/>
      <c r="FV919" s="20"/>
      <c r="FW919" s="20"/>
      <c r="FX919" s="20"/>
      <c r="FY919" s="20"/>
      <c r="FZ919" s="20"/>
      <c r="GA919" s="20"/>
      <c r="GB919" s="20"/>
      <c r="GC919" s="20"/>
      <c r="GD919" s="20"/>
      <c r="GE919" s="20"/>
      <c r="GF919" s="20"/>
      <c r="GG919" s="20"/>
      <c r="GH919" s="20"/>
      <c r="GI919" s="20"/>
      <c r="GJ919" s="20"/>
      <c r="GK919" s="20"/>
      <c r="GL919" s="20"/>
      <c r="GM919" s="20"/>
      <c r="GN919" s="20"/>
      <c r="GO919" s="20"/>
      <c r="GP919" s="20"/>
      <c r="GQ919" s="20"/>
      <c r="GR919" s="20"/>
      <c r="GS919" s="20"/>
      <c r="GT919" s="20"/>
      <c r="GU919" s="20"/>
      <c r="GV919" s="20"/>
      <c r="GW919" s="20"/>
      <c r="GX919" s="20"/>
      <c r="GY919" s="20"/>
      <c r="GZ919" s="20"/>
      <c r="HA919" s="20"/>
      <c r="HB919" s="20"/>
      <c r="HC919" s="20"/>
      <c r="HD919" s="20"/>
      <c r="HE919" s="20"/>
      <c r="HF919" s="20"/>
      <c r="HG919" s="20"/>
      <c r="HH919" s="20"/>
      <c r="HI919" s="20"/>
      <c r="HJ919" s="20"/>
      <c r="HK919" s="20"/>
      <c r="HL919" s="20"/>
      <c r="HM919" s="20"/>
      <c r="HN919" s="20"/>
      <c r="HO919" s="20"/>
      <c r="HP919" s="20"/>
      <c r="HQ919" s="20"/>
      <c r="HR919" s="20"/>
      <c r="HS919" s="20"/>
      <c r="HT919" s="20"/>
      <c r="HU919" s="20"/>
      <c r="HV919" s="20"/>
      <c r="HW919" s="20"/>
      <c r="HX919" s="20"/>
      <c r="HY919" s="20"/>
      <c r="HZ919" s="20"/>
      <c r="IA919" s="20"/>
      <c r="IB919" s="20"/>
      <c r="IC919" s="20"/>
      <c r="ID919" s="20"/>
      <c r="IE919" s="20"/>
      <c r="IF919" s="20"/>
      <c r="IG919" s="20"/>
      <c r="IH919" s="20"/>
      <c r="II919" s="20"/>
      <c r="IJ919" s="20"/>
      <c r="IK919" s="20"/>
      <c r="IL919" s="20"/>
      <c r="IM919" s="20"/>
      <c r="IN919" s="20"/>
      <c r="IO919" s="20"/>
      <c r="IP919" s="20"/>
      <c r="IQ919" s="20"/>
      <c r="IR919" s="20"/>
      <c r="IS919" s="20"/>
      <c r="IT919" s="20"/>
      <c r="IU919" s="20"/>
      <c r="IV919" s="20"/>
      <c r="IW919" s="20"/>
      <c r="IX919" s="20"/>
      <c r="IY919" s="20"/>
      <c r="IZ919" s="20"/>
    </row>
    <row r="920" spans="1:260" ht="63.75" x14ac:dyDescent="0.2">
      <c r="A920" s="122">
        <v>39990</v>
      </c>
      <c r="B920" s="101" t="s">
        <v>1826</v>
      </c>
      <c r="C920" s="101" t="s">
        <v>262</v>
      </c>
      <c r="D920" s="101" t="s">
        <v>141</v>
      </c>
      <c r="E920" s="101" t="s">
        <v>144</v>
      </c>
      <c r="F920" s="82">
        <v>35370</v>
      </c>
      <c r="G920" s="83">
        <v>1996</v>
      </c>
      <c r="H920" s="123" t="s">
        <v>735</v>
      </c>
      <c r="I920" s="123" t="str">
        <f t="shared" si="45"/>
        <v>IA</v>
      </c>
      <c r="J920" s="123" t="str">
        <f t="shared" si="44"/>
        <v>IL</v>
      </c>
      <c r="K920" s="123" t="str">
        <f t="shared" si="46"/>
        <v>Midwest</v>
      </c>
      <c r="L920" s="123" t="str">
        <f>INDEX('State '!$A$1:$C$62,MATCH($I920,'State '!$B:$B,0),3)</f>
        <v>Midwest</v>
      </c>
      <c r="M920" s="123" t="str">
        <f>INDEX('State '!$A$1:$C$62,MATCH($J920,'State '!$B:$B,0),3)</f>
        <v>Midwest</v>
      </c>
      <c r="N920" s="123"/>
      <c r="O920" s="85"/>
      <c r="P920" s="85"/>
      <c r="Q920" s="85">
        <v>35.4</v>
      </c>
      <c r="R920" s="124" t="s">
        <v>694</v>
      </c>
      <c r="S920" s="123" t="s">
        <v>135</v>
      </c>
      <c r="T920" s="123" t="s">
        <v>390</v>
      </c>
      <c r="U920" s="123" t="s">
        <v>391</v>
      </c>
      <c r="V920" s="123"/>
      <c r="W920" s="101" t="s">
        <v>2529</v>
      </c>
      <c r="X920" s="206" t="s">
        <v>2544</v>
      </c>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BQ920" s="20"/>
      <c r="BR920" s="20"/>
      <c r="BS920" s="20"/>
      <c r="BT920" s="20"/>
      <c r="BU920" s="20"/>
      <c r="BV920" s="20"/>
      <c r="BW920" s="20"/>
      <c r="BX920" s="20"/>
      <c r="BY920" s="20"/>
      <c r="BZ920" s="20"/>
      <c r="CA920" s="20"/>
      <c r="CB920" s="20"/>
      <c r="CC920" s="20"/>
      <c r="CD920" s="20"/>
      <c r="CE920" s="20"/>
      <c r="CF920" s="20"/>
      <c r="CG920" s="20"/>
      <c r="CH920" s="20"/>
      <c r="CI920" s="20"/>
      <c r="CJ920" s="20"/>
      <c r="CK920" s="20"/>
      <c r="CL920" s="20"/>
      <c r="CM920" s="20"/>
      <c r="CN920" s="20"/>
      <c r="CO920" s="20"/>
      <c r="CP920" s="20"/>
      <c r="CQ920" s="20"/>
      <c r="CR920" s="20"/>
      <c r="CS920" s="20"/>
      <c r="CT920" s="20"/>
      <c r="CU920" s="20"/>
      <c r="CV920" s="20"/>
      <c r="CW920" s="20"/>
      <c r="CX920" s="20"/>
      <c r="CY920" s="20"/>
      <c r="CZ920" s="20"/>
      <c r="DA920" s="20"/>
      <c r="DB920" s="20"/>
      <c r="DC920" s="20"/>
      <c r="DD920" s="20"/>
      <c r="DE920" s="20"/>
      <c r="DF920" s="20"/>
      <c r="DG920" s="20"/>
      <c r="DH920" s="20"/>
      <c r="DI920" s="20"/>
      <c r="DJ920" s="20"/>
      <c r="DK920" s="20"/>
      <c r="DL920" s="20"/>
      <c r="DM920" s="20"/>
      <c r="DN920" s="20"/>
      <c r="DO920" s="20"/>
      <c r="DP920" s="20"/>
      <c r="DQ920" s="20"/>
      <c r="DR920" s="20"/>
      <c r="DS920" s="20"/>
      <c r="DT920" s="20"/>
      <c r="DU920" s="20"/>
      <c r="DV920" s="20"/>
      <c r="DW920" s="20"/>
      <c r="DX920" s="20"/>
      <c r="DY920" s="20"/>
      <c r="DZ920" s="20"/>
      <c r="EA920" s="20"/>
      <c r="EB920" s="20"/>
      <c r="EC920" s="20"/>
      <c r="ED920" s="20"/>
      <c r="EE920" s="20"/>
      <c r="EF920" s="20"/>
      <c r="EG920" s="20"/>
      <c r="EH920" s="20"/>
      <c r="EI920" s="20"/>
      <c r="EJ920" s="20"/>
      <c r="EK920" s="20"/>
      <c r="EL920" s="20"/>
      <c r="EM920" s="20"/>
      <c r="EN920" s="20"/>
      <c r="EO920" s="20"/>
      <c r="EP920" s="20"/>
      <c r="EQ920" s="20"/>
      <c r="ER920" s="20"/>
      <c r="ES920" s="20"/>
      <c r="ET920" s="20"/>
      <c r="EU920" s="20"/>
      <c r="EV920" s="20"/>
      <c r="EW920" s="20"/>
      <c r="EX920" s="20"/>
      <c r="EY920" s="20"/>
      <c r="EZ920" s="20"/>
      <c r="FA920" s="20"/>
      <c r="FB920" s="20"/>
      <c r="FC920" s="20"/>
      <c r="FD920" s="20"/>
      <c r="FE920" s="20"/>
      <c r="FF920" s="20"/>
      <c r="FG920" s="20"/>
      <c r="FH920" s="20"/>
      <c r="FI920" s="20"/>
      <c r="FJ920" s="20"/>
      <c r="FK920" s="20"/>
      <c r="FL920" s="20"/>
      <c r="FM920" s="20"/>
      <c r="FN920" s="20"/>
      <c r="FO920" s="20"/>
      <c r="FP920" s="20"/>
      <c r="FQ920" s="20"/>
      <c r="FR920" s="20"/>
      <c r="FS920" s="20"/>
      <c r="FT920" s="20"/>
      <c r="FU920" s="20"/>
      <c r="FV920" s="20"/>
      <c r="FW920" s="20"/>
      <c r="FX920" s="20"/>
      <c r="FY920" s="20"/>
      <c r="FZ920" s="20"/>
      <c r="GA920" s="20"/>
      <c r="GB920" s="20"/>
      <c r="GC920" s="20"/>
      <c r="GD920" s="20"/>
      <c r="GE920" s="20"/>
      <c r="GF920" s="20"/>
      <c r="GG920" s="20"/>
      <c r="GH920" s="20"/>
      <c r="GI920" s="20"/>
      <c r="GJ920" s="20"/>
      <c r="GK920" s="20"/>
      <c r="GL920" s="20"/>
      <c r="GM920" s="20"/>
      <c r="GN920" s="20"/>
      <c r="GO920" s="20"/>
      <c r="GP920" s="20"/>
      <c r="GQ920" s="20"/>
      <c r="GR920" s="20"/>
      <c r="GS920" s="20"/>
      <c r="GT920" s="20"/>
      <c r="GU920" s="20"/>
      <c r="GV920" s="20"/>
      <c r="GW920" s="20"/>
      <c r="GX920" s="20"/>
      <c r="GY920" s="20"/>
      <c r="GZ920" s="20"/>
      <c r="HA920" s="20"/>
      <c r="HB920" s="20"/>
      <c r="HC920" s="20"/>
      <c r="HD920" s="20"/>
      <c r="HE920" s="20"/>
      <c r="HF920" s="20"/>
      <c r="HG920" s="20"/>
      <c r="HH920" s="20"/>
      <c r="HI920" s="20"/>
      <c r="HJ920" s="20"/>
      <c r="HK920" s="20"/>
      <c r="HL920" s="20"/>
      <c r="HM920" s="20"/>
      <c r="HN920" s="20"/>
      <c r="HO920" s="20"/>
      <c r="HP920" s="20"/>
      <c r="HQ920" s="20"/>
      <c r="HR920" s="20"/>
      <c r="HS920" s="20"/>
      <c r="HT920" s="20"/>
      <c r="HU920" s="20"/>
      <c r="HV920" s="20"/>
      <c r="HW920" s="20"/>
      <c r="HX920" s="20"/>
      <c r="HY920" s="20"/>
      <c r="HZ920" s="20"/>
      <c r="IA920" s="20"/>
      <c r="IB920" s="20"/>
      <c r="IC920" s="20"/>
      <c r="ID920" s="20"/>
      <c r="IE920" s="20"/>
      <c r="IF920" s="20"/>
      <c r="IG920" s="20"/>
      <c r="IH920" s="20"/>
      <c r="II920" s="20"/>
      <c r="IJ920" s="20"/>
      <c r="IK920" s="20"/>
      <c r="IL920" s="20"/>
      <c r="IM920" s="20"/>
      <c r="IN920" s="20"/>
      <c r="IO920" s="20"/>
      <c r="IP920" s="20"/>
      <c r="IQ920" s="20"/>
      <c r="IR920" s="20"/>
      <c r="IS920" s="20"/>
      <c r="IT920" s="20"/>
      <c r="IU920" s="20"/>
      <c r="IV920" s="20"/>
      <c r="IW920" s="20"/>
      <c r="IX920" s="20"/>
      <c r="IY920" s="20"/>
      <c r="IZ920" s="20"/>
    </row>
    <row r="921" spans="1:260" x14ac:dyDescent="0.2">
      <c r="A921" s="122">
        <v>39990</v>
      </c>
      <c r="B921" s="101" t="s">
        <v>1827</v>
      </c>
      <c r="C921" s="101" t="s">
        <v>262</v>
      </c>
      <c r="D921" s="101" t="s">
        <v>141</v>
      </c>
      <c r="E921" s="101" t="s">
        <v>144</v>
      </c>
      <c r="F921" s="82">
        <v>35370</v>
      </c>
      <c r="G921" s="83">
        <v>1996</v>
      </c>
      <c r="H921" s="123" t="s">
        <v>30</v>
      </c>
      <c r="I921" s="123" t="str">
        <f t="shared" si="45"/>
        <v>MN</v>
      </c>
      <c r="J921" s="123" t="str">
        <f t="shared" si="44"/>
        <v>MN</v>
      </c>
      <c r="K921" s="123" t="str">
        <f t="shared" si="46"/>
        <v>Midwest</v>
      </c>
      <c r="L921" s="123" t="str">
        <f>INDEX('State '!$A$1:$C$62,MATCH($I921,'State '!$B:$B,0),3)</f>
        <v>Midwest</v>
      </c>
      <c r="M921" s="123" t="str">
        <f>INDEX('State '!$A$1:$C$62,MATCH($J921,'State '!$B:$B,0),3)</f>
        <v>Midwest</v>
      </c>
      <c r="N921" s="123"/>
      <c r="O921" s="85">
        <v>18.5</v>
      </c>
      <c r="P921" s="85">
        <v>30</v>
      </c>
      <c r="Q921" s="85">
        <v>46.4</v>
      </c>
      <c r="R921" s="124" t="s">
        <v>1828</v>
      </c>
      <c r="S921" s="123" t="s">
        <v>135</v>
      </c>
      <c r="T921" s="123" t="s">
        <v>390</v>
      </c>
      <c r="U921" s="123" t="s">
        <v>1829</v>
      </c>
      <c r="V921" s="123"/>
      <c r="W921" s="101" t="s">
        <v>2580</v>
      </c>
      <c r="X921" s="206"/>
      <c r="Y921" s="126"/>
    </row>
    <row r="922" spans="1:260" x14ac:dyDescent="0.2">
      <c r="A922" s="122">
        <v>39990</v>
      </c>
      <c r="B922" s="101" t="s">
        <v>1830</v>
      </c>
      <c r="C922" s="101" t="s">
        <v>230</v>
      </c>
      <c r="D922" s="101" t="s">
        <v>141</v>
      </c>
      <c r="E922" s="101" t="s">
        <v>144</v>
      </c>
      <c r="F922" s="82">
        <v>35321</v>
      </c>
      <c r="G922" s="124">
        <v>1996</v>
      </c>
      <c r="H922" s="123" t="s">
        <v>31</v>
      </c>
      <c r="I922" s="123" t="str">
        <f t="shared" si="45"/>
        <v>NV</v>
      </c>
      <c r="J922" s="123" t="str">
        <f t="shared" si="44"/>
        <v>NV</v>
      </c>
      <c r="K922" s="123" t="str">
        <f t="shared" si="46"/>
        <v>Mountain</v>
      </c>
      <c r="L922" s="123" t="str">
        <f>INDEX('State '!$A$1:$C$62,MATCH($I922,'State '!$B:$B,0),3)</f>
        <v>Mountain</v>
      </c>
      <c r="M922" s="123" t="str">
        <f>INDEX('State '!$A$1:$C$62,MATCH($J922,'State '!$B:$B,0),3)</f>
        <v>Mountain</v>
      </c>
      <c r="N922" s="123"/>
      <c r="O922" s="85"/>
      <c r="P922" s="85"/>
      <c r="Q922" s="85">
        <v>1.49</v>
      </c>
      <c r="R922" s="124"/>
      <c r="S922" s="123" t="s">
        <v>135</v>
      </c>
      <c r="T922" s="123" t="s">
        <v>390</v>
      </c>
      <c r="U922" s="123" t="s">
        <v>1831</v>
      </c>
      <c r="V922" s="123"/>
      <c r="W922" s="101"/>
      <c r="X922" s="125"/>
      <c r="Y922" s="126"/>
    </row>
    <row r="923" spans="1:260" s="20" customFormat="1" x14ac:dyDescent="0.2">
      <c r="A923" s="122">
        <v>39990</v>
      </c>
      <c r="B923" s="101" t="s">
        <v>1840</v>
      </c>
      <c r="C923" s="101" t="s">
        <v>200</v>
      </c>
      <c r="D923" s="101" t="s">
        <v>134</v>
      </c>
      <c r="E923" s="101" t="s">
        <v>144</v>
      </c>
      <c r="F923" s="82">
        <v>35370</v>
      </c>
      <c r="G923" s="124">
        <v>1996</v>
      </c>
      <c r="H923" s="123" t="s">
        <v>7</v>
      </c>
      <c r="I923" s="123" t="str">
        <f t="shared" si="45"/>
        <v>PA</v>
      </c>
      <c r="J923" s="123" t="str">
        <f t="shared" si="44"/>
        <v>PA</v>
      </c>
      <c r="K923" s="123" t="str">
        <f t="shared" si="46"/>
        <v>Northeast</v>
      </c>
      <c r="L923" s="123" t="str">
        <f>INDEX('State '!$A$1:$C$62,MATCH($I923,'State '!$B:$B,0),3)</f>
        <v>Northeast</v>
      </c>
      <c r="M923" s="123" t="str">
        <f>INDEX('State '!$A$1:$C$62,MATCH($J923,'State '!$B:$B,0),3)</f>
        <v>Northeast</v>
      </c>
      <c r="N923" s="123"/>
      <c r="O923" s="85">
        <v>12.8</v>
      </c>
      <c r="P923" s="85">
        <v>24</v>
      </c>
      <c r="Q923" s="85">
        <v>120</v>
      </c>
      <c r="R923" s="124">
        <v>20</v>
      </c>
      <c r="S923" s="123" t="s">
        <v>135</v>
      </c>
      <c r="T923" s="123" t="s">
        <v>390</v>
      </c>
      <c r="U923" s="123" t="s">
        <v>1841</v>
      </c>
      <c r="V923" s="123"/>
      <c r="W923" s="101"/>
      <c r="X923" s="125"/>
    </row>
    <row r="924" spans="1:260" ht="38.25" x14ac:dyDescent="0.2">
      <c r="A924" s="122">
        <v>39990</v>
      </c>
      <c r="B924" s="101" t="s">
        <v>1833</v>
      </c>
      <c r="C924" s="101" t="s">
        <v>265</v>
      </c>
      <c r="D924" s="101" t="s">
        <v>141</v>
      </c>
      <c r="E924" s="101" t="s">
        <v>144</v>
      </c>
      <c r="F924" s="82">
        <v>35370</v>
      </c>
      <c r="G924" s="124">
        <v>1996</v>
      </c>
      <c r="H924" s="123" t="s">
        <v>1632</v>
      </c>
      <c r="I924" s="123" t="str">
        <f t="shared" si="45"/>
        <v>WY</v>
      </c>
      <c r="J924" s="123" t="str">
        <f t="shared" si="44"/>
        <v>UT</v>
      </c>
      <c r="K924" s="123" t="str">
        <f t="shared" si="46"/>
        <v>Mountain</v>
      </c>
      <c r="L924" s="123" t="str">
        <f>INDEX('State '!$A$1:$C$62,MATCH($I924,'State '!$B:$B,0),3)</f>
        <v>Mountain</v>
      </c>
      <c r="M924" s="123" t="str">
        <f>INDEX('State '!$A$1:$C$62,MATCH($J924,'State '!$B:$B,0),3)</f>
        <v>Mountain</v>
      </c>
      <c r="N924" s="123"/>
      <c r="O924" s="85">
        <v>0.18</v>
      </c>
      <c r="P924" s="85"/>
      <c r="Q924" s="85">
        <v>21</v>
      </c>
      <c r="R924" s="124">
        <v>20</v>
      </c>
      <c r="S924" s="123" t="s">
        <v>135</v>
      </c>
      <c r="T924" s="123" t="s">
        <v>390</v>
      </c>
      <c r="U924" s="123" t="s">
        <v>1834</v>
      </c>
      <c r="V924" s="123"/>
      <c r="W924" s="101" t="s">
        <v>2728</v>
      </c>
      <c r="X924" s="125"/>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BQ924" s="20"/>
      <c r="BR924" s="20"/>
      <c r="BS924" s="20"/>
      <c r="BT924" s="20"/>
      <c r="BU924" s="20"/>
      <c r="BV924" s="20"/>
      <c r="BW924" s="20"/>
      <c r="BX924" s="20"/>
      <c r="BY924" s="20"/>
      <c r="BZ924" s="20"/>
      <c r="CA924" s="20"/>
      <c r="CB924" s="20"/>
      <c r="CC924" s="20"/>
      <c r="CD924" s="20"/>
      <c r="CE924" s="20"/>
      <c r="CF924" s="20"/>
      <c r="CG924" s="20"/>
      <c r="CH924" s="20"/>
      <c r="CI924" s="20"/>
      <c r="CJ924" s="20"/>
      <c r="CK924" s="20"/>
      <c r="CL924" s="20"/>
      <c r="CM924" s="20"/>
      <c r="CN924" s="20"/>
      <c r="CO924" s="20"/>
      <c r="CP924" s="20"/>
      <c r="CQ924" s="20"/>
      <c r="CR924" s="20"/>
      <c r="CS924" s="20"/>
      <c r="CT924" s="20"/>
      <c r="CU924" s="20"/>
      <c r="CV924" s="20"/>
      <c r="CW924" s="20"/>
      <c r="CX924" s="20"/>
      <c r="CY924" s="20"/>
      <c r="CZ924" s="20"/>
      <c r="DA924" s="20"/>
      <c r="DB924" s="20"/>
      <c r="DC924" s="20"/>
      <c r="DD924" s="20"/>
      <c r="DE924" s="20"/>
      <c r="DF924" s="20"/>
      <c r="DG924" s="20"/>
      <c r="DH924" s="20"/>
      <c r="DI924" s="20"/>
      <c r="DJ924" s="20"/>
      <c r="DK924" s="20"/>
      <c r="DL924" s="20"/>
      <c r="DM924" s="20"/>
      <c r="DN924" s="20"/>
      <c r="DO924" s="20"/>
      <c r="DP924" s="20"/>
      <c r="DQ924" s="20"/>
      <c r="DR924" s="20"/>
      <c r="DS924" s="20"/>
      <c r="DT924" s="20"/>
      <c r="DU924" s="20"/>
      <c r="DV924" s="20"/>
      <c r="DW924" s="20"/>
      <c r="DX924" s="20"/>
      <c r="DY924" s="20"/>
      <c r="DZ924" s="20"/>
      <c r="EA924" s="20"/>
      <c r="EB924" s="20"/>
      <c r="EC924" s="20"/>
      <c r="ED924" s="20"/>
      <c r="EE924" s="20"/>
      <c r="EF924" s="20"/>
      <c r="EG924" s="20"/>
      <c r="EH924" s="20"/>
      <c r="EI924" s="20"/>
      <c r="EJ924" s="20"/>
      <c r="EK924" s="20"/>
      <c r="EL924" s="20"/>
      <c r="EM924" s="20"/>
      <c r="EN924" s="20"/>
      <c r="EO924" s="20"/>
      <c r="EP924" s="20"/>
      <c r="EQ924" s="20"/>
      <c r="ER924" s="20"/>
      <c r="ES924" s="20"/>
      <c r="ET924" s="20"/>
      <c r="EU924" s="20"/>
      <c r="EV924" s="20"/>
      <c r="EW924" s="20"/>
      <c r="EX924" s="20"/>
      <c r="EY924" s="20"/>
      <c r="EZ924" s="20"/>
      <c r="FA924" s="20"/>
      <c r="FB924" s="20"/>
      <c r="FC924" s="20"/>
      <c r="FD924" s="20"/>
      <c r="FE924" s="20"/>
      <c r="FF924" s="20"/>
      <c r="FG924" s="20"/>
      <c r="FH924" s="20"/>
      <c r="FI924" s="20"/>
      <c r="FJ924" s="20"/>
      <c r="FK924" s="20"/>
      <c r="FL924" s="20"/>
      <c r="FM924" s="20"/>
      <c r="FN924" s="20"/>
      <c r="FO924" s="20"/>
      <c r="FP924" s="20"/>
      <c r="FQ924" s="20"/>
      <c r="FR924" s="20"/>
      <c r="FS924" s="20"/>
      <c r="FT924" s="20"/>
      <c r="FU924" s="20"/>
      <c r="FV924" s="20"/>
      <c r="FW924" s="20"/>
      <c r="FX924" s="20"/>
      <c r="FY924" s="20"/>
      <c r="FZ924" s="20"/>
      <c r="GA924" s="20"/>
      <c r="GB924" s="20"/>
      <c r="GC924" s="20"/>
      <c r="GD924" s="20"/>
      <c r="GE924" s="20"/>
      <c r="GF924" s="20"/>
      <c r="GG924" s="20"/>
      <c r="GH924" s="20"/>
      <c r="GI924" s="20"/>
      <c r="GJ924" s="20"/>
      <c r="GK924" s="20"/>
      <c r="GL924" s="20"/>
      <c r="GM924" s="20"/>
      <c r="GN924" s="20"/>
      <c r="GO924" s="20"/>
      <c r="GP924" s="20"/>
      <c r="GQ924" s="20"/>
      <c r="GR924" s="20"/>
      <c r="GS924" s="20"/>
      <c r="GT924" s="20"/>
      <c r="GU924" s="20"/>
      <c r="GV924" s="20"/>
      <c r="GW924" s="20"/>
      <c r="GX924" s="20"/>
      <c r="GY924" s="20"/>
      <c r="GZ924" s="20"/>
      <c r="HA924" s="20"/>
      <c r="HB924" s="20"/>
      <c r="HC924" s="20"/>
      <c r="HD924" s="20"/>
      <c r="HE924" s="20"/>
      <c r="HF924" s="20"/>
      <c r="HG924" s="20"/>
      <c r="HH924" s="20"/>
      <c r="HI924" s="20"/>
      <c r="HJ924" s="20"/>
      <c r="HK924" s="20"/>
      <c r="HL924" s="20"/>
      <c r="HM924" s="20"/>
      <c r="HN924" s="20"/>
      <c r="HO924" s="20"/>
      <c r="HP924" s="20"/>
      <c r="HQ924" s="20"/>
      <c r="HR924" s="20"/>
      <c r="HS924" s="20"/>
      <c r="HT924" s="20"/>
      <c r="HU924" s="20"/>
      <c r="HV924" s="20"/>
      <c r="HW924" s="20"/>
      <c r="HX924" s="20"/>
      <c r="HY924" s="20"/>
      <c r="HZ924" s="20"/>
      <c r="IA924" s="20"/>
      <c r="IB924" s="20"/>
      <c r="IC924" s="20"/>
      <c r="ID924" s="20"/>
      <c r="IE924" s="20"/>
      <c r="IF924" s="20"/>
      <c r="IG924" s="20"/>
      <c r="IH924" s="20"/>
      <c r="II924" s="20"/>
      <c r="IJ924" s="20"/>
      <c r="IK924" s="20"/>
      <c r="IL924" s="20"/>
      <c r="IM924" s="20"/>
      <c r="IN924" s="20"/>
      <c r="IO924" s="20"/>
      <c r="IP924" s="20"/>
      <c r="IQ924" s="20"/>
      <c r="IR924" s="20"/>
      <c r="IS924" s="20"/>
      <c r="IT924" s="20"/>
      <c r="IU924" s="20"/>
      <c r="IV924" s="20"/>
      <c r="IW924" s="20"/>
      <c r="IX924" s="20"/>
      <c r="IY924" s="20"/>
      <c r="IZ924" s="20"/>
    </row>
    <row r="925" spans="1:260" x14ac:dyDescent="0.2">
      <c r="A925" s="122">
        <v>39990</v>
      </c>
      <c r="B925" s="101" t="s">
        <v>2146</v>
      </c>
      <c r="C925" s="101" t="s">
        <v>1824</v>
      </c>
      <c r="D925" s="101" t="s">
        <v>137</v>
      </c>
      <c r="E925" s="101" t="s">
        <v>144</v>
      </c>
      <c r="F925" s="82">
        <v>35278</v>
      </c>
      <c r="G925" s="124">
        <v>1996</v>
      </c>
      <c r="H925" s="123" t="s">
        <v>1137</v>
      </c>
      <c r="I925" s="123" t="str">
        <f t="shared" si="45"/>
        <v>GM</v>
      </c>
      <c r="J925" s="123" t="str">
        <f t="shared" si="44"/>
        <v>LA</v>
      </c>
      <c r="K925" s="123" t="str">
        <f t="shared" si="46"/>
        <v>Gulf of Mexico, South Central</v>
      </c>
      <c r="L925" s="123" t="str">
        <f>INDEX('State '!$A$1:$C$62,MATCH($I925,'State '!$B:$B,0),3)</f>
        <v>Gulf of Mexico</v>
      </c>
      <c r="M925" s="123" t="str">
        <f>INDEX('State '!$A$1:$C$62,MATCH($J925,'State '!$B:$B,0),3)</f>
        <v>South Central</v>
      </c>
      <c r="N925" s="123"/>
      <c r="O925" s="85">
        <v>75</v>
      </c>
      <c r="P925" s="85">
        <v>45</v>
      </c>
      <c r="Q925" s="85">
        <v>800</v>
      </c>
      <c r="R925" s="124">
        <v>30</v>
      </c>
      <c r="S925" s="123" t="s">
        <v>135</v>
      </c>
      <c r="T925" s="123" t="s">
        <v>390</v>
      </c>
      <c r="U925" s="123" t="s">
        <v>1825</v>
      </c>
      <c r="V925" s="123"/>
      <c r="W925" s="101" t="s">
        <v>2640</v>
      </c>
      <c r="X925" s="125"/>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c r="BF925" s="20"/>
      <c r="BG925" s="20"/>
      <c r="BH925" s="20"/>
      <c r="BI925" s="20"/>
      <c r="BJ925" s="20"/>
      <c r="BK925" s="20"/>
      <c r="BL925" s="20"/>
      <c r="BM925" s="20"/>
      <c r="BN925" s="20"/>
      <c r="BO925" s="20"/>
      <c r="BP925" s="20"/>
      <c r="BQ925" s="20"/>
      <c r="BR925" s="20"/>
      <c r="BS925" s="20"/>
      <c r="BT925" s="20"/>
      <c r="BU925" s="20"/>
      <c r="BV925" s="20"/>
      <c r="BW925" s="20"/>
      <c r="BX925" s="20"/>
      <c r="BY925" s="20"/>
      <c r="BZ925" s="20"/>
      <c r="CA925" s="20"/>
      <c r="CB925" s="20"/>
      <c r="CC925" s="20"/>
      <c r="CD925" s="20"/>
      <c r="CE925" s="20"/>
      <c r="CF925" s="20"/>
      <c r="CG925" s="20"/>
      <c r="CH925" s="20"/>
      <c r="CI925" s="20"/>
      <c r="CJ925" s="20"/>
      <c r="CK925" s="20"/>
      <c r="CL925" s="20"/>
      <c r="CM925" s="20"/>
      <c r="CN925" s="20"/>
      <c r="CO925" s="20"/>
      <c r="CP925" s="20"/>
      <c r="CQ925" s="20"/>
      <c r="CR925" s="20"/>
      <c r="CS925" s="20"/>
      <c r="CT925" s="20"/>
      <c r="CU925" s="20"/>
      <c r="CV925" s="20"/>
      <c r="CW925" s="20"/>
      <c r="CX925" s="20"/>
      <c r="CY925" s="20"/>
      <c r="CZ925" s="20"/>
      <c r="DA925" s="20"/>
      <c r="DB925" s="20"/>
      <c r="DC925" s="20"/>
      <c r="DD925" s="20"/>
      <c r="DE925" s="20"/>
      <c r="DF925" s="20"/>
      <c r="DG925" s="20"/>
      <c r="DH925" s="20"/>
      <c r="DI925" s="20"/>
      <c r="DJ925" s="20"/>
      <c r="DK925" s="20"/>
      <c r="DL925" s="20"/>
      <c r="DM925" s="20"/>
      <c r="DN925" s="20"/>
      <c r="DO925" s="20"/>
      <c r="DP925" s="20"/>
      <c r="DQ925" s="20"/>
      <c r="DR925" s="20"/>
      <c r="DS925" s="20"/>
      <c r="DT925" s="20"/>
      <c r="DU925" s="20"/>
      <c r="DV925" s="20"/>
      <c r="DW925" s="20"/>
      <c r="DX925" s="20"/>
      <c r="DY925" s="20"/>
      <c r="DZ925" s="20"/>
      <c r="EA925" s="20"/>
      <c r="EB925" s="20"/>
      <c r="EC925" s="20"/>
      <c r="ED925" s="20"/>
      <c r="EE925" s="20"/>
      <c r="EF925" s="20"/>
      <c r="EG925" s="20"/>
      <c r="EH925" s="20"/>
      <c r="EI925" s="20"/>
      <c r="EJ925" s="20"/>
      <c r="EK925" s="20"/>
      <c r="EL925" s="20"/>
      <c r="EM925" s="20"/>
      <c r="EN925" s="20"/>
      <c r="EO925" s="20"/>
      <c r="EP925" s="20"/>
      <c r="EQ925" s="20"/>
      <c r="ER925" s="20"/>
      <c r="ES925" s="20"/>
      <c r="ET925" s="20"/>
      <c r="EU925" s="20"/>
      <c r="EV925" s="20"/>
      <c r="EW925" s="20"/>
      <c r="EX925" s="20"/>
      <c r="EY925" s="20"/>
      <c r="EZ925" s="20"/>
      <c r="FA925" s="20"/>
      <c r="FB925" s="20"/>
      <c r="FC925" s="20"/>
      <c r="FD925" s="20"/>
      <c r="FE925" s="20"/>
      <c r="FF925" s="20"/>
      <c r="FG925" s="20"/>
      <c r="FH925" s="20"/>
      <c r="FI925" s="20"/>
      <c r="FJ925" s="20"/>
      <c r="FK925" s="20"/>
      <c r="FL925" s="20"/>
      <c r="FM925" s="20"/>
      <c r="FN925" s="20"/>
      <c r="FO925" s="20"/>
      <c r="FP925" s="20"/>
      <c r="FQ925" s="20"/>
      <c r="FR925" s="20"/>
      <c r="FS925" s="20"/>
      <c r="FT925" s="20"/>
      <c r="FU925" s="20"/>
      <c r="FV925" s="20"/>
      <c r="FW925" s="20"/>
      <c r="FX925" s="20"/>
      <c r="FY925" s="20"/>
      <c r="FZ925" s="20"/>
      <c r="GA925" s="20"/>
      <c r="GB925" s="20"/>
      <c r="GC925" s="20"/>
      <c r="GD925" s="20"/>
      <c r="GE925" s="20"/>
      <c r="GF925" s="20"/>
      <c r="GG925" s="20"/>
      <c r="GH925" s="20"/>
      <c r="GI925" s="20"/>
      <c r="GJ925" s="20"/>
      <c r="GK925" s="20"/>
      <c r="GL925" s="20"/>
      <c r="GM925" s="20"/>
      <c r="GN925" s="20"/>
      <c r="GO925" s="20"/>
      <c r="GP925" s="20"/>
      <c r="GQ925" s="20"/>
      <c r="GR925" s="20"/>
      <c r="GS925" s="20"/>
      <c r="GT925" s="20"/>
      <c r="GU925" s="20"/>
      <c r="GV925" s="20"/>
      <c r="GW925" s="20"/>
      <c r="GX925" s="20"/>
      <c r="GY925" s="20"/>
      <c r="GZ925" s="20"/>
      <c r="HA925" s="20"/>
      <c r="HB925" s="20"/>
      <c r="HC925" s="20"/>
      <c r="HD925" s="20"/>
      <c r="HE925" s="20"/>
      <c r="HF925" s="20"/>
      <c r="HG925" s="20"/>
      <c r="HH925" s="20"/>
      <c r="HI925" s="20"/>
      <c r="HJ925" s="20"/>
      <c r="HK925" s="20"/>
      <c r="HL925" s="20"/>
      <c r="HM925" s="20"/>
      <c r="HN925" s="20"/>
      <c r="HO925" s="20"/>
      <c r="HP925" s="20"/>
      <c r="HQ925" s="20"/>
      <c r="HR925" s="20"/>
      <c r="HS925" s="20"/>
      <c r="HT925" s="20"/>
      <c r="HU925" s="20"/>
      <c r="HV925" s="20"/>
      <c r="HW925" s="20"/>
      <c r="HX925" s="20"/>
      <c r="HY925" s="20"/>
      <c r="HZ925" s="20"/>
      <c r="IA925" s="20"/>
      <c r="IB925" s="20"/>
      <c r="IC925" s="20"/>
      <c r="ID925" s="20"/>
      <c r="IE925" s="20"/>
      <c r="IF925" s="20"/>
      <c r="IG925" s="20"/>
      <c r="IH925" s="20"/>
      <c r="II925" s="20"/>
      <c r="IJ925" s="20"/>
      <c r="IK925" s="20"/>
      <c r="IL925" s="20"/>
      <c r="IM925" s="20"/>
      <c r="IN925" s="20"/>
      <c r="IO925" s="20"/>
      <c r="IP925" s="20"/>
      <c r="IQ925" s="20"/>
      <c r="IR925" s="20"/>
      <c r="IS925" s="20"/>
      <c r="IT925" s="20"/>
      <c r="IU925" s="20"/>
      <c r="IV925" s="20"/>
      <c r="IW925" s="20"/>
      <c r="IX925" s="20"/>
      <c r="IY925" s="20"/>
      <c r="IZ925" s="20"/>
    </row>
    <row r="926" spans="1:260" ht="63.75" x14ac:dyDescent="0.2">
      <c r="A926" s="122">
        <v>39990</v>
      </c>
      <c r="B926" s="101" t="s">
        <v>1835</v>
      </c>
      <c r="C926" s="101" t="s">
        <v>1836</v>
      </c>
      <c r="D926" s="101" t="s">
        <v>141</v>
      </c>
      <c r="E926" s="101" t="s">
        <v>144</v>
      </c>
      <c r="F926" s="82">
        <v>35217</v>
      </c>
      <c r="G926" s="124">
        <v>1996</v>
      </c>
      <c r="H926" s="123" t="s">
        <v>1137</v>
      </c>
      <c r="I926" s="123" t="str">
        <f t="shared" si="45"/>
        <v>GM</v>
      </c>
      <c r="J926" s="123" t="str">
        <f t="shared" si="44"/>
        <v>LA</v>
      </c>
      <c r="K926" s="123" t="str">
        <f t="shared" si="46"/>
        <v>Gulf of Mexico, South Central</v>
      </c>
      <c r="L926" s="123" t="str">
        <f>INDEX('State '!$A$1:$C$62,MATCH($I926,'State '!$B:$B,0),3)</f>
        <v>Gulf of Mexico</v>
      </c>
      <c r="M926" s="123" t="str">
        <f>INDEX('State '!$A$1:$C$62,MATCH($J926,'State '!$B:$B,0),3)</f>
        <v>South Central</v>
      </c>
      <c r="N926" s="123"/>
      <c r="O926" s="85">
        <v>8.9</v>
      </c>
      <c r="P926" s="85">
        <v>15.49</v>
      </c>
      <c r="Q926" s="85">
        <v>75</v>
      </c>
      <c r="R926" s="124">
        <v>20</v>
      </c>
      <c r="S926" s="123" t="s">
        <v>135</v>
      </c>
      <c r="T926" s="123" t="s">
        <v>390</v>
      </c>
      <c r="U926" s="123" t="s">
        <v>1837</v>
      </c>
      <c r="V926" s="123"/>
      <c r="W926" s="101" t="s">
        <v>2821</v>
      </c>
      <c r="X926" s="206" t="s">
        <v>2613</v>
      </c>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c r="BU926" s="20"/>
      <c r="BV926" s="20"/>
      <c r="BW926" s="20"/>
      <c r="BX926" s="20"/>
      <c r="BY926" s="20"/>
      <c r="BZ926" s="20"/>
      <c r="CA926" s="20"/>
      <c r="CB926" s="20"/>
      <c r="CC926" s="20"/>
      <c r="CD926" s="20"/>
      <c r="CE926" s="20"/>
      <c r="CF926" s="20"/>
      <c r="CG926" s="20"/>
      <c r="CH926" s="20"/>
      <c r="CI926" s="20"/>
      <c r="CJ926" s="20"/>
      <c r="CK926" s="20"/>
      <c r="CL926" s="20"/>
      <c r="CM926" s="20"/>
      <c r="CN926" s="20"/>
      <c r="CO926" s="20"/>
      <c r="CP926" s="20"/>
      <c r="CQ926" s="20"/>
      <c r="CR926" s="20"/>
      <c r="CS926" s="20"/>
      <c r="CT926" s="20"/>
      <c r="CU926" s="20"/>
      <c r="CV926" s="20"/>
      <c r="CW926" s="20"/>
      <c r="CX926" s="20"/>
      <c r="CY926" s="20"/>
      <c r="CZ926" s="20"/>
      <c r="DA926" s="20"/>
      <c r="DB926" s="20"/>
      <c r="DC926" s="20"/>
      <c r="DD926" s="20"/>
      <c r="DE926" s="20"/>
      <c r="DF926" s="20"/>
      <c r="DG926" s="20"/>
      <c r="DH926" s="20"/>
      <c r="DI926" s="20"/>
      <c r="DJ926" s="20"/>
      <c r="DK926" s="20"/>
      <c r="DL926" s="20"/>
      <c r="DM926" s="20"/>
      <c r="DN926" s="20"/>
      <c r="DO926" s="20"/>
      <c r="DP926" s="20"/>
      <c r="DQ926" s="20"/>
      <c r="DR926" s="20"/>
      <c r="DS926" s="20"/>
      <c r="DT926" s="20"/>
      <c r="DU926" s="20"/>
      <c r="DV926" s="20"/>
      <c r="DW926" s="20"/>
      <c r="DX926" s="20"/>
      <c r="DY926" s="20"/>
      <c r="DZ926" s="20"/>
      <c r="EA926" s="20"/>
      <c r="EB926" s="20"/>
      <c r="EC926" s="20"/>
      <c r="ED926" s="20"/>
      <c r="EE926" s="20"/>
      <c r="EF926" s="20"/>
      <c r="EG926" s="20"/>
      <c r="EH926" s="20"/>
      <c r="EI926" s="20"/>
      <c r="EJ926" s="20"/>
      <c r="EK926" s="20"/>
      <c r="EL926" s="20"/>
      <c r="EM926" s="20"/>
      <c r="EN926" s="20"/>
      <c r="EO926" s="20"/>
      <c r="EP926" s="20"/>
      <c r="EQ926" s="20"/>
      <c r="ER926" s="20"/>
      <c r="ES926" s="20"/>
      <c r="ET926" s="20"/>
      <c r="EU926" s="20"/>
      <c r="EV926" s="20"/>
      <c r="EW926" s="20"/>
      <c r="EX926" s="20"/>
      <c r="EY926" s="20"/>
      <c r="EZ926" s="20"/>
      <c r="FA926" s="20"/>
      <c r="FB926" s="20"/>
      <c r="FC926" s="20"/>
      <c r="FD926" s="20"/>
      <c r="FE926" s="20"/>
      <c r="FF926" s="20"/>
      <c r="FG926" s="20"/>
      <c r="FH926" s="20"/>
      <c r="FI926" s="20"/>
      <c r="FJ926" s="20"/>
      <c r="FK926" s="20"/>
      <c r="FL926" s="20"/>
      <c r="FM926" s="20"/>
      <c r="FN926" s="20"/>
      <c r="FO926" s="20"/>
      <c r="FP926" s="20"/>
      <c r="FQ926" s="20"/>
      <c r="FR926" s="20"/>
      <c r="FS926" s="20"/>
      <c r="FT926" s="20"/>
      <c r="FU926" s="20"/>
      <c r="FV926" s="20"/>
      <c r="FW926" s="20"/>
      <c r="FX926" s="20"/>
      <c r="FY926" s="20"/>
      <c r="FZ926" s="20"/>
      <c r="GA926" s="20"/>
      <c r="GB926" s="20"/>
      <c r="GC926" s="20"/>
      <c r="GD926" s="20"/>
      <c r="GE926" s="20"/>
      <c r="GF926" s="20"/>
      <c r="GG926" s="20"/>
      <c r="GH926" s="20"/>
      <c r="GI926" s="20"/>
      <c r="GJ926" s="20"/>
      <c r="GK926" s="20"/>
      <c r="GL926" s="20"/>
      <c r="GM926" s="20"/>
      <c r="GN926" s="20"/>
      <c r="GO926" s="20"/>
      <c r="GP926" s="20"/>
      <c r="GQ926" s="20"/>
      <c r="GR926" s="20"/>
      <c r="GS926" s="20"/>
      <c r="GT926" s="20"/>
      <c r="GU926" s="20"/>
      <c r="GV926" s="20"/>
      <c r="GW926" s="20"/>
      <c r="GX926" s="20"/>
      <c r="GY926" s="20"/>
      <c r="GZ926" s="20"/>
      <c r="HA926" s="20"/>
      <c r="HB926" s="20"/>
      <c r="HC926" s="20"/>
      <c r="HD926" s="20"/>
      <c r="HE926" s="20"/>
      <c r="HF926" s="20"/>
      <c r="HG926" s="20"/>
      <c r="HH926" s="20"/>
      <c r="HI926" s="20"/>
      <c r="HJ926" s="20"/>
      <c r="HK926" s="20"/>
      <c r="HL926" s="20"/>
      <c r="HM926" s="20"/>
      <c r="HN926" s="20"/>
      <c r="HO926" s="20"/>
      <c r="HP926" s="20"/>
      <c r="HQ926" s="20"/>
      <c r="HR926" s="20"/>
      <c r="HS926" s="20"/>
      <c r="HT926" s="20"/>
      <c r="HU926" s="20"/>
      <c r="HV926" s="20"/>
      <c r="HW926" s="20"/>
      <c r="HX926" s="20"/>
      <c r="HY926" s="20"/>
      <c r="HZ926" s="20"/>
      <c r="IA926" s="20"/>
      <c r="IB926" s="20"/>
      <c r="IC926" s="20"/>
      <c r="ID926" s="20"/>
      <c r="IE926" s="20"/>
      <c r="IF926" s="20"/>
      <c r="IG926" s="20"/>
      <c r="IH926" s="20"/>
      <c r="II926" s="20"/>
      <c r="IJ926" s="20"/>
      <c r="IK926" s="20"/>
      <c r="IL926" s="20"/>
      <c r="IM926" s="20"/>
      <c r="IN926" s="20"/>
      <c r="IO926" s="20"/>
      <c r="IP926" s="20"/>
      <c r="IQ926" s="20"/>
      <c r="IR926" s="20"/>
      <c r="IS926" s="20"/>
      <c r="IT926" s="20"/>
      <c r="IU926" s="20"/>
      <c r="IV926" s="20"/>
      <c r="IW926" s="20"/>
      <c r="IX926" s="20"/>
      <c r="IY926" s="20"/>
      <c r="IZ926" s="20"/>
    </row>
    <row r="927" spans="1:260" ht="63.75" x14ac:dyDescent="0.2">
      <c r="A927" s="122">
        <v>39990</v>
      </c>
      <c r="B927" s="101" t="s">
        <v>1838</v>
      </c>
      <c r="C927" s="101" t="s">
        <v>200</v>
      </c>
      <c r="D927" s="101" t="s">
        <v>134</v>
      </c>
      <c r="E927" s="101" t="s">
        <v>144</v>
      </c>
      <c r="F927" s="82">
        <v>35370</v>
      </c>
      <c r="G927" s="124">
        <v>1996</v>
      </c>
      <c r="H927" s="123" t="s">
        <v>7</v>
      </c>
      <c r="I927" s="123" t="str">
        <f t="shared" si="45"/>
        <v>PA</v>
      </c>
      <c r="J927" s="123" t="str">
        <f t="shared" si="44"/>
        <v>PA</v>
      </c>
      <c r="K927" s="123" t="str">
        <f t="shared" si="46"/>
        <v>Northeast</v>
      </c>
      <c r="L927" s="123" t="str">
        <f>INDEX('State '!$A$1:$C$62,MATCH($I927,'State '!$B:$B,0),3)</f>
        <v>Northeast</v>
      </c>
      <c r="M927" s="123" t="str">
        <f>INDEX('State '!$A$1:$C$62,MATCH($J927,'State '!$B:$B,0),3)</f>
        <v>Northeast</v>
      </c>
      <c r="N927" s="123"/>
      <c r="O927" s="85">
        <v>8.1999999999999993</v>
      </c>
      <c r="P927" s="85">
        <v>2.39</v>
      </c>
      <c r="Q927" s="85">
        <v>11.6</v>
      </c>
      <c r="R927" s="124">
        <v>36</v>
      </c>
      <c r="S927" s="123" t="s">
        <v>135</v>
      </c>
      <c r="T927" s="123" t="s">
        <v>390</v>
      </c>
      <c r="U927" s="123" t="s">
        <v>1839</v>
      </c>
      <c r="V927" s="123"/>
      <c r="W927" s="101" t="s">
        <v>2546</v>
      </c>
      <c r="X927" s="206" t="s">
        <v>2615</v>
      </c>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BQ927" s="20"/>
      <c r="BR927" s="20"/>
      <c r="BS927" s="20"/>
      <c r="BT927" s="20"/>
      <c r="BU927" s="20"/>
      <c r="BV927" s="20"/>
      <c r="BW927" s="20"/>
      <c r="BX927" s="20"/>
      <c r="BY927" s="20"/>
      <c r="BZ927" s="20"/>
      <c r="CA927" s="20"/>
      <c r="CB927" s="20"/>
      <c r="CC927" s="20"/>
      <c r="CD927" s="20"/>
      <c r="CE927" s="20"/>
      <c r="CF927" s="20"/>
      <c r="CG927" s="20"/>
      <c r="CH927" s="20"/>
      <c r="CI927" s="20"/>
      <c r="CJ927" s="20"/>
      <c r="CK927" s="20"/>
      <c r="CL927" s="20"/>
      <c r="CM927" s="20"/>
      <c r="CN927" s="20"/>
      <c r="CO927" s="20"/>
      <c r="CP927" s="20"/>
      <c r="CQ927" s="20"/>
      <c r="CR927" s="20"/>
      <c r="CS927" s="20"/>
      <c r="CT927" s="20"/>
      <c r="CU927" s="20"/>
      <c r="CV927" s="20"/>
      <c r="CW927" s="20"/>
      <c r="CX927" s="20"/>
      <c r="CY927" s="20"/>
      <c r="CZ927" s="20"/>
      <c r="DA927" s="20"/>
      <c r="DB927" s="20"/>
      <c r="DC927" s="20"/>
      <c r="DD927" s="20"/>
      <c r="DE927" s="20"/>
      <c r="DF927" s="20"/>
      <c r="DG927" s="20"/>
      <c r="DH927" s="20"/>
      <c r="DI927" s="20"/>
      <c r="DJ927" s="20"/>
      <c r="DK927" s="20"/>
      <c r="DL927" s="20"/>
      <c r="DM927" s="20"/>
      <c r="DN927" s="20"/>
      <c r="DO927" s="20"/>
      <c r="DP927" s="20"/>
      <c r="DQ927" s="20"/>
      <c r="DR927" s="20"/>
      <c r="DS927" s="20"/>
      <c r="DT927" s="20"/>
      <c r="DU927" s="20"/>
      <c r="DV927" s="20"/>
      <c r="DW927" s="20"/>
      <c r="DX927" s="20"/>
      <c r="DY927" s="20"/>
      <c r="DZ927" s="20"/>
      <c r="EA927" s="20"/>
      <c r="EB927" s="20"/>
      <c r="EC927" s="20"/>
      <c r="ED927" s="20"/>
      <c r="EE927" s="20"/>
      <c r="EF927" s="20"/>
      <c r="EG927" s="20"/>
      <c r="EH927" s="20"/>
      <c r="EI927" s="20"/>
      <c r="EJ927" s="20"/>
      <c r="EK927" s="20"/>
      <c r="EL927" s="20"/>
      <c r="EM927" s="20"/>
      <c r="EN927" s="20"/>
      <c r="EO927" s="20"/>
      <c r="EP927" s="20"/>
      <c r="EQ927" s="20"/>
      <c r="ER927" s="20"/>
      <c r="ES927" s="20"/>
      <c r="ET927" s="20"/>
      <c r="EU927" s="20"/>
      <c r="EV927" s="20"/>
      <c r="EW927" s="20"/>
      <c r="EX927" s="20"/>
      <c r="EY927" s="20"/>
      <c r="EZ927" s="20"/>
      <c r="FA927" s="20"/>
      <c r="FB927" s="20"/>
      <c r="FC927" s="20"/>
      <c r="FD927" s="20"/>
      <c r="FE927" s="20"/>
      <c r="FF927" s="20"/>
      <c r="FG927" s="20"/>
      <c r="FH927" s="20"/>
      <c r="FI927" s="20"/>
      <c r="FJ927" s="20"/>
      <c r="FK927" s="20"/>
      <c r="FL927" s="20"/>
      <c r="FM927" s="20"/>
      <c r="FN927" s="20"/>
      <c r="FO927" s="20"/>
      <c r="FP927" s="20"/>
      <c r="FQ927" s="20"/>
      <c r="FR927" s="20"/>
      <c r="FS927" s="20"/>
      <c r="FT927" s="20"/>
      <c r="FU927" s="20"/>
      <c r="FV927" s="20"/>
      <c r="FW927" s="20"/>
      <c r="FX927" s="20"/>
      <c r="FY927" s="20"/>
      <c r="FZ927" s="20"/>
      <c r="GA927" s="20"/>
      <c r="GB927" s="20"/>
      <c r="GC927" s="20"/>
      <c r="GD927" s="20"/>
      <c r="GE927" s="20"/>
      <c r="GF927" s="20"/>
      <c r="GG927" s="20"/>
      <c r="GH927" s="20"/>
      <c r="GI927" s="20"/>
      <c r="GJ927" s="20"/>
      <c r="GK927" s="20"/>
      <c r="GL927" s="20"/>
      <c r="GM927" s="20"/>
      <c r="GN927" s="20"/>
      <c r="GO927" s="20"/>
      <c r="GP927" s="20"/>
      <c r="GQ927" s="20"/>
      <c r="GR927" s="20"/>
      <c r="GS927" s="20"/>
      <c r="GT927" s="20"/>
      <c r="GU927" s="20"/>
      <c r="GV927" s="20"/>
      <c r="GW927" s="20"/>
      <c r="GX927" s="20"/>
      <c r="GY927" s="20"/>
      <c r="GZ927" s="20"/>
      <c r="HA927" s="20"/>
      <c r="HB927" s="20"/>
      <c r="HC927" s="20"/>
      <c r="HD927" s="20"/>
      <c r="HE927" s="20"/>
      <c r="HF927" s="20"/>
      <c r="HG927" s="20"/>
      <c r="HH927" s="20"/>
      <c r="HI927" s="20"/>
      <c r="HJ927" s="20"/>
      <c r="HK927" s="20"/>
      <c r="HL927" s="20"/>
      <c r="HM927" s="20"/>
      <c r="HN927" s="20"/>
      <c r="HO927" s="20"/>
      <c r="HP927" s="20"/>
      <c r="HQ927" s="20"/>
      <c r="HR927" s="20"/>
      <c r="HS927" s="20"/>
      <c r="HT927" s="20"/>
      <c r="HU927" s="20"/>
      <c r="HV927" s="20"/>
      <c r="HW927" s="20"/>
      <c r="HX927" s="20"/>
      <c r="HY927" s="20"/>
      <c r="HZ927" s="20"/>
      <c r="IA927" s="20"/>
      <c r="IB927" s="20"/>
      <c r="IC927" s="20"/>
      <c r="ID927" s="20"/>
      <c r="IE927" s="20"/>
      <c r="IF927" s="20"/>
      <c r="IG927" s="20"/>
      <c r="IH927" s="20"/>
      <c r="II927" s="20"/>
      <c r="IJ927" s="20"/>
      <c r="IK927" s="20"/>
      <c r="IL927" s="20"/>
      <c r="IM927" s="20"/>
      <c r="IN927" s="20"/>
      <c r="IO927" s="20"/>
      <c r="IP927" s="20"/>
      <c r="IQ927" s="20"/>
      <c r="IR927" s="20"/>
      <c r="IS927" s="20"/>
      <c r="IT927" s="20"/>
      <c r="IU927" s="20"/>
      <c r="IV927" s="20"/>
      <c r="IW927" s="20"/>
      <c r="IX927" s="20"/>
      <c r="IY927" s="20"/>
      <c r="IZ927" s="20"/>
    </row>
    <row r="928" spans="1:260" ht="38.25" x14ac:dyDescent="0.2">
      <c r="A928" s="122">
        <v>39990</v>
      </c>
      <c r="B928" s="101" t="s">
        <v>1842</v>
      </c>
      <c r="C928" s="101" t="s">
        <v>200</v>
      </c>
      <c r="D928" s="101" t="s">
        <v>141</v>
      </c>
      <c r="E928" s="101" t="s">
        <v>144</v>
      </c>
      <c r="F928" s="82">
        <v>35370</v>
      </c>
      <c r="G928" s="124">
        <v>1996</v>
      </c>
      <c r="H928" s="123" t="s">
        <v>872</v>
      </c>
      <c r="I928" s="123" t="str">
        <f t="shared" si="45"/>
        <v>OH</v>
      </c>
      <c r="J928" s="123" t="str">
        <f t="shared" si="44"/>
        <v>NJ</v>
      </c>
      <c r="K928" s="123" t="str">
        <f t="shared" si="46"/>
        <v>Northeast</v>
      </c>
      <c r="L928" s="123" t="str">
        <f>INDEX('State '!$A$1:$C$62,MATCH($I928,'State '!$B:$B,0),3)</f>
        <v>Northeast</v>
      </c>
      <c r="M928" s="123" t="str">
        <f>INDEX('State '!$A$1:$C$62,MATCH($J928,'State '!$B:$B,0),3)</f>
        <v>Northeast</v>
      </c>
      <c r="N928" s="123"/>
      <c r="O928" s="85">
        <v>34.72</v>
      </c>
      <c r="P928" s="85"/>
      <c r="Q928" s="85">
        <v>25</v>
      </c>
      <c r="R928" s="124"/>
      <c r="S928" s="123" t="s">
        <v>135</v>
      </c>
      <c r="T928" s="123" t="s">
        <v>390</v>
      </c>
      <c r="U928" s="123" t="s">
        <v>1843</v>
      </c>
      <c r="V928" s="123"/>
      <c r="W928" s="101" t="s">
        <v>2545</v>
      </c>
      <c r="X928" s="206" t="s">
        <v>2616</v>
      </c>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BQ928" s="20"/>
      <c r="BR928" s="20"/>
      <c r="BS928" s="20"/>
      <c r="BT928" s="20"/>
      <c r="BU928" s="20"/>
      <c r="BV928" s="20"/>
      <c r="BW928" s="20"/>
      <c r="BX928" s="20"/>
      <c r="BY928" s="20"/>
      <c r="BZ928" s="20"/>
      <c r="CA928" s="20"/>
      <c r="CB928" s="20"/>
      <c r="CC928" s="20"/>
      <c r="CD928" s="20"/>
      <c r="CE928" s="20"/>
      <c r="CF928" s="20"/>
      <c r="CG928" s="20"/>
      <c r="CH928" s="20"/>
      <c r="CI928" s="20"/>
      <c r="CJ928" s="20"/>
      <c r="CK928" s="20"/>
      <c r="CL928" s="20"/>
      <c r="CM928" s="20"/>
      <c r="CN928" s="20"/>
      <c r="CO928" s="20"/>
      <c r="CP928" s="20"/>
      <c r="CQ928" s="20"/>
      <c r="CR928" s="20"/>
      <c r="CS928" s="20"/>
      <c r="CT928" s="20"/>
      <c r="CU928" s="20"/>
      <c r="CV928" s="20"/>
      <c r="CW928" s="20"/>
      <c r="CX928" s="20"/>
      <c r="CY928" s="20"/>
      <c r="CZ928" s="20"/>
      <c r="DA928" s="20"/>
      <c r="DB928" s="20"/>
      <c r="DC928" s="20"/>
      <c r="DD928" s="20"/>
      <c r="DE928" s="20"/>
      <c r="DF928" s="20"/>
      <c r="DG928" s="20"/>
      <c r="DH928" s="20"/>
      <c r="DI928" s="20"/>
      <c r="DJ928" s="20"/>
      <c r="DK928" s="20"/>
      <c r="DL928" s="20"/>
      <c r="DM928" s="20"/>
      <c r="DN928" s="20"/>
      <c r="DO928" s="20"/>
      <c r="DP928" s="20"/>
      <c r="DQ928" s="20"/>
      <c r="DR928" s="20"/>
      <c r="DS928" s="20"/>
      <c r="DT928" s="20"/>
      <c r="DU928" s="20"/>
      <c r="DV928" s="20"/>
      <c r="DW928" s="20"/>
      <c r="DX928" s="20"/>
      <c r="DY928" s="20"/>
      <c r="DZ928" s="20"/>
      <c r="EA928" s="20"/>
      <c r="EB928" s="20"/>
      <c r="EC928" s="20"/>
      <c r="ED928" s="20"/>
      <c r="EE928" s="20"/>
      <c r="EF928" s="20"/>
      <c r="EG928" s="20"/>
      <c r="EH928" s="20"/>
      <c r="EI928" s="20"/>
      <c r="EJ928" s="20"/>
      <c r="EK928" s="20"/>
      <c r="EL928" s="20"/>
      <c r="EM928" s="20"/>
      <c r="EN928" s="20"/>
      <c r="EO928" s="20"/>
      <c r="EP928" s="20"/>
      <c r="EQ928" s="20"/>
      <c r="ER928" s="20"/>
      <c r="ES928" s="20"/>
      <c r="ET928" s="20"/>
      <c r="EU928" s="20"/>
      <c r="EV928" s="20"/>
      <c r="EW928" s="20"/>
      <c r="EX928" s="20"/>
      <c r="EY928" s="20"/>
      <c r="EZ928" s="20"/>
      <c r="FA928" s="20"/>
      <c r="FB928" s="20"/>
      <c r="FC928" s="20"/>
      <c r="FD928" s="20"/>
      <c r="FE928" s="20"/>
      <c r="FF928" s="20"/>
      <c r="FG928" s="20"/>
      <c r="FH928" s="20"/>
      <c r="FI928" s="20"/>
      <c r="FJ928" s="20"/>
      <c r="FK928" s="20"/>
      <c r="FL928" s="20"/>
      <c r="FM928" s="20"/>
      <c r="FN928" s="20"/>
      <c r="FO928" s="20"/>
      <c r="FP928" s="20"/>
      <c r="FQ928" s="20"/>
      <c r="FR928" s="20"/>
      <c r="FS928" s="20"/>
      <c r="FT928" s="20"/>
      <c r="FU928" s="20"/>
      <c r="FV928" s="20"/>
      <c r="FW928" s="20"/>
      <c r="FX928" s="20"/>
      <c r="FY928" s="20"/>
      <c r="FZ928" s="20"/>
      <c r="GA928" s="20"/>
      <c r="GB928" s="20"/>
      <c r="GC928" s="20"/>
      <c r="GD928" s="20"/>
      <c r="GE928" s="20"/>
      <c r="GF928" s="20"/>
      <c r="GG928" s="20"/>
      <c r="GH928" s="20"/>
      <c r="GI928" s="20"/>
      <c r="GJ928" s="20"/>
      <c r="GK928" s="20"/>
      <c r="GL928" s="20"/>
      <c r="GM928" s="20"/>
      <c r="GN928" s="20"/>
      <c r="GO928" s="20"/>
      <c r="GP928" s="20"/>
      <c r="GQ928" s="20"/>
      <c r="GR928" s="20"/>
      <c r="GS928" s="20"/>
      <c r="GT928" s="20"/>
      <c r="GU928" s="20"/>
      <c r="GV928" s="20"/>
      <c r="GW928" s="20"/>
      <c r="GX928" s="20"/>
      <c r="GY928" s="20"/>
      <c r="GZ928" s="20"/>
      <c r="HA928" s="20"/>
      <c r="HB928" s="20"/>
      <c r="HC928" s="20"/>
      <c r="HD928" s="20"/>
      <c r="HE928" s="20"/>
      <c r="HF928" s="20"/>
      <c r="HG928" s="20"/>
      <c r="HH928" s="20"/>
      <c r="HI928" s="20"/>
      <c r="HJ928" s="20"/>
      <c r="HK928" s="20"/>
      <c r="HL928" s="20"/>
      <c r="HM928" s="20"/>
      <c r="HN928" s="20"/>
      <c r="HO928" s="20"/>
      <c r="HP928" s="20"/>
      <c r="HQ928" s="20"/>
      <c r="HR928" s="20"/>
      <c r="HS928" s="20"/>
      <c r="HT928" s="20"/>
      <c r="HU928" s="20"/>
      <c r="HV928" s="20"/>
      <c r="HW928" s="20"/>
      <c r="HX928" s="20"/>
      <c r="HY928" s="20"/>
      <c r="HZ928" s="20"/>
      <c r="IA928" s="20"/>
      <c r="IB928" s="20"/>
      <c r="IC928" s="20"/>
      <c r="ID928" s="20"/>
      <c r="IE928" s="20"/>
      <c r="IF928" s="20"/>
      <c r="IG928" s="20"/>
      <c r="IH928" s="20"/>
      <c r="II928" s="20"/>
      <c r="IJ928" s="20"/>
      <c r="IK928" s="20"/>
      <c r="IL928" s="20"/>
      <c r="IM928" s="20"/>
      <c r="IN928" s="20"/>
      <c r="IO928" s="20"/>
      <c r="IP928" s="20"/>
      <c r="IQ928" s="20"/>
      <c r="IR928" s="20"/>
      <c r="IS928" s="20"/>
      <c r="IT928" s="20"/>
      <c r="IU928" s="20"/>
      <c r="IV928" s="20"/>
      <c r="IW928" s="20"/>
      <c r="IX928" s="20"/>
      <c r="IY928" s="20"/>
      <c r="IZ928" s="20"/>
    </row>
    <row r="929" spans="1:260" ht="51" x14ac:dyDescent="0.2">
      <c r="A929" s="122">
        <v>39990</v>
      </c>
      <c r="B929" s="101" t="s">
        <v>1846</v>
      </c>
      <c r="C929" s="101" t="s">
        <v>1941</v>
      </c>
      <c r="D929" s="101" t="s">
        <v>141</v>
      </c>
      <c r="E929" s="101" t="s">
        <v>144</v>
      </c>
      <c r="F929" s="82">
        <v>35370</v>
      </c>
      <c r="G929" s="124">
        <v>1996</v>
      </c>
      <c r="H929" s="123" t="s">
        <v>2570</v>
      </c>
      <c r="I929" s="123" t="str">
        <f t="shared" si="45"/>
        <v>AL</v>
      </c>
      <c r="J929" s="123" t="str">
        <f t="shared" si="44"/>
        <v>VA</v>
      </c>
      <c r="K929" s="123" t="str">
        <f t="shared" si="46"/>
        <v>South Central, Southeast, Northeast</v>
      </c>
      <c r="L929" s="123" t="str">
        <f>INDEX('State '!$A$1:$C$62,MATCH($I929,'State '!$B:$B,0),3)</f>
        <v>South Central</v>
      </c>
      <c r="M929" s="123" t="str">
        <f>INDEX('State '!$A$1:$C$62,MATCH($J929,'State '!$B:$B,0),3)</f>
        <v>Northeast</v>
      </c>
      <c r="N929" s="123" t="s">
        <v>15</v>
      </c>
      <c r="O929" s="85"/>
      <c r="P929" s="85">
        <v>532</v>
      </c>
      <c r="Q929" s="85">
        <v>55</v>
      </c>
      <c r="R929" s="124">
        <v>42</v>
      </c>
      <c r="S929" s="123" t="s">
        <v>135</v>
      </c>
      <c r="T929" s="123" t="s">
        <v>390</v>
      </c>
      <c r="U929" s="123" t="s">
        <v>1847</v>
      </c>
      <c r="V929" s="123"/>
      <c r="W929" s="101" t="s">
        <v>2679</v>
      </c>
      <c r="X929" s="125"/>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BQ929" s="20"/>
      <c r="BR929" s="20"/>
      <c r="BS929" s="20"/>
      <c r="BT929" s="20"/>
      <c r="BU929" s="20"/>
      <c r="BV929" s="20"/>
      <c r="BW929" s="20"/>
      <c r="BX929" s="20"/>
      <c r="BY929" s="20"/>
      <c r="BZ929" s="20"/>
      <c r="CA929" s="20"/>
      <c r="CB929" s="20"/>
      <c r="CC929" s="20"/>
      <c r="CD929" s="20"/>
      <c r="CE929" s="20"/>
      <c r="CF929" s="20"/>
      <c r="CG929" s="20"/>
      <c r="CH929" s="20"/>
      <c r="CI929" s="20"/>
      <c r="CJ929" s="20"/>
      <c r="CK929" s="20"/>
      <c r="CL929" s="20"/>
      <c r="CM929" s="20"/>
      <c r="CN929" s="20"/>
      <c r="CO929" s="20"/>
      <c r="CP929" s="20"/>
      <c r="CQ929" s="20"/>
      <c r="CR929" s="20"/>
      <c r="CS929" s="20"/>
      <c r="CT929" s="20"/>
      <c r="CU929" s="20"/>
      <c r="CV929" s="20"/>
      <c r="CW929" s="20"/>
      <c r="CX929" s="20"/>
      <c r="CY929" s="20"/>
      <c r="CZ929" s="20"/>
      <c r="DA929" s="20"/>
      <c r="DB929" s="20"/>
      <c r="DC929" s="20"/>
      <c r="DD929" s="20"/>
      <c r="DE929" s="20"/>
      <c r="DF929" s="20"/>
      <c r="DG929" s="20"/>
      <c r="DH929" s="20"/>
      <c r="DI929" s="20"/>
      <c r="DJ929" s="20"/>
      <c r="DK929" s="20"/>
      <c r="DL929" s="20"/>
      <c r="DM929" s="20"/>
      <c r="DN929" s="20"/>
      <c r="DO929" s="20"/>
      <c r="DP929" s="20"/>
      <c r="DQ929" s="20"/>
      <c r="DR929" s="20"/>
      <c r="DS929" s="20"/>
      <c r="DT929" s="20"/>
      <c r="DU929" s="20"/>
      <c r="DV929" s="20"/>
      <c r="DW929" s="20"/>
      <c r="DX929" s="20"/>
      <c r="DY929" s="20"/>
      <c r="DZ929" s="20"/>
      <c r="EA929" s="20"/>
      <c r="EB929" s="20"/>
      <c r="EC929" s="20"/>
      <c r="ED929" s="20"/>
      <c r="EE929" s="20"/>
      <c r="EF929" s="20"/>
      <c r="EG929" s="20"/>
      <c r="EH929" s="20"/>
      <c r="EI929" s="20"/>
      <c r="EJ929" s="20"/>
      <c r="EK929" s="20"/>
      <c r="EL929" s="20"/>
      <c r="EM929" s="20"/>
      <c r="EN929" s="20"/>
      <c r="EO929" s="20"/>
      <c r="EP929" s="20"/>
      <c r="EQ929" s="20"/>
      <c r="ER929" s="20"/>
      <c r="ES929" s="20"/>
      <c r="ET929" s="20"/>
      <c r="EU929" s="20"/>
      <c r="EV929" s="20"/>
      <c r="EW929" s="20"/>
      <c r="EX929" s="20"/>
      <c r="EY929" s="20"/>
      <c r="EZ929" s="20"/>
      <c r="FA929" s="20"/>
      <c r="FB929" s="20"/>
      <c r="FC929" s="20"/>
      <c r="FD929" s="20"/>
      <c r="FE929" s="20"/>
      <c r="FF929" s="20"/>
      <c r="FG929" s="20"/>
      <c r="FH929" s="20"/>
      <c r="FI929" s="20"/>
      <c r="FJ929" s="20"/>
      <c r="FK929" s="20"/>
      <c r="FL929" s="20"/>
      <c r="FM929" s="20"/>
      <c r="FN929" s="20"/>
      <c r="FO929" s="20"/>
      <c r="FP929" s="20"/>
      <c r="FQ929" s="20"/>
      <c r="FR929" s="20"/>
      <c r="FS929" s="20"/>
      <c r="FT929" s="20"/>
      <c r="FU929" s="20"/>
      <c r="FV929" s="20"/>
      <c r="FW929" s="20"/>
      <c r="FX929" s="20"/>
      <c r="FY929" s="20"/>
      <c r="FZ929" s="20"/>
      <c r="GA929" s="20"/>
      <c r="GB929" s="20"/>
      <c r="GC929" s="20"/>
      <c r="GD929" s="20"/>
      <c r="GE929" s="20"/>
      <c r="GF929" s="20"/>
      <c r="GG929" s="20"/>
      <c r="GH929" s="20"/>
      <c r="GI929" s="20"/>
      <c r="GJ929" s="20"/>
      <c r="GK929" s="20"/>
      <c r="GL929" s="20"/>
      <c r="GM929" s="20"/>
      <c r="GN929" s="20"/>
      <c r="GO929" s="20"/>
      <c r="GP929" s="20"/>
      <c r="GQ929" s="20"/>
      <c r="GR929" s="20"/>
      <c r="GS929" s="20"/>
      <c r="GT929" s="20"/>
      <c r="GU929" s="20"/>
      <c r="GV929" s="20"/>
      <c r="GW929" s="20"/>
      <c r="GX929" s="20"/>
      <c r="GY929" s="20"/>
      <c r="GZ929" s="20"/>
      <c r="HA929" s="20"/>
      <c r="HB929" s="20"/>
      <c r="HC929" s="20"/>
      <c r="HD929" s="20"/>
      <c r="HE929" s="20"/>
      <c r="HF929" s="20"/>
      <c r="HG929" s="20"/>
      <c r="HH929" s="20"/>
      <c r="HI929" s="20"/>
      <c r="HJ929" s="20"/>
      <c r="HK929" s="20"/>
      <c r="HL929" s="20"/>
      <c r="HM929" s="20"/>
      <c r="HN929" s="20"/>
      <c r="HO929" s="20"/>
      <c r="HP929" s="20"/>
      <c r="HQ929" s="20"/>
      <c r="HR929" s="20"/>
      <c r="HS929" s="20"/>
      <c r="HT929" s="20"/>
      <c r="HU929" s="20"/>
      <c r="HV929" s="20"/>
      <c r="HW929" s="20"/>
      <c r="HX929" s="20"/>
      <c r="HY929" s="20"/>
      <c r="HZ929" s="20"/>
      <c r="IA929" s="20"/>
      <c r="IB929" s="20"/>
      <c r="IC929" s="20"/>
      <c r="ID929" s="20"/>
      <c r="IE929" s="20"/>
      <c r="IF929" s="20"/>
      <c r="IG929" s="20"/>
      <c r="IH929" s="20"/>
      <c r="II929" s="20"/>
      <c r="IJ929" s="20"/>
      <c r="IK929" s="20"/>
      <c r="IL929" s="20"/>
      <c r="IM929" s="20"/>
      <c r="IN929" s="20"/>
      <c r="IO929" s="20"/>
      <c r="IP929" s="20"/>
      <c r="IQ929" s="20"/>
      <c r="IR929" s="20"/>
      <c r="IS929" s="20"/>
      <c r="IT929" s="20"/>
      <c r="IU929" s="20"/>
      <c r="IV929" s="20"/>
      <c r="IW929" s="20"/>
      <c r="IX929" s="20"/>
      <c r="IY929" s="20"/>
      <c r="IZ929" s="20"/>
    </row>
    <row r="930" spans="1:260" s="20" customFormat="1" x14ac:dyDescent="0.2">
      <c r="A930" s="122">
        <v>39990</v>
      </c>
      <c r="B930" s="101" t="s">
        <v>1844</v>
      </c>
      <c r="C930" s="101" t="s">
        <v>308</v>
      </c>
      <c r="D930" s="101" t="s">
        <v>141</v>
      </c>
      <c r="E930" s="101" t="s">
        <v>144</v>
      </c>
      <c r="F930" s="82">
        <v>35400</v>
      </c>
      <c r="G930" s="124">
        <v>1996</v>
      </c>
      <c r="H930" s="123" t="s">
        <v>1163</v>
      </c>
      <c r="I930" s="123" t="str">
        <f t="shared" si="45"/>
        <v>CO</v>
      </c>
      <c r="J930" s="123" t="str">
        <f t="shared" si="44"/>
        <v>NM</v>
      </c>
      <c r="K930" s="123" t="str">
        <f t="shared" si="46"/>
        <v>Mountain</v>
      </c>
      <c r="L930" s="123" t="str">
        <f>INDEX('State '!$A$1:$C$62,MATCH($I930,'State '!$B:$B,0),3)</f>
        <v>Mountain</v>
      </c>
      <c r="M930" s="123" t="str">
        <f>INDEX('State '!$A$1:$C$62,MATCH($J930,'State '!$B:$B,0),3)</f>
        <v>Mountain</v>
      </c>
      <c r="N930" s="123"/>
      <c r="O930" s="85">
        <v>35</v>
      </c>
      <c r="P930" s="85">
        <v>41.4</v>
      </c>
      <c r="Q930" s="85">
        <v>120</v>
      </c>
      <c r="R930" s="124">
        <v>24</v>
      </c>
      <c r="S930" s="123" t="s">
        <v>135</v>
      </c>
      <c r="T930" s="123" t="s">
        <v>390</v>
      </c>
      <c r="U930" s="123" t="s">
        <v>1571</v>
      </c>
      <c r="V930" s="123"/>
      <c r="W930" s="101"/>
      <c r="X930" s="125"/>
    </row>
    <row r="931" spans="1:260" s="20" customFormat="1" ht="38.25" x14ac:dyDescent="0.2">
      <c r="A931" s="122">
        <v>39990</v>
      </c>
      <c r="B931" s="101" t="s">
        <v>1848</v>
      </c>
      <c r="C931" s="101" t="s">
        <v>268</v>
      </c>
      <c r="D931" s="101" t="s">
        <v>141</v>
      </c>
      <c r="E931" s="101" t="s">
        <v>144</v>
      </c>
      <c r="F931" s="82">
        <v>35400</v>
      </c>
      <c r="G931" s="124">
        <v>1996</v>
      </c>
      <c r="H931" s="123" t="s">
        <v>1192</v>
      </c>
      <c r="I931" s="123" t="str">
        <f t="shared" si="45"/>
        <v>NM</v>
      </c>
      <c r="J931" s="123" t="str">
        <f t="shared" si="44"/>
        <v>TX</v>
      </c>
      <c r="K931" s="123" t="str">
        <f t="shared" si="46"/>
        <v>Mountain, South Central</v>
      </c>
      <c r="L931" s="123" t="str">
        <f>INDEX('State '!$A$1:$C$62,MATCH($I931,'State '!$B:$B,0),3)</f>
        <v>Mountain</v>
      </c>
      <c r="M931" s="123" t="str">
        <f>INDEX('State '!$A$1:$C$62,MATCH($J931,'State '!$B:$B,0),3)</f>
        <v>South Central</v>
      </c>
      <c r="N931" s="123"/>
      <c r="O931" s="85">
        <v>14.6</v>
      </c>
      <c r="P931" s="85"/>
      <c r="Q931" s="85">
        <v>170</v>
      </c>
      <c r="R931" s="124">
        <v>30</v>
      </c>
      <c r="S931" s="123" t="s">
        <v>135</v>
      </c>
      <c r="T931" s="123" t="s">
        <v>390</v>
      </c>
      <c r="U931" s="123" t="s">
        <v>1849</v>
      </c>
      <c r="V931" s="123"/>
      <c r="W931" s="101" t="s">
        <v>2524</v>
      </c>
      <c r="X931" s="125"/>
    </row>
    <row r="932" spans="1:260" s="20" customFormat="1" x14ac:dyDescent="0.2">
      <c r="A932" s="122">
        <v>39990</v>
      </c>
      <c r="B932" s="101" t="s">
        <v>1850</v>
      </c>
      <c r="C932" s="101" t="s">
        <v>271</v>
      </c>
      <c r="D932" s="101" t="s">
        <v>141</v>
      </c>
      <c r="E932" s="101" t="s">
        <v>144</v>
      </c>
      <c r="F932" s="82">
        <v>35370</v>
      </c>
      <c r="G932" s="124">
        <v>1996</v>
      </c>
      <c r="H932" s="123" t="s">
        <v>700</v>
      </c>
      <c r="I932" s="123" t="str">
        <f t="shared" si="45"/>
        <v>MN</v>
      </c>
      <c r="J932" s="123" t="str">
        <f t="shared" si="44"/>
        <v>ND</v>
      </c>
      <c r="K932" s="123" t="str">
        <f t="shared" si="46"/>
        <v>Midwest, Mountain</v>
      </c>
      <c r="L932" s="123" t="str">
        <f>INDEX('State '!$A$1:$C$62,MATCH($I932,'State '!$B:$B,0),3)</f>
        <v>Midwest</v>
      </c>
      <c r="M932" s="123" t="str">
        <f>INDEX('State '!$A$1:$C$62,MATCH($J932,'State '!$B:$B,0),3)</f>
        <v>Mountain</v>
      </c>
      <c r="N932" s="123"/>
      <c r="O932" s="85"/>
      <c r="P932" s="85">
        <v>13.5</v>
      </c>
      <c r="Q932" s="85">
        <v>21</v>
      </c>
      <c r="R932" s="124"/>
      <c r="S932" s="123" t="s">
        <v>135</v>
      </c>
      <c r="T932" s="123" t="s">
        <v>390</v>
      </c>
      <c r="U932" s="123" t="s">
        <v>391</v>
      </c>
      <c r="V932" s="123"/>
      <c r="W932" s="101"/>
      <c r="X932" s="125"/>
      <c r="Y932" s="126"/>
      <c r="Z932" s="113"/>
      <c r="AA932" s="113"/>
      <c r="AB932" s="113"/>
      <c r="AC932" s="113"/>
      <c r="AD932" s="113"/>
      <c r="AE932" s="113"/>
      <c r="AF932" s="113"/>
      <c r="AG932" s="113"/>
      <c r="AH932" s="113"/>
      <c r="AI932" s="113"/>
      <c r="AJ932" s="113"/>
      <c r="AK932" s="113"/>
      <c r="AL932" s="113"/>
      <c r="AM932" s="113"/>
      <c r="AN932" s="113"/>
      <c r="AO932" s="113"/>
      <c r="AP932" s="113"/>
      <c r="AQ932" s="113"/>
      <c r="AR932" s="113"/>
      <c r="AS932" s="113"/>
      <c r="AT932" s="113"/>
      <c r="AU932" s="113"/>
      <c r="AV932" s="113"/>
      <c r="AW932" s="113"/>
      <c r="AX932" s="113"/>
      <c r="AY932" s="113"/>
      <c r="AZ932" s="113"/>
      <c r="BA932" s="113"/>
      <c r="BB932" s="113"/>
      <c r="BC932" s="113"/>
      <c r="BD932" s="113"/>
      <c r="BE932" s="113"/>
      <c r="BF932" s="113"/>
      <c r="BG932" s="113"/>
      <c r="BH932" s="113"/>
      <c r="BI932" s="113"/>
      <c r="BJ932" s="113"/>
      <c r="BK932" s="113"/>
      <c r="BL932" s="113"/>
      <c r="BM932" s="113"/>
      <c r="BN932" s="113"/>
      <c r="BO932" s="113"/>
      <c r="BP932" s="113"/>
      <c r="BQ932" s="113"/>
      <c r="BR932" s="113"/>
      <c r="BS932" s="113"/>
      <c r="BT932" s="113"/>
      <c r="BU932" s="113"/>
      <c r="BV932" s="113"/>
      <c r="BW932" s="113"/>
      <c r="BX932" s="113"/>
      <c r="BY932" s="113"/>
      <c r="BZ932" s="113"/>
      <c r="CA932" s="113"/>
      <c r="CB932" s="113"/>
      <c r="CC932" s="113"/>
      <c r="CD932" s="113"/>
      <c r="CE932" s="113"/>
      <c r="CF932" s="113"/>
      <c r="CG932" s="113"/>
      <c r="CH932" s="113"/>
      <c r="CI932" s="113"/>
      <c r="CJ932" s="113"/>
      <c r="CK932" s="113"/>
      <c r="CL932" s="113"/>
      <c r="CM932" s="113"/>
      <c r="CN932" s="113"/>
      <c r="CO932" s="113"/>
      <c r="CP932" s="113"/>
      <c r="CQ932" s="113"/>
      <c r="CR932" s="113"/>
      <c r="CS932" s="113"/>
      <c r="CT932" s="113"/>
      <c r="CU932" s="113"/>
      <c r="CV932" s="113"/>
      <c r="CW932" s="113"/>
      <c r="CX932" s="113"/>
      <c r="CY932" s="113"/>
      <c r="CZ932" s="113"/>
      <c r="DA932" s="113"/>
      <c r="DB932" s="113"/>
      <c r="DC932" s="113"/>
      <c r="DD932" s="113"/>
      <c r="DE932" s="113"/>
      <c r="DF932" s="113"/>
      <c r="DG932" s="113"/>
      <c r="DH932" s="113"/>
      <c r="DI932" s="113"/>
      <c r="DJ932" s="113"/>
      <c r="DK932" s="113"/>
      <c r="DL932" s="113"/>
      <c r="DM932" s="113"/>
      <c r="DN932" s="113"/>
      <c r="DO932" s="113"/>
      <c r="DP932" s="113"/>
      <c r="DQ932" s="113"/>
      <c r="DR932" s="113"/>
      <c r="DS932" s="113"/>
      <c r="DT932" s="113"/>
      <c r="DU932" s="113"/>
      <c r="DV932" s="113"/>
      <c r="DW932" s="113"/>
      <c r="DX932" s="113"/>
      <c r="DY932" s="113"/>
      <c r="DZ932" s="113"/>
      <c r="EA932" s="113"/>
      <c r="EB932" s="113"/>
      <c r="EC932" s="113"/>
      <c r="ED932" s="113"/>
      <c r="EE932" s="113"/>
      <c r="EF932" s="113"/>
      <c r="EG932" s="113"/>
      <c r="EH932" s="113"/>
      <c r="EI932" s="113"/>
      <c r="EJ932" s="113"/>
      <c r="EK932" s="113"/>
      <c r="EL932" s="113"/>
      <c r="EM932" s="113"/>
      <c r="EN932" s="113"/>
      <c r="EO932" s="113"/>
      <c r="EP932" s="113"/>
      <c r="EQ932" s="113"/>
      <c r="ER932" s="113"/>
      <c r="ES932" s="113"/>
      <c r="ET932" s="113"/>
      <c r="EU932" s="113"/>
      <c r="EV932" s="113"/>
      <c r="EW932" s="113"/>
      <c r="EX932" s="113"/>
      <c r="EY932" s="113"/>
      <c r="EZ932" s="113"/>
      <c r="FA932" s="113"/>
      <c r="FB932" s="113"/>
      <c r="FC932" s="113"/>
      <c r="FD932" s="113"/>
      <c r="FE932" s="113"/>
      <c r="FF932" s="113"/>
      <c r="FG932" s="113"/>
      <c r="FH932" s="113"/>
      <c r="FI932" s="113"/>
      <c r="FJ932" s="113"/>
      <c r="FK932" s="113"/>
      <c r="FL932" s="113"/>
      <c r="FM932" s="113"/>
      <c r="FN932" s="113"/>
      <c r="FO932" s="113"/>
      <c r="FP932" s="113"/>
      <c r="FQ932" s="113"/>
      <c r="FR932" s="113"/>
      <c r="FS932" s="113"/>
      <c r="FT932" s="113"/>
      <c r="FU932" s="113"/>
      <c r="FV932" s="113"/>
      <c r="FW932" s="113"/>
      <c r="FX932" s="113"/>
      <c r="FY932" s="113"/>
      <c r="FZ932" s="113"/>
      <c r="GA932" s="113"/>
      <c r="GB932" s="113"/>
      <c r="GC932" s="113"/>
      <c r="GD932" s="113"/>
      <c r="GE932" s="113"/>
      <c r="GF932" s="113"/>
      <c r="GG932" s="113"/>
      <c r="GH932" s="113"/>
      <c r="GI932" s="113"/>
      <c r="GJ932" s="113"/>
      <c r="GK932" s="113"/>
      <c r="GL932" s="113"/>
      <c r="GM932" s="113"/>
      <c r="GN932" s="113"/>
      <c r="GO932" s="113"/>
      <c r="GP932" s="113"/>
      <c r="GQ932" s="113"/>
      <c r="GR932" s="113"/>
      <c r="GS932" s="113"/>
      <c r="GT932" s="113"/>
      <c r="GU932" s="113"/>
      <c r="GV932" s="113"/>
      <c r="GW932" s="113"/>
      <c r="GX932" s="113"/>
      <c r="GY932" s="113"/>
      <c r="GZ932" s="113"/>
      <c r="HA932" s="113"/>
      <c r="HB932" s="113"/>
      <c r="HC932" s="113"/>
      <c r="HD932" s="113"/>
      <c r="HE932" s="113"/>
      <c r="HF932" s="113"/>
      <c r="HG932" s="113"/>
      <c r="HH932" s="113"/>
      <c r="HI932" s="113"/>
      <c r="HJ932" s="113"/>
      <c r="HK932" s="113"/>
      <c r="HL932" s="113"/>
      <c r="HM932" s="113"/>
      <c r="HN932" s="113"/>
      <c r="HO932" s="113"/>
      <c r="HP932" s="113"/>
      <c r="HQ932" s="113"/>
      <c r="HR932" s="113"/>
      <c r="HS932" s="113"/>
      <c r="HT932" s="113"/>
      <c r="HU932" s="113"/>
      <c r="HV932" s="113"/>
      <c r="HW932" s="113"/>
      <c r="HX932" s="113"/>
      <c r="HY932" s="113"/>
      <c r="HZ932" s="113"/>
      <c r="IA932" s="113"/>
      <c r="IB932" s="113"/>
      <c r="IC932" s="113"/>
      <c r="ID932" s="113"/>
      <c r="IE932" s="113"/>
      <c r="IF932" s="113"/>
      <c r="IG932" s="113"/>
      <c r="IH932" s="113"/>
      <c r="II932" s="113"/>
      <c r="IJ932" s="113"/>
      <c r="IK932" s="113"/>
      <c r="IL932" s="113"/>
      <c r="IM932" s="113"/>
      <c r="IN932" s="113"/>
      <c r="IO932" s="113"/>
      <c r="IP932" s="113"/>
      <c r="IQ932" s="113"/>
      <c r="IR932" s="113"/>
      <c r="IS932" s="113"/>
      <c r="IT932" s="113"/>
      <c r="IU932" s="113"/>
      <c r="IV932" s="113"/>
      <c r="IW932" s="113"/>
      <c r="IX932" s="113"/>
      <c r="IY932" s="113"/>
      <c r="IZ932" s="113"/>
    </row>
    <row r="933" spans="1:260" s="20" customFormat="1" x14ac:dyDescent="0.2">
      <c r="A933" s="122">
        <v>39990</v>
      </c>
      <c r="B933" s="101" t="s">
        <v>1851</v>
      </c>
      <c r="C933" s="101" t="s">
        <v>271</v>
      </c>
      <c r="D933" s="101" t="s">
        <v>141</v>
      </c>
      <c r="E933" s="101" t="s">
        <v>144</v>
      </c>
      <c r="F933" s="82">
        <v>35370</v>
      </c>
      <c r="G933" s="124">
        <v>1996</v>
      </c>
      <c r="H933" s="123" t="s">
        <v>1488</v>
      </c>
      <c r="I933" s="123" t="str">
        <f t="shared" si="45"/>
        <v>SK</v>
      </c>
      <c r="J933" s="123" t="str">
        <f t="shared" si="44"/>
        <v>MN</v>
      </c>
      <c r="K933" s="123" t="str">
        <f t="shared" si="46"/>
        <v>Canada, Mountain, Midwest</v>
      </c>
      <c r="L933" s="123" t="str">
        <f>INDEX('State '!$A$1:$C$62,MATCH($I933,'State '!$B:$B,0),3)</f>
        <v>Canada</v>
      </c>
      <c r="M933" s="123" t="str">
        <f>INDEX('State '!$A$1:$C$62,MATCH($J933,'State '!$B:$B,0),3)</f>
        <v>Midwest</v>
      </c>
      <c r="N933" s="123" t="s">
        <v>2564</v>
      </c>
      <c r="O933" s="85">
        <v>8.4</v>
      </c>
      <c r="P933" s="85">
        <v>13.5</v>
      </c>
      <c r="Q933" s="85">
        <v>19.399999999999999</v>
      </c>
      <c r="R933" s="124">
        <v>24</v>
      </c>
      <c r="S933" s="123" t="s">
        <v>135</v>
      </c>
      <c r="T933" s="123" t="s">
        <v>390</v>
      </c>
      <c r="U933" s="123" t="s">
        <v>1852</v>
      </c>
      <c r="V933" s="123"/>
      <c r="W933" s="101"/>
      <c r="X933" s="125"/>
      <c r="Y933" s="126"/>
      <c r="Z933" s="113"/>
      <c r="AA933" s="113"/>
      <c r="AB933" s="113"/>
      <c r="AC933" s="113"/>
      <c r="AD933" s="113"/>
      <c r="AE933" s="113"/>
      <c r="AF933" s="113"/>
      <c r="AG933" s="113"/>
      <c r="AH933" s="113"/>
      <c r="AI933" s="113"/>
      <c r="AJ933" s="113"/>
      <c r="AK933" s="113"/>
      <c r="AL933" s="113"/>
      <c r="AM933" s="113"/>
      <c r="AN933" s="113"/>
      <c r="AO933" s="113"/>
      <c r="AP933" s="113"/>
      <c r="AQ933" s="113"/>
      <c r="AR933" s="113"/>
      <c r="AS933" s="113"/>
      <c r="AT933" s="113"/>
      <c r="AU933" s="113"/>
      <c r="AV933" s="113"/>
      <c r="AW933" s="113"/>
      <c r="AX933" s="113"/>
      <c r="AY933" s="113"/>
      <c r="AZ933" s="113"/>
      <c r="BA933" s="113"/>
      <c r="BB933" s="113"/>
      <c r="BC933" s="113"/>
      <c r="BD933" s="113"/>
      <c r="BE933" s="113"/>
      <c r="BF933" s="113"/>
      <c r="BG933" s="113"/>
      <c r="BH933" s="113"/>
      <c r="BI933" s="113"/>
      <c r="BJ933" s="113"/>
      <c r="BK933" s="113"/>
      <c r="BL933" s="113"/>
      <c r="BM933" s="113"/>
      <c r="BN933" s="113"/>
      <c r="BO933" s="113"/>
      <c r="BP933" s="113"/>
      <c r="BQ933" s="113"/>
      <c r="BR933" s="113"/>
      <c r="BS933" s="113"/>
      <c r="BT933" s="113"/>
      <c r="BU933" s="113"/>
      <c r="BV933" s="113"/>
      <c r="BW933" s="113"/>
      <c r="BX933" s="113"/>
      <c r="BY933" s="113"/>
      <c r="BZ933" s="113"/>
      <c r="CA933" s="113"/>
      <c r="CB933" s="113"/>
      <c r="CC933" s="113"/>
      <c r="CD933" s="113"/>
      <c r="CE933" s="113"/>
      <c r="CF933" s="113"/>
      <c r="CG933" s="113"/>
      <c r="CH933" s="113"/>
      <c r="CI933" s="113"/>
      <c r="CJ933" s="113"/>
      <c r="CK933" s="113"/>
      <c r="CL933" s="113"/>
      <c r="CM933" s="113"/>
      <c r="CN933" s="113"/>
      <c r="CO933" s="113"/>
      <c r="CP933" s="113"/>
      <c r="CQ933" s="113"/>
      <c r="CR933" s="113"/>
      <c r="CS933" s="113"/>
      <c r="CT933" s="113"/>
      <c r="CU933" s="113"/>
      <c r="CV933" s="113"/>
      <c r="CW933" s="113"/>
      <c r="CX933" s="113"/>
      <c r="CY933" s="113"/>
      <c r="CZ933" s="113"/>
      <c r="DA933" s="113"/>
      <c r="DB933" s="113"/>
      <c r="DC933" s="113"/>
      <c r="DD933" s="113"/>
      <c r="DE933" s="113"/>
      <c r="DF933" s="113"/>
      <c r="DG933" s="113"/>
      <c r="DH933" s="113"/>
      <c r="DI933" s="113"/>
      <c r="DJ933" s="113"/>
      <c r="DK933" s="113"/>
      <c r="DL933" s="113"/>
      <c r="DM933" s="113"/>
      <c r="DN933" s="113"/>
      <c r="DO933" s="113"/>
      <c r="DP933" s="113"/>
      <c r="DQ933" s="113"/>
      <c r="DR933" s="113"/>
      <c r="DS933" s="113"/>
      <c r="DT933" s="113"/>
      <c r="DU933" s="113"/>
      <c r="DV933" s="113"/>
      <c r="DW933" s="113"/>
      <c r="DX933" s="113"/>
      <c r="DY933" s="113"/>
      <c r="DZ933" s="113"/>
      <c r="EA933" s="113"/>
      <c r="EB933" s="113"/>
      <c r="EC933" s="113"/>
      <c r="ED933" s="113"/>
      <c r="EE933" s="113"/>
      <c r="EF933" s="113"/>
      <c r="EG933" s="113"/>
      <c r="EH933" s="113"/>
      <c r="EI933" s="113"/>
      <c r="EJ933" s="113"/>
      <c r="EK933" s="113"/>
      <c r="EL933" s="113"/>
      <c r="EM933" s="113"/>
      <c r="EN933" s="113"/>
      <c r="EO933" s="113"/>
      <c r="EP933" s="113"/>
      <c r="EQ933" s="113"/>
      <c r="ER933" s="113"/>
      <c r="ES933" s="113"/>
      <c r="ET933" s="113"/>
      <c r="EU933" s="113"/>
      <c r="EV933" s="113"/>
      <c r="EW933" s="113"/>
      <c r="EX933" s="113"/>
      <c r="EY933" s="113"/>
      <c r="EZ933" s="113"/>
      <c r="FA933" s="113"/>
      <c r="FB933" s="113"/>
      <c r="FC933" s="113"/>
      <c r="FD933" s="113"/>
      <c r="FE933" s="113"/>
      <c r="FF933" s="113"/>
      <c r="FG933" s="113"/>
      <c r="FH933" s="113"/>
      <c r="FI933" s="113"/>
      <c r="FJ933" s="113"/>
      <c r="FK933" s="113"/>
      <c r="FL933" s="113"/>
      <c r="FM933" s="113"/>
      <c r="FN933" s="113"/>
      <c r="FO933" s="113"/>
      <c r="FP933" s="113"/>
      <c r="FQ933" s="113"/>
      <c r="FR933" s="113"/>
      <c r="FS933" s="113"/>
      <c r="FT933" s="113"/>
      <c r="FU933" s="113"/>
      <c r="FV933" s="113"/>
      <c r="FW933" s="113"/>
      <c r="FX933" s="113"/>
      <c r="FY933" s="113"/>
      <c r="FZ933" s="113"/>
      <c r="GA933" s="113"/>
      <c r="GB933" s="113"/>
      <c r="GC933" s="113"/>
      <c r="GD933" s="113"/>
      <c r="GE933" s="113"/>
      <c r="GF933" s="113"/>
      <c r="GG933" s="113"/>
      <c r="GH933" s="113"/>
      <c r="GI933" s="113"/>
      <c r="GJ933" s="113"/>
      <c r="GK933" s="113"/>
      <c r="GL933" s="113"/>
      <c r="GM933" s="113"/>
      <c r="GN933" s="113"/>
      <c r="GO933" s="113"/>
      <c r="GP933" s="113"/>
      <c r="GQ933" s="113"/>
      <c r="GR933" s="113"/>
      <c r="GS933" s="113"/>
      <c r="GT933" s="113"/>
      <c r="GU933" s="113"/>
      <c r="GV933" s="113"/>
      <c r="GW933" s="113"/>
      <c r="GX933" s="113"/>
      <c r="GY933" s="113"/>
      <c r="GZ933" s="113"/>
      <c r="HA933" s="113"/>
      <c r="HB933" s="113"/>
      <c r="HC933" s="113"/>
      <c r="HD933" s="113"/>
      <c r="HE933" s="113"/>
      <c r="HF933" s="113"/>
      <c r="HG933" s="113"/>
      <c r="HH933" s="113"/>
      <c r="HI933" s="113"/>
      <c r="HJ933" s="113"/>
      <c r="HK933" s="113"/>
      <c r="HL933" s="113"/>
      <c r="HM933" s="113"/>
      <c r="HN933" s="113"/>
      <c r="HO933" s="113"/>
      <c r="HP933" s="113"/>
      <c r="HQ933" s="113"/>
      <c r="HR933" s="113"/>
      <c r="HS933" s="113"/>
      <c r="HT933" s="113"/>
      <c r="HU933" s="113"/>
      <c r="HV933" s="113"/>
      <c r="HW933" s="113"/>
      <c r="HX933" s="113"/>
      <c r="HY933" s="113"/>
      <c r="HZ933" s="113"/>
      <c r="IA933" s="113"/>
      <c r="IB933" s="113"/>
      <c r="IC933" s="113"/>
      <c r="ID933" s="113"/>
      <c r="IE933" s="113"/>
      <c r="IF933" s="113"/>
      <c r="IG933" s="113"/>
      <c r="IH933" s="113"/>
      <c r="II933" s="113"/>
      <c r="IJ933" s="113"/>
      <c r="IK933" s="113"/>
      <c r="IL933" s="113"/>
      <c r="IM933" s="113"/>
      <c r="IN933" s="113"/>
      <c r="IO933" s="113"/>
      <c r="IP933" s="113"/>
      <c r="IQ933" s="113"/>
      <c r="IR933" s="113"/>
      <c r="IS933" s="113"/>
      <c r="IT933" s="113"/>
      <c r="IU933" s="113"/>
      <c r="IV933" s="113"/>
      <c r="IW933" s="113"/>
      <c r="IX933" s="113"/>
      <c r="IY933" s="113"/>
      <c r="IZ933" s="113"/>
    </row>
    <row r="934" spans="1:260" s="20" customFormat="1" x14ac:dyDescent="0.2">
      <c r="A934" s="122">
        <v>39990</v>
      </c>
      <c r="B934" s="101" t="s">
        <v>1855</v>
      </c>
      <c r="C934" s="101" t="s">
        <v>366</v>
      </c>
      <c r="D934" s="101" t="s">
        <v>141</v>
      </c>
      <c r="E934" s="101" t="s">
        <v>144</v>
      </c>
      <c r="F934" s="82">
        <v>35370</v>
      </c>
      <c r="G934" s="124">
        <v>1996</v>
      </c>
      <c r="H934" s="123" t="s">
        <v>39</v>
      </c>
      <c r="I934" s="123" t="str">
        <f t="shared" si="45"/>
        <v>MO</v>
      </c>
      <c r="J934" s="123" t="str">
        <f t="shared" si="44"/>
        <v>MO</v>
      </c>
      <c r="K934" s="123" t="str">
        <f t="shared" si="46"/>
        <v>Midwest</v>
      </c>
      <c r="L934" s="123" t="str">
        <f>INDEX('State '!$A$1:$C$62,MATCH($I934,'State '!$B:$B,0),3)</f>
        <v>Midwest</v>
      </c>
      <c r="M934" s="123" t="str">
        <f>INDEX('State '!$A$1:$C$62,MATCH($J934,'State '!$B:$B,0),3)</f>
        <v>Midwest</v>
      </c>
      <c r="N934" s="123"/>
      <c r="O934" s="85">
        <v>13.7</v>
      </c>
      <c r="P934" s="85">
        <v>28.2</v>
      </c>
      <c r="Q934" s="85">
        <v>23</v>
      </c>
      <c r="R934" s="124">
        <v>20</v>
      </c>
      <c r="S934" s="123" t="s">
        <v>135</v>
      </c>
      <c r="T934" s="123" t="s">
        <v>390</v>
      </c>
      <c r="U934" s="123" t="s">
        <v>1856</v>
      </c>
      <c r="V934" s="123"/>
      <c r="W934" s="101"/>
      <c r="X934" s="125"/>
      <c r="Y934" s="126"/>
      <c r="Z934" s="113"/>
      <c r="AA934" s="113"/>
      <c r="AB934" s="113"/>
      <c r="AC934" s="113"/>
      <c r="AD934" s="113"/>
      <c r="AE934" s="113"/>
      <c r="AF934" s="113"/>
      <c r="AG934" s="113"/>
      <c r="AH934" s="113"/>
      <c r="AI934" s="113"/>
      <c r="AJ934" s="113"/>
      <c r="AK934" s="113"/>
      <c r="AL934" s="113"/>
      <c r="AM934" s="113"/>
      <c r="AN934" s="113"/>
      <c r="AO934" s="113"/>
      <c r="AP934" s="113"/>
      <c r="AQ934" s="113"/>
      <c r="AR934" s="113"/>
      <c r="AS934" s="113"/>
      <c r="AT934" s="113"/>
      <c r="AU934" s="113"/>
      <c r="AV934" s="113"/>
      <c r="AW934" s="113"/>
      <c r="AX934" s="113"/>
      <c r="AY934" s="113"/>
      <c r="AZ934" s="113"/>
      <c r="BA934" s="113"/>
      <c r="BB934" s="113"/>
      <c r="BC934" s="113"/>
      <c r="BD934" s="113"/>
      <c r="BE934" s="113"/>
      <c r="BF934" s="113"/>
      <c r="BG934" s="113"/>
      <c r="BH934" s="113"/>
      <c r="BI934" s="113"/>
      <c r="BJ934" s="113"/>
      <c r="BK934" s="113"/>
      <c r="BL934" s="113"/>
      <c r="BM934" s="113"/>
      <c r="BN934" s="113"/>
      <c r="BO934" s="113"/>
      <c r="BP934" s="113"/>
      <c r="BQ934" s="113"/>
      <c r="BR934" s="113"/>
      <c r="BS934" s="113"/>
      <c r="BT934" s="113"/>
      <c r="BU934" s="113"/>
      <c r="BV934" s="113"/>
      <c r="BW934" s="113"/>
      <c r="BX934" s="113"/>
      <c r="BY934" s="113"/>
      <c r="BZ934" s="113"/>
      <c r="CA934" s="113"/>
      <c r="CB934" s="113"/>
      <c r="CC934" s="113"/>
      <c r="CD934" s="113"/>
      <c r="CE934" s="113"/>
      <c r="CF934" s="113"/>
      <c r="CG934" s="113"/>
      <c r="CH934" s="113"/>
      <c r="CI934" s="113"/>
      <c r="CJ934" s="113"/>
      <c r="CK934" s="113"/>
      <c r="CL934" s="113"/>
      <c r="CM934" s="113"/>
      <c r="CN934" s="113"/>
      <c r="CO934" s="113"/>
      <c r="CP934" s="113"/>
      <c r="CQ934" s="113"/>
      <c r="CR934" s="113"/>
      <c r="CS934" s="113"/>
      <c r="CT934" s="113"/>
      <c r="CU934" s="113"/>
      <c r="CV934" s="113"/>
      <c r="CW934" s="113"/>
      <c r="CX934" s="113"/>
      <c r="CY934" s="113"/>
      <c r="CZ934" s="113"/>
      <c r="DA934" s="113"/>
      <c r="DB934" s="113"/>
      <c r="DC934" s="113"/>
      <c r="DD934" s="113"/>
      <c r="DE934" s="113"/>
      <c r="DF934" s="113"/>
      <c r="DG934" s="113"/>
      <c r="DH934" s="113"/>
      <c r="DI934" s="113"/>
      <c r="DJ934" s="113"/>
      <c r="DK934" s="113"/>
      <c r="DL934" s="113"/>
      <c r="DM934" s="113"/>
      <c r="DN934" s="113"/>
      <c r="DO934" s="113"/>
      <c r="DP934" s="113"/>
      <c r="DQ934" s="113"/>
      <c r="DR934" s="113"/>
      <c r="DS934" s="113"/>
      <c r="DT934" s="113"/>
      <c r="DU934" s="113"/>
      <c r="DV934" s="113"/>
      <c r="DW934" s="113"/>
      <c r="DX934" s="113"/>
      <c r="DY934" s="113"/>
      <c r="DZ934" s="113"/>
      <c r="EA934" s="113"/>
      <c r="EB934" s="113"/>
      <c r="EC934" s="113"/>
      <c r="ED934" s="113"/>
      <c r="EE934" s="113"/>
      <c r="EF934" s="113"/>
      <c r="EG934" s="113"/>
      <c r="EH934" s="113"/>
      <c r="EI934" s="113"/>
      <c r="EJ934" s="113"/>
      <c r="EK934" s="113"/>
      <c r="EL934" s="113"/>
      <c r="EM934" s="113"/>
      <c r="EN934" s="113"/>
      <c r="EO934" s="113"/>
      <c r="EP934" s="113"/>
      <c r="EQ934" s="113"/>
      <c r="ER934" s="113"/>
      <c r="ES934" s="113"/>
      <c r="ET934" s="113"/>
      <c r="EU934" s="113"/>
      <c r="EV934" s="113"/>
      <c r="EW934" s="113"/>
      <c r="EX934" s="113"/>
      <c r="EY934" s="113"/>
      <c r="EZ934" s="113"/>
      <c r="FA934" s="113"/>
      <c r="FB934" s="113"/>
      <c r="FC934" s="113"/>
      <c r="FD934" s="113"/>
      <c r="FE934" s="113"/>
      <c r="FF934" s="113"/>
      <c r="FG934" s="113"/>
      <c r="FH934" s="113"/>
      <c r="FI934" s="113"/>
      <c r="FJ934" s="113"/>
      <c r="FK934" s="113"/>
      <c r="FL934" s="113"/>
      <c r="FM934" s="113"/>
      <c r="FN934" s="113"/>
      <c r="FO934" s="113"/>
      <c r="FP934" s="113"/>
      <c r="FQ934" s="113"/>
      <c r="FR934" s="113"/>
      <c r="FS934" s="113"/>
      <c r="FT934" s="113"/>
      <c r="FU934" s="113"/>
      <c r="FV934" s="113"/>
      <c r="FW934" s="113"/>
      <c r="FX934" s="113"/>
      <c r="FY934" s="113"/>
      <c r="FZ934" s="113"/>
      <c r="GA934" s="113"/>
      <c r="GB934" s="113"/>
      <c r="GC934" s="113"/>
      <c r="GD934" s="113"/>
      <c r="GE934" s="113"/>
      <c r="GF934" s="113"/>
      <c r="GG934" s="113"/>
      <c r="GH934" s="113"/>
      <c r="GI934" s="113"/>
      <c r="GJ934" s="113"/>
      <c r="GK934" s="113"/>
      <c r="GL934" s="113"/>
      <c r="GM934" s="113"/>
      <c r="GN934" s="113"/>
      <c r="GO934" s="113"/>
      <c r="GP934" s="113"/>
      <c r="GQ934" s="113"/>
      <c r="GR934" s="113"/>
      <c r="GS934" s="113"/>
      <c r="GT934" s="113"/>
      <c r="GU934" s="113"/>
      <c r="GV934" s="113"/>
      <c r="GW934" s="113"/>
      <c r="GX934" s="113"/>
      <c r="GY934" s="113"/>
      <c r="GZ934" s="113"/>
      <c r="HA934" s="113"/>
      <c r="HB934" s="113"/>
      <c r="HC934" s="113"/>
      <c r="HD934" s="113"/>
      <c r="HE934" s="113"/>
      <c r="HF934" s="113"/>
      <c r="HG934" s="113"/>
      <c r="HH934" s="113"/>
      <c r="HI934" s="113"/>
      <c r="HJ934" s="113"/>
      <c r="HK934" s="113"/>
      <c r="HL934" s="113"/>
      <c r="HM934" s="113"/>
      <c r="HN934" s="113"/>
      <c r="HO934" s="113"/>
      <c r="HP934" s="113"/>
      <c r="HQ934" s="113"/>
      <c r="HR934" s="113"/>
      <c r="HS934" s="113"/>
      <c r="HT934" s="113"/>
      <c r="HU934" s="113"/>
      <c r="HV934" s="113"/>
      <c r="HW934" s="113"/>
      <c r="HX934" s="113"/>
      <c r="HY934" s="113"/>
      <c r="HZ934" s="113"/>
      <c r="IA934" s="113"/>
      <c r="IB934" s="113"/>
      <c r="IC934" s="113"/>
      <c r="ID934" s="113"/>
      <c r="IE934" s="113"/>
      <c r="IF934" s="113"/>
      <c r="IG934" s="113"/>
      <c r="IH934" s="113"/>
      <c r="II934" s="113"/>
      <c r="IJ934" s="113"/>
      <c r="IK934" s="113"/>
      <c r="IL934" s="113"/>
      <c r="IM934" s="113"/>
      <c r="IN934" s="113"/>
      <c r="IO934" s="113"/>
      <c r="IP934" s="113"/>
      <c r="IQ934" s="113"/>
      <c r="IR934" s="113"/>
      <c r="IS934" s="113"/>
      <c r="IT934" s="113"/>
      <c r="IU934" s="113"/>
      <c r="IV934" s="113"/>
      <c r="IW934" s="113"/>
      <c r="IX934" s="113"/>
      <c r="IY934" s="113"/>
      <c r="IZ934" s="113"/>
    </row>
    <row r="935" spans="1:260" s="20" customFormat="1" x14ac:dyDescent="0.2">
      <c r="A935" s="122">
        <v>39990</v>
      </c>
      <c r="B935" s="101" t="s">
        <v>1853</v>
      </c>
      <c r="C935" s="101" t="s">
        <v>1854</v>
      </c>
      <c r="D935" s="101" t="s">
        <v>141</v>
      </c>
      <c r="E935" s="101" t="s">
        <v>144</v>
      </c>
      <c r="F935" s="82">
        <v>35430</v>
      </c>
      <c r="G935" s="124">
        <v>1996</v>
      </c>
      <c r="H935" s="123" t="s">
        <v>46</v>
      </c>
      <c r="I935" s="123" t="str">
        <f t="shared" si="45"/>
        <v>KS</v>
      </c>
      <c r="J935" s="123" t="str">
        <f t="shared" si="44"/>
        <v>KS</v>
      </c>
      <c r="K935" s="123" t="str">
        <f t="shared" si="46"/>
        <v>South Central</v>
      </c>
      <c r="L935" s="123" t="str">
        <f>INDEX('State '!$A$1:$C$62,MATCH($I935,'State '!$B:$B,0),3)</f>
        <v>South Central</v>
      </c>
      <c r="M935" s="123" t="str">
        <f>INDEX('State '!$A$1:$C$62,MATCH($J935,'State '!$B:$B,0),3)</f>
        <v>South Central</v>
      </c>
      <c r="N935" s="123"/>
      <c r="O935" s="85">
        <v>10</v>
      </c>
      <c r="P935" s="85">
        <v>9.1999999999999993</v>
      </c>
      <c r="Q935" s="85">
        <v>55</v>
      </c>
      <c r="R935" s="124">
        <v>16</v>
      </c>
      <c r="S935" s="123" t="s">
        <v>135</v>
      </c>
      <c r="T935" s="123" t="s">
        <v>390</v>
      </c>
      <c r="U935" s="123" t="s">
        <v>391</v>
      </c>
      <c r="V935" s="123"/>
      <c r="W935" s="101"/>
      <c r="X935" s="125"/>
    </row>
    <row r="936" spans="1:260" s="20" customFormat="1" x14ac:dyDescent="0.2">
      <c r="A936" s="122"/>
      <c r="B936" s="101"/>
      <c r="C936" s="101"/>
      <c r="D936" s="101"/>
      <c r="E936" s="144"/>
      <c r="F936" s="82"/>
      <c r="G936" s="124"/>
      <c r="H936" s="123"/>
      <c r="I936" s="123"/>
      <c r="J936" s="123"/>
      <c r="K936" s="123"/>
      <c r="L936" s="123"/>
      <c r="M936" s="123"/>
      <c r="N936" s="123"/>
      <c r="O936" s="85"/>
      <c r="P936" s="85"/>
      <c r="Q936" s="85"/>
      <c r="R936" s="124"/>
      <c r="S936" s="123"/>
      <c r="T936" s="123"/>
      <c r="U936" s="123"/>
      <c r="V936" s="123"/>
      <c r="W936" s="125"/>
    </row>
    <row r="937" spans="1:260" s="20" customFormat="1" x14ac:dyDescent="0.2">
      <c r="A937" s="122"/>
      <c r="B937" s="101"/>
      <c r="C937" s="101"/>
      <c r="D937" s="101"/>
      <c r="E937" s="101"/>
      <c r="F937" s="82"/>
      <c r="G937" s="124"/>
      <c r="H937" s="123"/>
      <c r="I937" s="123"/>
      <c r="J937" s="123"/>
      <c r="K937" s="123"/>
      <c r="L937" s="123"/>
      <c r="M937" s="123"/>
      <c r="N937" s="123"/>
      <c r="O937" s="85"/>
      <c r="P937" s="85"/>
      <c r="Q937" s="85"/>
      <c r="R937" s="124"/>
      <c r="S937" s="123"/>
      <c r="T937" s="123"/>
      <c r="U937" s="123"/>
      <c r="V937" s="123"/>
      <c r="W937" s="125"/>
    </row>
    <row r="938" spans="1:260" s="20" customFormat="1" x14ac:dyDescent="0.2">
      <c r="A938" s="122"/>
      <c r="B938" s="101"/>
      <c r="C938" s="101"/>
      <c r="D938" s="101"/>
      <c r="E938" s="101"/>
      <c r="F938" s="82"/>
      <c r="G938" s="124"/>
      <c r="H938" s="123"/>
      <c r="I938" s="123"/>
      <c r="J938" s="123"/>
      <c r="K938" s="123"/>
      <c r="L938" s="123"/>
      <c r="M938" s="123"/>
      <c r="N938" s="123"/>
      <c r="O938" s="85"/>
      <c r="P938" s="85"/>
      <c r="Q938" s="85"/>
      <c r="R938" s="124"/>
      <c r="S938" s="123"/>
      <c r="T938" s="123"/>
      <c r="U938" s="123"/>
      <c r="V938" s="123"/>
      <c r="W938" s="125"/>
    </row>
    <row r="939" spans="1:260" s="20" customFormat="1" x14ac:dyDescent="0.2">
      <c r="A939" s="122"/>
      <c r="B939" s="102"/>
      <c r="C939" s="102"/>
      <c r="D939" s="102"/>
      <c r="E939" s="144"/>
      <c r="F939" s="84"/>
      <c r="G939" s="150"/>
      <c r="H939" s="123"/>
      <c r="I939" s="123"/>
      <c r="J939" s="123"/>
      <c r="K939" s="123"/>
      <c r="L939" s="123"/>
      <c r="M939" s="123"/>
      <c r="N939" s="123"/>
      <c r="O939" s="151"/>
      <c r="P939" s="146"/>
      <c r="Q939" s="146"/>
      <c r="R939" s="85"/>
      <c r="S939" s="147"/>
      <c r="T939" s="148"/>
      <c r="U939" s="149"/>
      <c r="V939" s="123"/>
      <c r="W939" s="125"/>
    </row>
    <row r="940" spans="1:260" s="20" customFormat="1" x14ac:dyDescent="0.2">
      <c r="A940" s="122"/>
      <c r="B940" s="101"/>
      <c r="C940" s="101"/>
      <c r="D940" s="101"/>
      <c r="E940" s="101"/>
      <c r="F940" s="82"/>
      <c r="G940" s="83"/>
      <c r="H940" s="123"/>
      <c r="I940" s="123"/>
      <c r="J940" s="123"/>
      <c r="K940" s="123"/>
      <c r="L940" s="123"/>
      <c r="M940" s="123"/>
      <c r="N940" s="123"/>
      <c r="O940" s="85"/>
      <c r="P940" s="85"/>
      <c r="Q940" s="85"/>
      <c r="R940" s="124"/>
      <c r="S940" s="123"/>
      <c r="T940" s="123"/>
      <c r="U940" s="123"/>
      <c r="V940" s="123"/>
      <c r="W940" s="125"/>
    </row>
    <row r="941" spans="1:260" s="20" customFormat="1" x14ac:dyDescent="0.2">
      <c r="A941" s="122"/>
      <c r="B941" s="102"/>
      <c r="C941" s="102"/>
      <c r="D941" s="102"/>
      <c r="E941" s="144"/>
      <c r="F941" s="84"/>
      <c r="G941" s="161"/>
      <c r="H941" s="123"/>
      <c r="I941" s="123"/>
      <c r="J941" s="123"/>
      <c r="K941" s="123"/>
      <c r="L941" s="123"/>
      <c r="M941" s="123"/>
      <c r="N941" s="123"/>
      <c r="O941" s="146"/>
      <c r="P941" s="146"/>
      <c r="Q941" s="162"/>
      <c r="R941" s="85"/>
      <c r="S941" s="147"/>
      <c r="T941" s="148"/>
      <c r="U941" s="149"/>
      <c r="V941" s="123"/>
      <c r="W941" s="125"/>
    </row>
    <row r="942" spans="1:260" s="20" customFormat="1" x14ac:dyDescent="0.2">
      <c r="A942" s="122"/>
      <c r="B942" s="101"/>
      <c r="C942" s="101"/>
      <c r="D942" s="101"/>
      <c r="E942" s="101"/>
      <c r="F942" s="82"/>
      <c r="G942" s="83"/>
      <c r="H942" s="123"/>
      <c r="I942" s="123"/>
      <c r="J942" s="123"/>
      <c r="K942" s="123"/>
      <c r="L942" s="123"/>
      <c r="M942" s="123"/>
      <c r="N942" s="123"/>
      <c r="O942" s="85"/>
      <c r="P942" s="85"/>
      <c r="Q942" s="85"/>
      <c r="R942" s="124"/>
      <c r="S942" s="123"/>
      <c r="T942" s="123"/>
      <c r="U942" s="123"/>
      <c r="V942" s="123"/>
      <c r="W942" s="125"/>
    </row>
    <row r="943" spans="1:260" s="20" customFormat="1" x14ac:dyDescent="0.2">
      <c r="A943" s="122"/>
      <c r="B943" s="101"/>
      <c r="C943" s="101"/>
      <c r="D943" s="101"/>
      <c r="E943" s="101"/>
      <c r="F943" s="82"/>
      <c r="G943" s="83"/>
      <c r="H943" s="123"/>
      <c r="I943" s="123"/>
      <c r="J943" s="123"/>
      <c r="K943" s="123"/>
      <c r="L943" s="123"/>
      <c r="M943" s="123"/>
      <c r="N943" s="123"/>
      <c r="O943" s="85"/>
      <c r="P943" s="85"/>
      <c r="Q943" s="85"/>
      <c r="R943" s="124"/>
      <c r="S943" s="123"/>
      <c r="T943" s="123"/>
      <c r="U943" s="123"/>
      <c r="V943" s="123"/>
      <c r="W943" s="125"/>
    </row>
    <row r="944" spans="1:260" s="20" customFormat="1" x14ac:dyDescent="0.2">
      <c r="A944" s="122"/>
      <c r="B944" s="101"/>
      <c r="C944" s="101"/>
      <c r="D944" s="101"/>
      <c r="E944" s="101"/>
      <c r="F944" s="82"/>
      <c r="G944" s="83"/>
      <c r="H944" s="123"/>
      <c r="I944" s="123"/>
      <c r="J944" s="123"/>
      <c r="K944" s="123"/>
      <c r="L944" s="123"/>
      <c r="M944" s="123"/>
      <c r="N944" s="123"/>
      <c r="O944" s="85"/>
      <c r="P944" s="85"/>
      <c r="Q944" s="85"/>
      <c r="R944" s="124"/>
      <c r="S944" s="123"/>
      <c r="T944" s="123"/>
      <c r="U944" s="123"/>
      <c r="V944" s="123"/>
      <c r="W944" s="125"/>
    </row>
    <row r="945" spans="1:259" s="20" customFormat="1" x14ac:dyDescent="0.2">
      <c r="A945" s="122"/>
      <c r="B945" s="101"/>
      <c r="C945" s="101"/>
      <c r="D945" s="101"/>
      <c r="E945" s="101"/>
      <c r="F945" s="82"/>
      <c r="G945" s="83"/>
      <c r="H945" s="123"/>
      <c r="I945" s="123"/>
      <c r="J945" s="123"/>
      <c r="K945" s="123"/>
      <c r="L945" s="123"/>
      <c r="M945" s="123"/>
      <c r="N945" s="123"/>
      <c r="O945" s="85"/>
      <c r="P945" s="85"/>
      <c r="Q945" s="85"/>
      <c r="R945" s="124"/>
      <c r="S945" s="123"/>
      <c r="T945" s="123"/>
      <c r="U945" s="123"/>
      <c r="V945" s="123"/>
      <c r="W945" s="125"/>
    </row>
    <row r="946" spans="1:259" s="20" customFormat="1" x14ac:dyDescent="0.2">
      <c r="A946" s="122"/>
      <c r="B946" s="101"/>
      <c r="C946" s="101"/>
      <c r="D946" s="101"/>
      <c r="E946" s="101"/>
      <c r="F946" s="82"/>
      <c r="G946" s="83"/>
      <c r="H946" s="123"/>
      <c r="I946" s="123"/>
      <c r="J946" s="123"/>
      <c r="K946" s="123"/>
      <c r="L946" s="123"/>
      <c r="M946" s="123"/>
      <c r="N946" s="123"/>
      <c r="O946" s="85"/>
      <c r="P946" s="85"/>
      <c r="Q946" s="85"/>
      <c r="R946" s="124"/>
      <c r="S946" s="123"/>
      <c r="T946" s="123"/>
      <c r="U946" s="123"/>
      <c r="V946" s="123"/>
      <c r="W946" s="125"/>
    </row>
    <row r="947" spans="1:259" s="20" customFormat="1" x14ac:dyDescent="0.2">
      <c r="A947" s="122"/>
      <c r="B947" s="101"/>
      <c r="C947" s="101"/>
      <c r="D947" s="101"/>
      <c r="E947" s="144"/>
      <c r="F947" s="82"/>
      <c r="G947" s="83"/>
      <c r="H947" s="123"/>
      <c r="I947" s="123"/>
      <c r="J947" s="123"/>
      <c r="K947" s="123"/>
      <c r="L947" s="123"/>
      <c r="M947" s="123"/>
      <c r="N947" s="123"/>
      <c r="O947" s="85"/>
      <c r="P947" s="85"/>
      <c r="Q947" s="85"/>
      <c r="R947" s="124"/>
      <c r="S947" s="123"/>
      <c r="T947" s="123"/>
      <c r="U947" s="123"/>
      <c r="V947" s="123"/>
      <c r="W947" s="125"/>
    </row>
    <row r="948" spans="1:259" s="20" customFormat="1" x14ac:dyDescent="0.2">
      <c r="A948" s="122"/>
      <c r="B948" s="101"/>
      <c r="C948" s="101"/>
      <c r="D948" s="101"/>
      <c r="E948" s="144"/>
      <c r="F948" s="82"/>
      <c r="G948" s="83"/>
      <c r="H948" s="123"/>
      <c r="I948" s="123"/>
      <c r="J948" s="123"/>
      <c r="K948" s="123"/>
      <c r="L948" s="123"/>
      <c r="M948" s="123"/>
      <c r="N948" s="123"/>
      <c r="O948" s="85"/>
      <c r="P948" s="85"/>
      <c r="Q948" s="85"/>
      <c r="R948" s="124"/>
      <c r="S948" s="123"/>
      <c r="T948" s="123"/>
      <c r="U948" s="123"/>
      <c r="V948" s="123"/>
      <c r="W948" s="125"/>
    </row>
    <row r="949" spans="1:259" s="20" customFormat="1" x14ac:dyDescent="0.2">
      <c r="A949" s="122"/>
      <c r="B949" s="101"/>
      <c r="C949" s="101"/>
      <c r="D949" s="101"/>
      <c r="E949" s="144"/>
      <c r="F949" s="82"/>
      <c r="G949" s="83"/>
      <c r="H949" s="123"/>
      <c r="I949" s="123"/>
      <c r="J949" s="123"/>
      <c r="K949" s="123"/>
      <c r="L949" s="123"/>
      <c r="M949" s="123"/>
      <c r="N949" s="123"/>
      <c r="O949" s="85"/>
      <c r="P949" s="85"/>
      <c r="Q949" s="85"/>
      <c r="R949" s="124"/>
      <c r="S949" s="123"/>
      <c r="T949" s="123"/>
      <c r="U949" s="123"/>
      <c r="V949" s="123"/>
      <c r="W949" s="125"/>
    </row>
    <row r="950" spans="1:259" s="20" customFormat="1" x14ac:dyDescent="0.2">
      <c r="A950" s="157"/>
      <c r="B950" s="103"/>
      <c r="C950" s="103"/>
      <c r="D950" s="103"/>
      <c r="E950" s="103"/>
      <c r="F950" s="152"/>
      <c r="G950" s="156"/>
      <c r="H950" s="154"/>
      <c r="I950" s="123"/>
      <c r="J950" s="123"/>
      <c r="K950" s="154"/>
      <c r="L950" s="123"/>
      <c r="M950" s="123"/>
      <c r="N950" s="123"/>
      <c r="O950" s="155"/>
      <c r="P950" s="155"/>
      <c r="Q950" s="155"/>
      <c r="R950" s="156"/>
      <c r="S950" s="154"/>
      <c r="T950" s="154"/>
      <c r="U950" s="154"/>
      <c r="V950" s="123"/>
      <c r="W950" s="125"/>
    </row>
    <row r="951" spans="1:259" s="20" customFormat="1" x14ac:dyDescent="0.2">
      <c r="A951" s="122"/>
      <c r="B951" s="101"/>
      <c r="C951" s="101"/>
      <c r="D951" s="101"/>
      <c r="E951" s="144"/>
      <c r="F951" s="82"/>
      <c r="G951" s="83"/>
      <c r="H951" s="123"/>
      <c r="I951" s="123"/>
      <c r="J951" s="123"/>
      <c r="K951" s="123"/>
      <c r="L951" s="123"/>
      <c r="M951" s="123"/>
      <c r="N951" s="123"/>
      <c r="O951" s="85"/>
      <c r="P951" s="85"/>
      <c r="Q951" s="85"/>
      <c r="R951" s="124"/>
      <c r="S951" s="123"/>
      <c r="T951" s="123"/>
      <c r="U951" s="123"/>
      <c r="V951" s="123"/>
      <c r="W951" s="125"/>
    </row>
    <row r="952" spans="1:259" s="20" customFormat="1" x14ac:dyDescent="0.2">
      <c r="A952" s="122"/>
      <c r="B952" s="103"/>
      <c r="C952" s="103"/>
      <c r="D952" s="103"/>
      <c r="E952" s="103"/>
      <c r="F952" s="152"/>
      <c r="G952" s="156"/>
      <c r="H952" s="154"/>
      <c r="I952" s="154"/>
      <c r="J952" s="154"/>
      <c r="K952" s="154"/>
      <c r="L952" s="123"/>
      <c r="M952" s="123"/>
      <c r="N952" s="123"/>
      <c r="O952" s="155"/>
      <c r="P952" s="155"/>
      <c r="Q952" s="155"/>
      <c r="R952" s="156"/>
      <c r="S952" s="154"/>
      <c r="T952" s="154"/>
      <c r="U952" s="154"/>
      <c r="V952" s="123"/>
      <c r="W952" s="125"/>
    </row>
    <row r="953" spans="1:259" s="20" customFormat="1" x14ac:dyDescent="0.2">
      <c r="A953" s="122"/>
      <c r="B953" s="101"/>
      <c r="C953" s="102"/>
      <c r="D953" s="101"/>
      <c r="E953" s="101"/>
      <c r="F953" s="82"/>
      <c r="G953" s="83"/>
      <c r="H953" s="123"/>
      <c r="I953" s="123"/>
      <c r="J953" s="123"/>
      <c r="K953" s="123"/>
      <c r="L953" s="123"/>
      <c r="M953" s="123"/>
      <c r="N953" s="123"/>
      <c r="O953" s="85"/>
      <c r="P953" s="85"/>
      <c r="Q953" s="85"/>
      <c r="R953" s="124"/>
      <c r="S953" s="123"/>
      <c r="T953" s="123"/>
      <c r="U953" s="123"/>
      <c r="V953" s="123"/>
      <c r="W953" s="125"/>
    </row>
    <row r="954" spans="1:259" s="20" customFormat="1" x14ac:dyDescent="0.2">
      <c r="A954" s="122"/>
      <c r="B954" s="101"/>
      <c r="C954" s="101"/>
      <c r="D954" s="101"/>
      <c r="E954" s="101"/>
      <c r="F954" s="82"/>
      <c r="G954" s="83"/>
      <c r="H954" s="123"/>
      <c r="I954" s="123"/>
      <c r="J954" s="123"/>
      <c r="K954" s="123"/>
      <c r="L954" s="123"/>
      <c r="M954" s="123"/>
      <c r="N954" s="123"/>
      <c r="O954" s="85"/>
      <c r="P954" s="85"/>
      <c r="Q954" s="85"/>
      <c r="R954" s="124"/>
      <c r="S954" s="123"/>
      <c r="T954" s="123"/>
      <c r="U954" s="123"/>
      <c r="V954" s="123"/>
      <c r="W954" s="125"/>
    </row>
    <row r="955" spans="1:259" s="20" customFormat="1" x14ac:dyDescent="0.2">
      <c r="A955" s="122"/>
      <c r="B955" s="101"/>
      <c r="C955" s="101"/>
      <c r="D955" s="101"/>
      <c r="E955" s="101"/>
      <c r="F955" s="82"/>
      <c r="G955" s="83"/>
      <c r="H955" s="123"/>
      <c r="I955" s="123"/>
      <c r="J955" s="123"/>
      <c r="K955" s="123"/>
      <c r="L955" s="123"/>
      <c r="M955" s="123"/>
      <c r="N955" s="123"/>
      <c r="O955" s="85"/>
      <c r="P955" s="85"/>
      <c r="Q955" s="85"/>
      <c r="R955" s="124"/>
      <c r="S955" s="123"/>
      <c r="T955" s="123"/>
      <c r="U955" s="123"/>
      <c r="V955" s="123"/>
      <c r="W955" s="125"/>
    </row>
    <row r="956" spans="1:259" s="20" customFormat="1" x14ac:dyDescent="0.2">
      <c r="A956" s="122"/>
      <c r="B956" s="101"/>
      <c r="C956" s="101"/>
      <c r="D956" s="101"/>
      <c r="E956" s="101"/>
      <c r="F956" s="82"/>
      <c r="G956" s="83"/>
      <c r="H956" s="123"/>
      <c r="I956" s="123"/>
      <c r="J956" s="123"/>
      <c r="K956" s="123"/>
      <c r="L956" s="123"/>
      <c r="M956" s="123"/>
      <c r="N956" s="123"/>
      <c r="O956" s="85"/>
      <c r="P956" s="85"/>
      <c r="Q956" s="85"/>
      <c r="R956" s="124"/>
      <c r="S956" s="123"/>
      <c r="T956" s="123"/>
      <c r="U956" s="123"/>
      <c r="V956" s="123"/>
      <c r="W956" s="125"/>
      <c r="X956" s="126"/>
      <c r="Y956" s="113"/>
      <c r="Z956" s="113"/>
      <c r="AA956" s="113"/>
      <c r="AB956" s="113"/>
      <c r="AC956" s="113"/>
      <c r="AD956" s="113"/>
      <c r="AE956" s="113"/>
      <c r="AF956" s="113"/>
      <c r="AG956" s="113"/>
      <c r="AH956" s="113"/>
      <c r="AI956" s="113"/>
      <c r="AJ956" s="113"/>
      <c r="AK956" s="113"/>
      <c r="AL956" s="113"/>
      <c r="AM956" s="113"/>
      <c r="AN956" s="113"/>
      <c r="AO956" s="113"/>
      <c r="AP956" s="113"/>
      <c r="AQ956" s="113"/>
      <c r="AR956" s="113"/>
      <c r="AS956" s="113"/>
      <c r="AT956" s="113"/>
      <c r="AU956" s="113"/>
      <c r="AV956" s="113"/>
      <c r="AW956" s="113"/>
      <c r="AX956" s="113"/>
      <c r="AY956" s="113"/>
      <c r="AZ956" s="113"/>
      <c r="BA956" s="113"/>
      <c r="BB956" s="113"/>
      <c r="BC956" s="113"/>
      <c r="BD956" s="113"/>
      <c r="BE956" s="113"/>
      <c r="BF956" s="113"/>
      <c r="BG956" s="113"/>
      <c r="BH956" s="113"/>
      <c r="BI956" s="113"/>
      <c r="BJ956" s="113"/>
      <c r="BK956" s="113"/>
      <c r="BL956" s="113"/>
      <c r="BM956" s="113"/>
      <c r="BN956" s="113"/>
      <c r="BO956" s="113"/>
      <c r="BP956" s="113"/>
      <c r="BQ956" s="113"/>
      <c r="BR956" s="113"/>
      <c r="BS956" s="113"/>
      <c r="BT956" s="113"/>
      <c r="BU956" s="113"/>
      <c r="BV956" s="113"/>
      <c r="BW956" s="113"/>
      <c r="BX956" s="113"/>
      <c r="BY956" s="113"/>
      <c r="BZ956" s="113"/>
      <c r="CA956" s="113"/>
      <c r="CB956" s="113"/>
      <c r="CC956" s="113"/>
      <c r="CD956" s="113"/>
      <c r="CE956" s="113"/>
      <c r="CF956" s="113"/>
      <c r="CG956" s="113"/>
      <c r="CH956" s="113"/>
      <c r="CI956" s="113"/>
      <c r="CJ956" s="113"/>
      <c r="CK956" s="113"/>
      <c r="CL956" s="113"/>
      <c r="CM956" s="113"/>
      <c r="CN956" s="113"/>
      <c r="CO956" s="113"/>
      <c r="CP956" s="113"/>
      <c r="CQ956" s="113"/>
      <c r="CR956" s="113"/>
      <c r="CS956" s="113"/>
      <c r="CT956" s="113"/>
      <c r="CU956" s="113"/>
      <c r="CV956" s="113"/>
      <c r="CW956" s="113"/>
      <c r="CX956" s="113"/>
      <c r="CY956" s="113"/>
      <c r="CZ956" s="113"/>
      <c r="DA956" s="113"/>
      <c r="DB956" s="113"/>
      <c r="DC956" s="113"/>
      <c r="DD956" s="113"/>
      <c r="DE956" s="113"/>
      <c r="DF956" s="113"/>
      <c r="DG956" s="113"/>
      <c r="DH956" s="113"/>
      <c r="DI956" s="113"/>
      <c r="DJ956" s="113"/>
      <c r="DK956" s="113"/>
      <c r="DL956" s="113"/>
      <c r="DM956" s="113"/>
      <c r="DN956" s="113"/>
      <c r="DO956" s="113"/>
      <c r="DP956" s="113"/>
      <c r="DQ956" s="113"/>
      <c r="DR956" s="113"/>
      <c r="DS956" s="113"/>
      <c r="DT956" s="113"/>
      <c r="DU956" s="113"/>
      <c r="DV956" s="113"/>
      <c r="DW956" s="113"/>
      <c r="DX956" s="113"/>
      <c r="DY956" s="113"/>
      <c r="DZ956" s="113"/>
      <c r="EA956" s="113"/>
      <c r="EB956" s="113"/>
      <c r="EC956" s="113"/>
      <c r="ED956" s="113"/>
      <c r="EE956" s="113"/>
      <c r="EF956" s="113"/>
      <c r="EG956" s="113"/>
      <c r="EH956" s="113"/>
      <c r="EI956" s="113"/>
      <c r="EJ956" s="113"/>
      <c r="EK956" s="113"/>
      <c r="EL956" s="113"/>
      <c r="EM956" s="113"/>
      <c r="EN956" s="113"/>
      <c r="EO956" s="113"/>
      <c r="EP956" s="113"/>
      <c r="EQ956" s="113"/>
      <c r="ER956" s="113"/>
      <c r="ES956" s="113"/>
      <c r="ET956" s="113"/>
      <c r="EU956" s="113"/>
      <c r="EV956" s="113"/>
      <c r="EW956" s="113"/>
      <c r="EX956" s="113"/>
      <c r="EY956" s="113"/>
      <c r="EZ956" s="113"/>
      <c r="FA956" s="113"/>
      <c r="FB956" s="113"/>
      <c r="FC956" s="113"/>
      <c r="FD956" s="113"/>
      <c r="FE956" s="113"/>
      <c r="FF956" s="113"/>
      <c r="FG956" s="113"/>
      <c r="FH956" s="113"/>
      <c r="FI956" s="113"/>
      <c r="FJ956" s="113"/>
      <c r="FK956" s="113"/>
      <c r="FL956" s="113"/>
      <c r="FM956" s="113"/>
      <c r="FN956" s="113"/>
      <c r="FO956" s="113"/>
      <c r="FP956" s="113"/>
      <c r="FQ956" s="113"/>
      <c r="FR956" s="113"/>
      <c r="FS956" s="113"/>
      <c r="FT956" s="113"/>
      <c r="FU956" s="113"/>
      <c r="FV956" s="113"/>
      <c r="FW956" s="113"/>
      <c r="FX956" s="113"/>
      <c r="FY956" s="113"/>
      <c r="FZ956" s="113"/>
      <c r="GA956" s="113"/>
      <c r="GB956" s="113"/>
      <c r="GC956" s="113"/>
      <c r="GD956" s="113"/>
      <c r="GE956" s="113"/>
      <c r="GF956" s="113"/>
      <c r="GG956" s="113"/>
      <c r="GH956" s="113"/>
      <c r="GI956" s="113"/>
      <c r="GJ956" s="113"/>
      <c r="GK956" s="113"/>
      <c r="GL956" s="113"/>
      <c r="GM956" s="113"/>
      <c r="GN956" s="113"/>
      <c r="GO956" s="113"/>
      <c r="GP956" s="113"/>
      <c r="GQ956" s="113"/>
      <c r="GR956" s="113"/>
      <c r="GS956" s="113"/>
      <c r="GT956" s="113"/>
      <c r="GU956" s="113"/>
      <c r="GV956" s="113"/>
      <c r="GW956" s="113"/>
      <c r="GX956" s="113"/>
      <c r="GY956" s="113"/>
      <c r="GZ956" s="113"/>
      <c r="HA956" s="113"/>
      <c r="HB956" s="113"/>
      <c r="HC956" s="113"/>
      <c r="HD956" s="113"/>
      <c r="HE956" s="113"/>
      <c r="HF956" s="113"/>
      <c r="HG956" s="113"/>
      <c r="HH956" s="113"/>
      <c r="HI956" s="113"/>
      <c r="HJ956" s="113"/>
      <c r="HK956" s="113"/>
      <c r="HL956" s="113"/>
      <c r="HM956" s="113"/>
      <c r="HN956" s="113"/>
      <c r="HO956" s="113"/>
      <c r="HP956" s="113"/>
      <c r="HQ956" s="113"/>
      <c r="HR956" s="113"/>
      <c r="HS956" s="113"/>
      <c r="HT956" s="113"/>
      <c r="HU956" s="113"/>
      <c r="HV956" s="113"/>
      <c r="HW956" s="113"/>
      <c r="HX956" s="113"/>
      <c r="HY956" s="113"/>
      <c r="HZ956" s="113"/>
      <c r="IA956" s="113"/>
      <c r="IB956" s="113"/>
      <c r="IC956" s="113"/>
      <c r="ID956" s="113"/>
      <c r="IE956" s="113"/>
      <c r="IF956" s="113"/>
      <c r="IG956" s="113"/>
      <c r="IH956" s="113"/>
      <c r="II956" s="113"/>
      <c r="IJ956" s="113"/>
      <c r="IK956" s="113"/>
      <c r="IL956" s="113"/>
      <c r="IM956" s="113"/>
      <c r="IN956" s="113"/>
      <c r="IO956" s="113"/>
      <c r="IP956" s="113"/>
      <c r="IQ956" s="113"/>
      <c r="IR956" s="113"/>
      <c r="IS956" s="113"/>
      <c r="IT956" s="113"/>
      <c r="IU956" s="113"/>
      <c r="IV956" s="113"/>
      <c r="IW956" s="113"/>
      <c r="IX956" s="113"/>
      <c r="IY956" s="113"/>
    </row>
    <row r="957" spans="1:259" s="20" customFormat="1" x14ac:dyDescent="0.2">
      <c r="A957" s="122"/>
      <c r="B957" s="101"/>
      <c r="C957" s="102"/>
      <c r="D957" s="101"/>
      <c r="E957" s="144"/>
      <c r="F957" s="82"/>
      <c r="G957" s="83"/>
      <c r="H957" s="123"/>
      <c r="I957" s="123"/>
      <c r="J957" s="123"/>
      <c r="K957" s="123"/>
      <c r="L957" s="123"/>
      <c r="M957" s="123"/>
      <c r="N957" s="123"/>
      <c r="O957" s="85"/>
      <c r="P957" s="85"/>
      <c r="Q957" s="85"/>
      <c r="R957" s="124"/>
      <c r="S957" s="123"/>
      <c r="T957" s="123"/>
      <c r="U957" s="123"/>
      <c r="V957" s="123"/>
      <c r="W957" s="125"/>
    </row>
    <row r="958" spans="1:259" x14ac:dyDescent="0.2">
      <c r="A958" s="159"/>
      <c r="B958" s="163"/>
      <c r="C958" s="163"/>
      <c r="D958" s="163"/>
      <c r="E958" s="163"/>
      <c r="F958" s="164"/>
      <c r="G958" s="165"/>
      <c r="H958" s="159"/>
      <c r="I958" s="123"/>
      <c r="J958" s="123"/>
      <c r="K958" s="159"/>
      <c r="L958" s="123"/>
      <c r="M958" s="123"/>
      <c r="N958" s="159"/>
      <c r="O958" s="160"/>
      <c r="P958" s="160"/>
      <c r="Q958" s="160"/>
      <c r="R958" s="166"/>
      <c r="S958" s="159"/>
      <c r="T958" s="159"/>
      <c r="U958" s="159"/>
      <c r="V958" s="123"/>
      <c r="W958" s="125"/>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c r="BU958" s="20"/>
      <c r="BV958" s="20"/>
      <c r="BW958" s="20"/>
      <c r="BX958" s="20"/>
      <c r="BY958" s="20"/>
      <c r="BZ958" s="20"/>
      <c r="CA958" s="20"/>
      <c r="CB958" s="20"/>
      <c r="CC958" s="20"/>
      <c r="CD958" s="20"/>
      <c r="CE958" s="20"/>
      <c r="CF958" s="20"/>
      <c r="CG958" s="20"/>
      <c r="CH958" s="20"/>
      <c r="CI958" s="20"/>
      <c r="CJ958" s="20"/>
      <c r="CK958" s="20"/>
      <c r="CL958" s="20"/>
      <c r="CM958" s="20"/>
      <c r="CN958" s="20"/>
      <c r="CO958" s="20"/>
      <c r="CP958" s="20"/>
      <c r="CQ958" s="20"/>
      <c r="CR958" s="20"/>
      <c r="CS958" s="20"/>
      <c r="CT958" s="20"/>
      <c r="CU958" s="20"/>
      <c r="CV958" s="20"/>
      <c r="CW958" s="20"/>
      <c r="CX958" s="20"/>
      <c r="CY958" s="20"/>
      <c r="CZ958" s="20"/>
      <c r="DA958" s="20"/>
      <c r="DB958" s="20"/>
      <c r="DC958" s="20"/>
      <c r="DD958" s="20"/>
      <c r="DE958" s="20"/>
      <c r="DF958" s="20"/>
      <c r="DG958" s="20"/>
      <c r="DH958" s="20"/>
      <c r="DI958" s="20"/>
      <c r="DJ958" s="20"/>
      <c r="DK958" s="20"/>
      <c r="DL958" s="20"/>
      <c r="DM958" s="20"/>
      <c r="DN958" s="20"/>
      <c r="DO958" s="20"/>
      <c r="DP958" s="20"/>
      <c r="DQ958" s="20"/>
      <c r="DR958" s="20"/>
      <c r="DS958" s="20"/>
      <c r="DT958" s="20"/>
      <c r="DU958" s="20"/>
      <c r="DV958" s="20"/>
      <c r="DW958" s="20"/>
      <c r="DX958" s="20"/>
      <c r="DY958" s="20"/>
      <c r="DZ958" s="20"/>
      <c r="EA958" s="20"/>
      <c r="EB958" s="20"/>
      <c r="EC958" s="20"/>
      <c r="ED958" s="20"/>
      <c r="EE958" s="20"/>
      <c r="EF958" s="20"/>
      <c r="EG958" s="20"/>
      <c r="EH958" s="20"/>
      <c r="EI958" s="20"/>
      <c r="EJ958" s="20"/>
      <c r="EK958" s="20"/>
      <c r="EL958" s="20"/>
      <c r="EM958" s="20"/>
      <c r="EN958" s="20"/>
      <c r="EO958" s="20"/>
      <c r="EP958" s="20"/>
      <c r="EQ958" s="20"/>
      <c r="ER958" s="20"/>
      <c r="ES958" s="20"/>
      <c r="ET958" s="20"/>
      <c r="EU958" s="20"/>
      <c r="EV958" s="20"/>
      <c r="EW958" s="20"/>
      <c r="EX958" s="20"/>
      <c r="EY958" s="20"/>
      <c r="EZ958" s="20"/>
      <c r="FA958" s="20"/>
      <c r="FB958" s="20"/>
      <c r="FC958" s="20"/>
      <c r="FD958" s="20"/>
      <c r="FE958" s="20"/>
      <c r="FF958" s="20"/>
      <c r="FG958" s="20"/>
      <c r="FH958" s="20"/>
      <c r="FI958" s="20"/>
      <c r="FJ958" s="20"/>
      <c r="FK958" s="20"/>
      <c r="FL958" s="20"/>
      <c r="FM958" s="20"/>
      <c r="FN958" s="20"/>
      <c r="FO958" s="20"/>
      <c r="FP958" s="20"/>
      <c r="FQ958" s="20"/>
      <c r="FR958" s="20"/>
      <c r="FS958" s="20"/>
      <c r="FT958" s="20"/>
      <c r="FU958" s="20"/>
      <c r="FV958" s="20"/>
      <c r="FW958" s="20"/>
      <c r="FX958" s="20"/>
      <c r="FY958" s="20"/>
      <c r="FZ958" s="20"/>
      <c r="GA958" s="20"/>
      <c r="GB958" s="20"/>
      <c r="GC958" s="20"/>
      <c r="GD958" s="20"/>
      <c r="GE958" s="20"/>
      <c r="GF958" s="20"/>
      <c r="GG958" s="20"/>
      <c r="GH958" s="20"/>
      <c r="GI958" s="20"/>
      <c r="GJ958" s="20"/>
      <c r="GK958" s="20"/>
      <c r="GL958" s="20"/>
      <c r="GM958" s="20"/>
      <c r="GN958" s="20"/>
      <c r="GO958" s="20"/>
      <c r="GP958" s="20"/>
      <c r="GQ958" s="20"/>
      <c r="GR958" s="20"/>
      <c r="GS958" s="20"/>
      <c r="GT958" s="20"/>
      <c r="GU958" s="20"/>
      <c r="GV958" s="20"/>
      <c r="GW958" s="20"/>
      <c r="GX958" s="20"/>
      <c r="GY958" s="20"/>
      <c r="GZ958" s="20"/>
      <c r="HA958" s="20"/>
      <c r="HB958" s="20"/>
      <c r="HC958" s="20"/>
      <c r="HD958" s="20"/>
      <c r="HE958" s="20"/>
      <c r="HF958" s="20"/>
      <c r="HG958" s="20"/>
      <c r="HH958" s="20"/>
      <c r="HI958" s="20"/>
      <c r="HJ958" s="20"/>
      <c r="HK958" s="20"/>
      <c r="HL958" s="20"/>
      <c r="HM958" s="20"/>
      <c r="HN958" s="20"/>
      <c r="HO958" s="20"/>
      <c r="HP958" s="20"/>
      <c r="HQ958" s="20"/>
      <c r="HR958" s="20"/>
      <c r="HS958" s="20"/>
      <c r="HT958" s="20"/>
      <c r="HU958" s="20"/>
      <c r="HV958" s="20"/>
      <c r="HW958" s="20"/>
      <c r="HX958" s="20"/>
      <c r="HY958" s="20"/>
      <c r="HZ958" s="20"/>
      <c r="IA958" s="20"/>
      <c r="IB958" s="20"/>
      <c r="IC958" s="20"/>
      <c r="ID958" s="20"/>
      <c r="IE958" s="20"/>
      <c r="IF958" s="20"/>
      <c r="IG958" s="20"/>
      <c r="IH958" s="20"/>
      <c r="II958" s="20"/>
      <c r="IJ958" s="20"/>
      <c r="IK958" s="20"/>
      <c r="IL958" s="20"/>
      <c r="IM958" s="20"/>
      <c r="IN958" s="20"/>
      <c r="IO958" s="20"/>
      <c r="IP958" s="20"/>
      <c r="IQ958" s="20"/>
      <c r="IR958" s="20"/>
      <c r="IS958" s="20"/>
      <c r="IT958" s="20"/>
      <c r="IU958" s="20"/>
      <c r="IV958" s="20"/>
      <c r="IW958" s="20"/>
      <c r="IX958" s="20"/>
      <c r="IY958" s="20"/>
    </row>
    <row r="959" spans="1:259" s="20" customFormat="1" x14ac:dyDescent="0.2">
      <c r="A959" s="122"/>
      <c r="B959" s="101"/>
      <c r="C959" s="101"/>
      <c r="D959" s="101"/>
      <c r="E959" s="101"/>
      <c r="F959" s="82"/>
      <c r="G959" s="83"/>
      <c r="H959" s="123"/>
      <c r="I959" s="123"/>
      <c r="J959" s="123"/>
      <c r="K959" s="123"/>
      <c r="L959" s="123"/>
      <c r="M959" s="123"/>
      <c r="N959" s="123"/>
      <c r="O959" s="85"/>
      <c r="P959" s="85"/>
      <c r="Q959" s="85"/>
      <c r="R959" s="124"/>
      <c r="S959" s="123"/>
      <c r="T959" s="123"/>
      <c r="U959" s="123"/>
      <c r="V959" s="123"/>
      <c r="W959" s="125"/>
    </row>
    <row r="960" spans="1:259" s="20" customFormat="1" x14ac:dyDescent="0.2">
      <c r="A960" s="122"/>
      <c r="B960" s="103"/>
      <c r="C960" s="103"/>
      <c r="D960" s="103"/>
      <c r="E960" s="103"/>
      <c r="F960" s="152"/>
      <c r="G960" s="153"/>
      <c r="H960" s="154"/>
      <c r="I960" s="154"/>
      <c r="J960" s="154"/>
      <c r="K960" s="123"/>
      <c r="L960" s="123"/>
      <c r="M960" s="123"/>
      <c r="N960" s="123"/>
      <c r="O960" s="155"/>
      <c r="P960" s="155"/>
      <c r="Q960" s="155"/>
      <c r="R960" s="156"/>
      <c r="S960" s="123"/>
      <c r="T960" s="123"/>
      <c r="U960" s="154"/>
      <c r="V960" s="123"/>
      <c r="W960" s="125"/>
    </row>
    <row r="961" spans="1:23" s="20" customFormat="1" x14ac:dyDescent="0.2">
      <c r="A961" s="122"/>
      <c r="B961" s="101"/>
      <c r="C961" s="101"/>
      <c r="D961" s="101"/>
      <c r="E961" s="101"/>
      <c r="F961" s="82"/>
      <c r="G961" s="83"/>
      <c r="H961" s="123"/>
      <c r="I961" s="123"/>
      <c r="J961" s="123"/>
      <c r="K961" s="123"/>
      <c r="L961" s="123"/>
      <c r="M961" s="123"/>
      <c r="N961" s="123"/>
      <c r="O961" s="85"/>
      <c r="P961" s="85"/>
      <c r="Q961" s="85"/>
      <c r="R961" s="124"/>
      <c r="S961" s="123"/>
      <c r="T961" s="123"/>
      <c r="U961" s="123"/>
      <c r="V961" s="123"/>
      <c r="W961" s="125"/>
    </row>
    <row r="962" spans="1:23" s="20" customFormat="1" x14ac:dyDescent="0.2">
      <c r="A962" s="157"/>
      <c r="B962" s="103"/>
      <c r="C962" s="103"/>
      <c r="D962" s="103"/>
      <c r="E962" s="103"/>
      <c r="F962" s="152"/>
      <c r="G962" s="153"/>
      <c r="H962" s="154"/>
      <c r="I962" s="154"/>
      <c r="J962" s="154"/>
      <c r="K962" s="154"/>
      <c r="L962" s="123"/>
      <c r="M962" s="123"/>
      <c r="N962" s="123"/>
      <c r="O962" s="155"/>
      <c r="P962" s="155"/>
      <c r="Q962" s="155"/>
      <c r="R962" s="156"/>
      <c r="S962" s="154"/>
      <c r="T962" s="154"/>
      <c r="U962" s="154"/>
      <c r="V962" s="123"/>
      <c r="W962" s="125"/>
    </row>
    <row r="963" spans="1:23" s="20" customFormat="1" x14ac:dyDescent="0.2">
      <c r="A963" s="157"/>
      <c r="B963" s="103"/>
      <c r="C963" s="103"/>
      <c r="D963" s="103"/>
      <c r="E963" s="103"/>
      <c r="F963" s="152"/>
      <c r="G963" s="156"/>
      <c r="H963" s="154"/>
      <c r="I963" s="154"/>
      <c r="J963" s="154"/>
      <c r="K963" s="154"/>
      <c r="L963" s="154"/>
      <c r="M963" s="154"/>
      <c r="N963" s="154"/>
      <c r="O963" s="155"/>
      <c r="P963" s="155"/>
      <c r="Q963" s="155"/>
      <c r="R963" s="156"/>
      <c r="S963" s="154"/>
      <c r="T963" s="154"/>
      <c r="U963" s="154"/>
      <c r="V963" s="123"/>
      <c r="W963" s="125"/>
    </row>
    <row r="964" spans="1:23" s="20" customFormat="1" x14ac:dyDescent="0.2">
      <c r="A964" s="122"/>
      <c r="B964" s="101"/>
      <c r="C964" s="101"/>
      <c r="D964" s="101"/>
      <c r="E964" s="101"/>
      <c r="F964" s="82"/>
      <c r="G964" s="124"/>
      <c r="H964" s="123"/>
      <c r="I964" s="123"/>
      <c r="J964" s="123"/>
      <c r="K964" s="123"/>
      <c r="L964" s="123"/>
      <c r="M964" s="123"/>
      <c r="N964" s="123"/>
      <c r="O964" s="85"/>
      <c r="P964" s="85"/>
      <c r="Q964" s="85"/>
      <c r="R964" s="124"/>
      <c r="S964" s="123"/>
      <c r="T964" s="123"/>
      <c r="U964" s="123"/>
      <c r="V964" s="123"/>
      <c r="W964" s="125"/>
    </row>
    <row r="965" spans="1:23" s="20" customFormat="1" x14ac:dyDescent="0.2">
      <c r="A965" s="122"/>
      <c r="B965" s="101"/>
      <c r="C965" s="101"/>
      <c r="D965" s="101"/>
      <c r="E965" s="101"/>
      <c r="F965" s="82"/>
      <c r="G965" s="83"/>
      <c r="H965" s="123"/>
      <c r="I965" s="123"/>
      <c r="J965" s="123"/>
      <c r="K965" s="123"/>
      <c r="L965" s="123"/>
      <c r="M965" s="123"/>
      <c r="N965" s="123"/>
      <c r="O965" s="85"/>
      <c r="P965" s="85"/>
      <c r="Q965" s="85"/>
      <c r="R965" s="124"/>
      <c r="S965" s="123"/>
      <c r="T965" s="123"/>
      <c r="U965" s="123"/>
      <c r="V965" s="123"/>
      <c r="W965" s="125"/>
    </row>
    <row r="966" spans="1:23" s="20" customFormat="1" x14ac:dyDescent="0.2">
      <c r="A966" s="122"/>
      <c r="B966" s="101"/>
      <c r="C966" s="101"/>
      <c r="D966" s="101"/>
      <c r="E966" s="101"/>
      <c r="F966" s="82"/>
      <c r="G966" s="124"/>
      <c r="H966" s="123"/>
      <c r="I966" s="123"/>
      <c r="J966" s="123"/>
      <c r="K966" s="123"/>
      <c r="L966" s="123"/>
      <c r="M966" s="123"/>
      <c r="N966" s="123"/>
      <c r="O966" s="85"/>
      <c r="P966" s="85"/>
      <c r="Q966" s="85"/>
      <c r="R966" s="124"/>
      <c r="S966" s="123"/>
      <c r="T966" s="123"/>
      <c r="U966" s="123"/>
      <c r="V966" s="123"/>
      <c r="W966" s="125"/>
    </row>
    <row r="967" spans="1:23" s="20" customFormat="1" x14ac:dyDescent="0.2">
      <c r="A967" s="157"/>
      <c r="B967" s="103"/>
      <c r="C967" s="103"/>
      <c r="D967" s="103"/>
      <c r="E967" s="103"/>
      <c r="F967" s="152"/>
      <c r="G967" s="156"/>
      <c r="H967" s="154"/>
      <c r="I967" s="154"/>
      <c r="J967" s="154"/>
      <c r="K967" s="154"/>
      <c r="L967" s="154"/>
      <c r="M967" s="154"/>
      <c r="N967" s="154"/>
      <c r="O967" s="155"/>
      <c r="P967" s="155"/>
      <c r="Q967" s="155"/>
      <c r="R967" s="156"/>
      <c r="S967" s="154"/>
      <c r="T967" s="154"/>
      <c r="U967" s="154"/>
      <c r="V967" s="123"/>
      <c r="W967" s="125"/>
    </row>
    <row r="968" spans="1:23" s="20" customFormat="1" x14ac:dyDescent="0.2">
      <c r="A968" s="122"/>
      <c r="B968" s="102"/>
      <c r="C968" s="102"/>
      <c r="D968" s="102"/>
      <c r="E968" s="144"/>
      <c r="F968" s="167"/>
      <c r="G968" s="83"/>
      <c r="H968" s="123"/>
      <c r="I968" s="123"/>
      <c r="J968" s="123"/>
      <c r="K968" s="123"/>
      <c r="L968" s="123"/>
      <c r="M968" s="123"/>
      <c r="N968" s="123"/>
      <c r="O968" s="146"/>
      <c r="P968" s="146"/>
      <c r="Q968" s="146"/>
      <c r="R968" s="85"/>
      <c r="S968" s="147"/>
      <c r="T968" s="148"/>
      <c r="U968" s="149"/>
      <c r="V968" s="123"/>
      <c r="W968" s="125"/>
    </row>
    <row r="969" spans="1:23" s="20" customFormat="1" x14ac:dyDescent="0.2">
      <c r="A969" s="122"/>
      <c r="B969" s="101"/>
      <c r="C969" s="101"/>
      <c r="D969" s="101"/>
      <c r="E969" s="101"/>
      <c r="F969" s="82"/>
      <c r="G969" s="168"/>
      <c r="H969" s="123"/>
      <c r="I969" s="123"/>
      <c r="J969" s="123"/>
      <c r="K969" s="123"/>
      <c r="L969" s="123"/>
      <c r="M969" s="123"/>
      <c r="N969" s="123"/>
      <c r="O969" s="85"/>
      <c r="P969" s="85"/>
      <c r="Q969" s="85"/>
      <c r="R969" s="124"/>
      <c r="S969" s="123"/>
      <c r="T969" s="123"/>
      <c r="U969" s="123"/>
      <c r="V969" s="123"/>
      <c r="W969" s="125"/>
    </row>
    <row r="970" spans="1:23" s="20" customFormat="1" x14ac:dyDescent="0.2">
      <c r="A970" s="122"/>
      <c r="B970" s="101"/>
      <c r="C970" s="101"/>
      <c r="D970" s="101"/>
      <c r="E970" s="144"/>
      <c r="F970" s="82"/>
      <c r="G970" s="83"/>
      <c r="H970" s="123"/>
      <c r="I970" s="123"/>
      <c r="J970" s="123"/>
      <c r="K970" s="123"/>
      <c r="L970" s="123"/>
      <c r="M970" s="123"/>
      <c r="N970" s="123"/>
      <c r="O970" s="85"/>
      <c r="P970" s="85"/>
      <c r="Q970" s="85"/>
      <c r="R970" s="124"/>
      <c r="S970" s="123"/>
      <c r="T970" s="123"/>
      <c r="U970" s="123"/>
      <c r="V970" s="123"/>
      <c r="W970" s="125"/>
    </row>
    <row r="971" spans="1:23" s="20" customFormat="1" x14ac:dyDescent="0.2">
      <c r="A971" s="122"/>
      <c r="B971" s="102"/>
      <c r="C971" s="102"/>
      <c r="D971" s="102"/>
      <c r="E971" s="144"/>
      <c r="F971" s="84"/>
      <c r="G971" s="145"/>
      <c r="H971" s="123"/>
      <c r="I971" s="123"/>
      <c r="J971" s="123"/>
      <c r="K971" s="123"/>
      <c r="L971" s="123"/>
      <c r="M971" s="123"/>
      <c r="N971" s="123"/>
      <c r="O971" s="146"/>
      <c r="P971" s="146"/>
      <c r="Q971" s="146"/>
      <c r="R971" s="85"/>
      <c r="S971" s="147"/>
      <c r="T971" s="148"/>
      <c r="U971" s="149"/>
      <c r="V971" s="123"/>
      <c r="W971" s="125"/>
    </row>
    <row r="972" spans="1:23" s="20" customFormat="1" x14ac:dyDescent="0.2">
      <c r="A972" s="122"/>
      <c r="B972" s="101"/>
      <c r="C972" s="101"/>
      <c r="D972" s="101"/>
      <c r="E972" s="144"/>
      <c r="F972" s="82"/>
      <c r="G972" s="83"/>
      <c r="H972" s="123"/>
      <c r="I972" s="123"/>
      <c r="J972" s="123"/>
      <c r="K972" s="123"/>
      <c r="L972" s="123"/>
      <c r="M972" s="123"/>
      <c r="N972" s="123"/>
      <c r="O972" s="85"/>
      <c r="P972" s="85"/>
      <c r="Q972" s="85"/>
      <c r="R972" s="124"/>
      <c r="S972" s="123"/>
      <c r="T972" s="123"/>
      <c r="U972" s="123"/>
      <c r="V972" s="123"/>
      <c r="W972" s="125"/>
    </row>
    <row r="973" spans="1:23" x14ac:dyDescent="0.2">
      <c r="A973" s="122"/>
      <c r="B973" s="102"/>
      <c r="C973" s="102"/>
      <c r="D973" s="102"/>
      <c r="E973" s="101"/>
      <c r="F973" s="84"/>
      <c r="G973" s="150"/>
      <c r="H973" s="123"/>
      <c r="I973" s="123"/>
      <c r="J973" s="123"/>
      <c r="K973" s="123"/>
      <c r="L973" s="123"/>
      <c r="M973" s="123"/>
      <c r="N973" s="123"/>
      <c r="O973" s="146"/>
      <c r="P973" s="146"/>
      <c r="Q973" s="146"/>
      <c r="R973" s="85"/>
      <c r="S973" s="147"/>
      <c r="T973" s="148"/>
      <c r="U973" s="149"/>
      <c r="V973" s="123"/>
      <c r="W973" s="125"/>
    </row>
    <row r="974" spans="1:23" x14ac:dyDescent="0.2">
      <c r="A974" s="122"/>
      <c r="B974" s="101"/>
      <c r="C974" s="102"/>
      <c r="D974" s="101"/>
      <c r="E974" s="144"/>
      <c r="F974" s="82"/>
      <c r="G974" s="124"/>
      <c r="H974" s="123"/>
      <c r="I974" s="123"/>
      <c r="J974" s="123"/>
      <c r="K974" s="123"/>
      <c r="L974" s="123"/>
      <c r="M974" s="123"/>
      <c r="N974" s="123"/>
      <c r="O974" s="85"/>
      <c r="P974" s="85"/>
      <c r="Q974" s="85"/>
      <c r="R974" s="124"/>
      <c r="S974" s="123"/>
      <c r="T974" s="123"/>
      <c r="U974" s="123"/>
      <c r="V974" s="123"/>
      <c r="W974" s="125"/>
    </row>
    <row r="975" spans="1:23" x14ac:dyDescent="0.2">
      <c r="A975" s="122"/>
      <c r="B975" s="101"/>
      <c r="C975" s="101"/>
      <c r="D975" s="101"/>
      <c r="E975" s="101"/>
      <c r="F975" s="82"/>
      <c r="G975" s="124"/>
      <c r="H975" s="123"/>
      <c r="I975" s="123"/>
      <c r="J975" s="123"/>
      <c r="K975" s="123"/>
      <c r="L975" s="123"/>
      <c r="M975" s="123"/>
      <c r="N975" s="123"/>
      <c r="O975" s="85"/>
      <c r="P975" s="85"/>
      <c r="Q975" s="85"/>
      <c r="R975" s="124"/>
      <c r="S975" s="123"/>
      <c r="T975" s="123"/>
      <c r="U975" s="123"/>
      <c r="V975" s="123"/>
      <c r="W975" s="125"/>
    </row>
    <row r="976" spans="1:23" x14ac:dyDescent="0.2">
      <c r="A976" s="122"/>
      <c r="B976" s="103"/>
      <c r="C976" s="103"/>
      <c r="D976" s="103"/>
      <c r="E976" s="103"/>
      <c r="F976" s="152"/>
      <c r="G976" s="156"/>
      <c r="H976" s="154"/>
      <c r="I976" s="154"/>
      <c r="J976" s="154"/>
      <c r="K976" s="154"/>
      <c r="L976" s="123"/>
      <c r="M976" s="123"/>
      <c r="N976" s="123"/>
      <c r="O976" s="155"/>
      <c r="P976" s="155"/>
      <c r="Q976" s="155"/>
      <c r="R976" s="156"/>
      <c r="S976" s="154"/>
      <c r="T976" s="154"/>
      <c r="U976" s="154"/>
      <c r="V976" s="123"/>
      <c r="W976" s="125"/>
    </row>
    <row r="977" spans="1:23" x14ac:dyDescent="0.2">
      <c r="A977" s="122"/>
      <c r="B977" s="101"/>
      <c r="C977" s="101"/>
      <c r="D977" s="101"/>
      <c r="E977" s="101"/>
      <c r="F977" s="82"/>
      <c r="G977" s="124"/>
      <c r="H977" s="123"/>
      <c r="I977" s="123"/>
      <c r="J977" s="123"/>
      <c r="K977" s="123"/>
      <c r="L977" s="123"/>
      <c r="M977" s="123"/>
      <c r="N977" s="123"/>
      <c r="O977" s="85"/>
      <c r="P977" s="85"/>
      <c r="Q977" s="85"/>
      <c r="R977" s="124"/>
      <c r="S977" s="123"/>
      <c r="T977" s="123"/>
      <c r="U977" s="123"/>
      <c r="V977" s="123"/>
      <c r="W977" s="125"/>
    </row>
    <row r="978" spans="1:23" x14ac:dyDescent="0.2">
      <c r="A978" s="122"/>
      <c r="B978" s="101"/>
      <c r="C978" s="101"/>
      <c r="D978" s="101"/>
      <c r="E978" s="101"/>
      <c r="F978" s="82"/>
      <c r="G978" s="124"/>
      <c r="H978" s="123"/>
      <c r="I978" s="123"/>
      <c r="J978" s="123"/>
      <c r="K978" s="123"/>
      <c r="L978" s="123"/>
      <c r="M978" s="123"/>
      <c r="N978" s="123"/>
      <c r="O978" s="85"/>
      <c r="P978" s="85"/>
      <c r="Q978" s="85"/>
      <c r="R978" s="124"/>
      <c r="S978" s="123"/>
      <c r="T978" s="123"/>
      <c r="U978" s="123"/>
      <c r="V978" s="123"/>
      <c r="W978" s="125"/>
    </row>
    <row r="979" spans="1:23" x14ac:dyDescent="0.2">
      <c r="A979" s="122"/>
      <c r="B979" s="101"/>
      <c r="C979" s="101"/>
      <c r="D979" s="101"/>
      <c r="E979" s="101"/>
      <c r="F979" s="82"/>
      <c r="G979" s="124"/>
      <c r="H979" s="123"/>
      <c r="I979" s="123"/>
      <c r="J979" s="123"/>
      <c r="K979" s="123"/>
      <c r="L979" s="123"/>
      <c r="M979" s="123"/>
      <c r="N979" s="123"/>
      <c r="O979" s="85"/>
      <c r="P979" s="85"/>
      <c r="Q979" s="85"/>
      <c r="R979" s="124"/>
      <c r="S979" s="123"/>
      <c r="T979" s="123"/>
      <c r="U979" s="123"/>
      <c r="V979" s="123"/>
      <c r="W979" s="125"/>
    </row>
    <row r="980" spans="1:23" x14ac:dyDescent="0.2">
      <c r="A980" s="122"/>
      <c r="B980" s="101"/>
      <c r="C980" s="102"/>
      <c r="D980" s="101"/>
      <c r="E980" s="101"/>
      <c r="F980" s="82"/>
      <c r="G980" s="124"/>
      <c r="H980" s="123"/>
      <c r="I980" s="123"/>
      <c r="J980" s="123"/>
      <c r="K980" s="123"/>
      <c r="L980" s="123"/>
      <c r="M980" s="123"/>
      <c r="N980" s="123"/>
      <c r="O980" s="85"/>
      <c r="P980" s="85"/>
      <c r="Q980" s="85"/>
      <c r="R980" s="124"/>
      <c r="S980" s="123"/>
      <c r="T980" s="123"/>
      <c r="U980" s="123"/>
      <c r="V980" s="123"/>
      <c r="W980" s="125"/>
    </row>
    <row r="981" spans="1:23" x14ac:dyDescent="0.2">
      <c r="A981" s="122"/>
      <c r="B981" s="101"/>
      <c r="C981" s="102"/>
      <c r="D981" s="101"/>
      <c r="E981" s="101"/>
      <c r="F981" s="82"/>
      <c r="G981" s="124"/>
      <c r="H981" s="123"/>
      <c r="I981" s="123"/>
      <c r="J981" s="123"/>
      <c r="K981" s="123"/>
      <c r="L981" s="123"/>
      <c r="M981" s="123"/>
      <c r="N981" s="123"/>
      <c r="O981" s="85"/>
      <c r="P981" s="85"/>
      <c r="Q981" s="85"/>
      <c r="R981" s="124"/>
      <c r="S981" s="123"/>
      <c r="T981" s="123"/>
      <c r="U981" s="123"/>
      <c r="V981" s="123"/>
      <c r="W981" s="125"/>
    </row>
    <row r="982" spans="1:23" x14ac:dyDescent="0.2">
      <c r="A982" s="122"/>
      <c r="B982" s="103"/>
      <c r="C982" s="103"/>
      <c r="D982" s="103"/>
      <c r="E982" s="103"/>
      <c r="F982" s="152"/>
      <c r="G982" s="156"/>
      <c r="H982" s="154"/>
      <c r="I982" s="154"/>
      <c r="J982" s="154"/>
      <c r="K982" s="154"/>
      <c r="L982" s="123"/>
      <c r="M982" s="123"/>
      <c r="N982" s="123"/>
      <c r="O982" s="155"/>
      <c r="P982" s="155"/>
      <c r="Q982" s="155"/>
      <c r="R982" s="156"/>
      <c r="S982" s="154"/>
      <c r="T982" s="154"/>
      <c r="U982" s="154"/>
      <c r="V982" s="123"/>
      <c r="W982" s="125"/>
    </row>
    <row r="983" spans="1:23" x14ac:dyDescent="0.2">
      <c r="A983" s="122"/>
      <c r="B983" s="102"/>
      <c r="C983" s="102"/>
      <c r="D983" s="102"/>
      <c r="E983" s="144"/>
      <c r="F983" s="84"/>
      <c r="G983" s="150"/>
      <c r="H983" s="123"/>
      <c r="I983" s="123"/>
      <c r="J983" s="123"/>
      <c r="K983" s="123"/>
      <c r="L983" s="123"/>
      <c r="M983" s="123"/>
      <c r="N983" s="123"/>
      <c r="O983" s="146"/>
      <c r="P983" s="146"/>
      <c r="Q983" s="146"/>
      <c r="R983" s="85"/>
      <c r="S983" s="147"/>
      <c r="T983" s="148"/>
      <c r="U983" s="149"/>
      <c r="V983" s="123"/>
      <c r="W983" s="125"/>
    </row>
    <row r="984" spans="1:23" x14ac:dyDescent="0.2">
      <c r="A984" s="122"/>
      <c r="B984" s="104"/>
      <c r="C984" s="102"/>
      <c r="D984" s="104"/>
      <c r="E984" s="144"/>
      <c r="F984" s="82"/>
      <c r="G984" s="124"/>
      <c r="H984" s="123"/>
      <c r="I984" s="123"/>
      <c r="J984" s="123"/>
      <c r="K984" s="123"/>
      <c r="L984" s="123"/>
      <c r="M984" s="123"/>
      <c r="N984" s="123"/>
      <c r="O984" s="85"/>
      <c r="P984" s="85"/>
      <c r="Q984" s="124"/>
      <c r="R984" s="128"/>
      <c r="S984" s="129"/>
      <c r="T984" s="123"/>
      <c r="U984" s="123"/>
      <c r="V984" s="123"/>
      <c r="W984" s="125"/>
    </row>
    <row r="985" spans="1:23" x14ac:dyDescent="0.2">
      <c r="A985" s="122"/>
      <c r="B985" s="101"/>
      <c r="C985" s="101"/>
      <c r="D985" s="101"/>
      <c r="E985" s="101"/>
      <c r="F985" s="82"/>
      <c r="G985" s="124"/>
      <c r="H985" s="123"/>
      <c r="I985" s="123"/>
      <c r="J985" s="123"/>
      <c r="K985" s="123"/>
      <c r="L985" s="123"/>
      <c r="M985" s="123"/>
      <c r="N985" s="123"/>
      <c r="O985" s="85"/>
      <c r="P985" s="85"/>
      <c r="Q985" s="85"/>
      <c r="R985" s="124"/>
      <c r="S985" s="123"/>
      <c r="T985" s="123"/>
      <c r="U985" s="123"/>
      <c r="V985" s="123"/>
      <c r="W985" s="125"/>
    </row>
    <row r="986" spans="1:23" x14ac:dyDescent="0.2">
      <c r="A986" s="157"/>
      <c r="B986" s="103"/>
      <c r="C986" s="103"/>
      <c r="D986" s="103"/>
      <c r="E986" s="103"/>
      <c r="F986" s="152"/>
      <c r="G986" s="156"/>
      <c r="H986" s="154"/>
      <c r="I986" s="123"/>
      <c r="J986" s="123"/>
      <c r="K986" s="154"/>
      <c r="L986" s="123"/>
      <c r="M986" s="123"/>
      <c r="N986" s="123"/>
      <c r="O986" s="155"/>
      <c r="P986" s="155"/>
      <c r="Q986" s="155"/>
      <c r="R986" s="156"/>
      <c r="S986" s="154"/>
      <c r="T986" s="154"/>
      <c r="U986" s="154"/>
      <c r="V986" s="123"/>
      <c r="W986" s="125"/>
    </row>
    <row r="987" spans="1:23" x14ac:dyDescent="0.2">
      <c r="A987" s="122"/>
      <c r="B987" s="101"/>
      <c r="C987" s="101"/>
      <c r="D987" s="101"/>
      <c r="E987" s="101"/>
      <c r="F987" s="82"/>
      <c r="G987" s="124"/>
      <c r="H987" s="123"/>
      <c r="I987" s="123"/>
      <c r="J987" s="123"/>
      <c r="K987" s="123"/>
      <c r="L987" s="123"/>
      <c r="M987" s="123"/>
      <c r="N987" s="123"/>
      <c r="O987" s="85"/>
      <c r="P987" s="85"/>
      <c r="Q987" s="85"/>
      <c r="R987" s="124"/>
      <c r="S987" s="123"/>
      <c r="T987" s="123"/>
      <c r="U987" s="123"/>
      <c r="V987" s="123"/>
      <c r="W987" s="125"/>
    </row>
    <row r="988" spans="1:23" x14ac:dyDescent="0.2">
      <c r="A988" s="122"/>
      <c r="B988" s="102"/>
      <c r="C988" s="102"/>
      <c r="D988" s="102"/>
      <c r="E988" s="144"/>
      <c r="F988" s="167"/>
      <c r="G988" s="150"/>
      <c r="H988" s="123"/>
      <c r="I988" s="123"/>
      <c r="J988" s="123"/>
      <c r="K988" s="123"/>
      <c r="L988" s="123"/>
      <c r="M988" s="123"/>
      <c r="N988" s="123"/>
      <c r="O988" s="146"/>
      <c r="P988" s="146"/>
      <c r="Q988" s="146"/>
      <c r="R988" s="85"/>
      <c r="S988" s="147"/>
      <c r="T988" s="148"/>
      <c r="U988" s="149"/>
      <c r="V988" s="123"/>
      <c r="W988" s="125"/>
    </row>
    <row r="989" spans="1:23" x14ac:dyDescent="0.2">
      <c r="A989" s="157"/>
      <c r="B989" s="103"/>
      <c r="C989" s="103"/>
      <c r="D989" s="103"/>
      <c r="E989" s="103"/>
      <c r="F989" s="152"/>
      <c r="G989" s="156"/>
      <c r="H989" s="154"/>
      <c r="I989" s="154"/>
      <c r="J989" s="154"/>
      <c r="K989" s="154"/>
      <c r="L989" s="123"/>
      <c r="M989" s="123"/>
      <c r="N989" s="123"/>
      <c r="O989" s="155"/>
      <c r="P989" s="155"/>
      <c r="Q989" s="155"/>
      <c r="R989" s="156"/>
      <c r="S989" s="147"/>
      <c r="T989" s="148"/>
      <c r="U989" s="154"/>
      <c r="V989" s="123"/>
      <c r="W989" s="125"/>
    </row>
    <row r="990" spans="1:23" x14ac:dyDescent="0.2">
      <c r="A990" s="122"/>
      <c r="B990" s="102"/>
      <c r="C990" s="102"/>
      <c r="D990" s="102"/>
      <c r="E990" s="144"/>
      <c r="F990" s="84"/>
      <c r="G990" s="150"/>
      <c r="H990" s="123"/>
      <c r="I990" s="123"/>
      <c r="J990" s="123"/>
      <c r="K990" s="123"/>
      <c r="L990" s="123"/>
      <c r="M990" s="123"/>
      <c r="N990" s="123"/>
      <c r="O990" s="146"/>
      <c r="P990" s="146"/>
      <c r="Q990" s="146"/>
      <c r="R990" s="85"/>
      <c r="S990" s="147"/>
      <c r="T990" s="148"/>
      <c r="U990" s="149"/>
      <c r="V990" s="123"/>
      <c r="W990" s="125"/>
    </row>
    <row r="991" spans="1:23" x14ac:dyDescent="0.2">
      <c r="A991" s="122"/>
      <c r="B991" s="101"/>
      <c r="C991" s="101"/>
      <c r="D991" s="101"/>
      <c r="E991" s="101"/>
      <c r="F991" s="82"/>
      <c r="G991" s="124"/>
      <c r="H991" s="123"/>
      <c r="I991" s="123"/>
      <c r="J991" s="123"/>
      <c r="K991" s="123"/>
      <c r="L991" s="123"/>
      <c r="M991" s="123"/>
      <c r="N991" s="123"/>
      <c r="O991" s="85"/>
      <c r="P991" s="85"/>
      <c r="Q991" s="85"/>
      <c r="R991" s="124"/>
      <c r="S991" s="123"/>
      <c r="T991" s="123"/>
      <c r="U991" s="123"/>
      <c r="V991" s="123"/>
      <c r="W991" s="125"/>
    </row>
    <row r="992" spans="1:23" x14ac:dyDescent="0.2">
      <c r="A992" s="122"/>
      <c r="B992" s="101"/>
      <c r="C992" s="101"/>
      <c r="D992" s="101"/>
      <c r="E992" s="101"/>
      <c r="F992" s="82"/>
      <c r="G992" s="124"/>
      <c r="H992" s="123"/>
      <c r="I992" s="123"/>
      <c r="J992" s="123"/>
      <c r="K992" s="123"/>
      <c r="L992" s="123"/>
      <c r="M992" s="123"/>
      <c r="N992" s="123"/>
      <c r="O992" s="85"/>
      <c r="P992" s="85"/>
      <c r="Q992" s="85"/>
      <c r="R992" s="124"/>
      <c r="S992" s="123"/>
      <c r="T992" s="123"/>
      <c r="U992" s="123"/>
      <c r="V992" s="123"/>
      <c r="W992" s="125"/>
    </row>
    <row r="993" spans="1:24" x14ac:dyDescent="0.2">
      <c r="A993" s="122"/>
      <c r="B993" s="101"/>
      <c r="C993" s="102"/>
      <c r="D993" s="102"/>
      <c r="E993" s="101"/>
      <c r="F993" s="82"/>
      <c r="G993" s="83"/>
      <c r="H993" s="123"/>
      <c r="I993" s="123"/>
      <c r="J993" s="123"/>
      <c r="K993" s="123"/>
      <c r="L993" s="123"/>
      <c r="M993" s="123"/>
      <c r="N993" s="123"/>
      <c r="O993" s="85"/>
      <c r="P993" s="85"/>
      <c r="Q993" s="85"/>
      <c r="R993" s="124"/>
      <c r="S993" s="123"/>
      <c r="T993" s="123"/>
      <c r="U993" s="123"/>
      <c r="V993" s="123"/>
      <c r="W993" s="125"/>
    </row>
    <row r="994" spans="1:24" x14ac:dyDescent="0.2">
      <c r="A994" s="122"/>
      <c r="B994" s="101"/>
      <c r="C994" s="101"/>
      <c r="D994" s="101"/>
      <c r="E994" s="101"/>
      <c r="F994" s="82"/>
      <c r="G994" s="83"/>
      <c r="H994" s="123"/>
      <c r="I994" s="123"/>
      <c r="J994" s="123"/>
      <c r="K994" s="123"/>
      <c r="L994" s="123"/>
      <c r="M994" s="123"/>
      <c r="N994" s="123"/>
      <c r="O994" s="85"/>
      <c r="P994" s="85"/>
      <c r="Q994" s="85"/>
      <c r="R994" s="124"/>
      <c r="S994" s="129"/>
      <c r="T994" s="123"/>
      <c r="U994" s="123"/>
      <c r="V994" s="123"/>
      <c r="W994" s="125"/>
    </row>
    <row r="995" spans="1:24" x14ac:dyDescent="0.2">
      <c r="A995" s="122"/>
      <c r="B995" s="101"/>
      <c r="C995" s="102"/>
      <c r="D995" s="101"/>
      <c r="E995" s="101"/>
      <c r="F995" s="82"/>
      <c r="G995" s="83"/>
      <c r="H995" s="123"/>
      <c r="I995" s="123"/>
      <c r="J995" s="123"/>
      <c r="K995" s="123"/>
      <c r="L995" s="123"/>
      <c r="M995" s="123"/>
      <c r="N995" s="123"/>
      <c r="O995" s="85"/>
      <c r="P995" s="85"/>
      <c r="Q995" s="85"/>
      <c r="R995" s="124"/>
      <c r="S995" s="123"/>
      <c r="T995" s="123"/>
      <c r="U995" s="123"/>
      <c r="V995" s="123"/>
      <c r="W995" s="125"/>
    </row>
    <row r="996" spans="1:24" x14ac:dyDescent="0.2">
      <c r="A996" s="122"/>
      <c r="B996" s="101"/>
      <c r="C996" s="101"/>
      <c r="D996" s="101"/>
      <c r="E996" s="101"/>
      <c r="F996" s="82"/>
      <c r="G996" s="83"/>
      <c r="H996" s="123"/>
      <c r="I996" s="123"/>
      <c r="J996" s="123"/>
      <c r="K996" s="123"/>
      <c r="L996" s="123"/>
      <c r="M996" s="123"/>
      <c r="N996" s="123"/>
      <c r="O996" s="85"/>
      <c r="P996" s="85"/>
      <c r="Q996" s="85"/>
      <c r="R996" s="124"/>
      <c r="S996" s="123"/>
      <c r="T996" s="123"/>
      <c r="U996" s="123"/>
      <c r="V996" s="123"/>
      <c r="W996" s="125"/>
    </row>
    <row r="997" spans="1:24" x14ac:dyDescent="0.2">
      <c r="A997" s="122"/>
      <c r="B997" s="101"/>
      <c r="C997" s="101"/>
      <c r="D997" s="101"/>
      <c r="E997" s="101"/>
      <c r="F997" s="82"/>
      <c r="G997" s="124"/>
      <c r="H997" s="123"/>
      <c r="I997" s="123"/>
      <c r="J997" s="123"/>
      <c r="K997" s="123"/>
      <c r="L997" s="123"/>
      <c r="M997" s="123"/>
      <c r="N997" s="123"/>
      <c r="O997" s="85"/>
      <c r="P997" s="85"/>
      <c r="Q997" s="85"/>
      <c r="R997" s="124"/>
      <c r="S997" s="123"/>
      <c r="T997" s="123"/>
      <c r="U997" s="123"/>
      <c r="V997" s="123"/>
      <c r="W997" s="125"/>
    </row>
    <row r="998" spans="1:24" x14ac:dyDescent="0.2">
      <c r="A998" s="122"/>
      <c r="B998" s="103"/>
      <c r="C998" s="103"/>
      <c r="D998" s="103"/>
      <c r="E998" s="103"/>
      <c r="F998" s="152"/>
      <c r="G998" s="156"/>
      <c r="H998" s="154"/>
      <c r="I998" s="154"/>
      <c r="J998" s="154"/>
      <c r="K998" s="154"/>
      <c r="L998" s="123"/>
      <c r="M998" s="123"/>
      <c r="N998" s="123"/>
      <c r="O998" s="155"/>
      <c r="P998" s="155"/>
      <c r="Q998" s="155"/>
      <c r="R998" s="156"/>
      <c r="S998" s="154"/>
      <c r="T998" s="154"/>
      <c r="U998" s="154"/>
      <c r="V998" s="123"/>
      <c r="W998" s="125"/>
    </row>
    <row r="999" spans="1:24" x14ac:dyDescent="0.2">
      <c r="A999" s="157"/>
      <c r="B999" s="103"/>
      <c r="C999" s="103"/>
      <c r="D999" s="103"/>
      <c r="E999" s="103"/>
      <c r="F999" s="152"/>
      <c r="G999" s="156"/>
      <c r="H999" s="154"/>
      <c r="I999" s="123"/>
      <c r="J999" s="123"/>
      <c r="K999" s="154"/>
      <c r="L999" s="123"/>
      <c r="M999" s="123"/>
      <c r="N999" s="123"/>
      <c r="O999" s="155"/>
      <c r="P999" s="155"/>
      <c r="Q999" s="155"/>
      <c r="R999" s="156"/>
      <c r="S999" s="154"/>
      <c r="T999" s="154"/>
      <c r="U999" s="154"/>
      <c r="V999" s="123"/>
      <c r="W999" s="125"/>
    </row>
    <row r="1000" spans="1:24" x14ac:dyDescent="0.2">
      <c r="A1000" s="122"/>
      <c r="B1000" s="101"/>
      <c r="C1000" s="101"/>
      <c r="D1000" s="101"/>
      <c r="E1000" s="101"/>
      <c r="F1000" s="82"/>
      <c r="G1000" s="124"/>
      <c r="H1000" s="123"/>
      <c r="I1000" s="123"/>
      <c r="J1000" s="123"/>
      <c r="K1000" s="123"/>
      <c r="L1000" s="123"/>
      <c r="M1000" s="123"/>
      <c r="N1000" s="123"/>
      <c r="O1000" s="85"/>
      <c r="P1000" s="85"/>
      <c r="Q1000" s="85"/>
      <c r="R1000" s="124"/>
      <c r="S1000" s="123"/>
      <c r="T1000" s="123"/>
      <c r="U1000" s="123"/>
      <c r="V1000" s="123"/>
      <c r="W1000" s="125"/>
    </row>
    <row r="1001" spans="1:24" x14ac:dyDescent="0.2">
      <c r="A1001" s="122"/>
      <c r="B1001" s="101"/>
      <c r="C1001" s="101"/>
      <c r="D1001" s="101"/>
      <c r="E1001" s="101"/>
      <c r="F1001" s="82"/>
      <c r="G1001" s="124"/>
      <c r="H1001" s="123"/>
      <c r="I1001" s="123"/>
      <c r="J1001" s="123"/>
      <c r="K1001" s="123"/>
      <c r="L1001" s="123"/>
      <c r="M1001" s="123"/>
      <c r="N1001" s="123"/>
      <c r="O1001" s="85"/>
      <c r="P1001" s="85"/>
      <c r="Q1001" s="85"/>
      <c r="R1001" s="124"/>
      <c r="S1001" s="123"/>
      <c r="T1001" s="123"/>
      <c r="U1001" s="123"/>
      <c r="V1001" s="123"/>
      <c r="W1001" s="125"/>
    </row>
    <row r="1002" spans="1:24" x14ac:dyDescent="0.2">
      <c r="A1002" s="122"/>
      <c r="B1002" s="101"/>
      <c r="C1002" s="101"/>
      <c r="D1002" s="101"/>
      <c r="E1002" s="101"/>
      <c r="F1002" s="82"/>
      <c r="G1002" s="124"/>
      <c r="H1002" s="123"/>
      <c r="I1002" s="123"/>
      <c r="J1002" s="123"/>
      <c r="K1002" s="123"/>
      <c r="L1002" s="123"/>
      <c r="M1002" s="123"/>
      <c r="N1002" s="123"/>
      <c r="O1002" s="85"/>
      <c r="P1002" s="85"/>
      <c r="Q1002" s="85"/>
      <c r="R1002" s="124"/>
      <c r="S1002" s="123"/>
      <c r="T1002" s="123"/>
      <c r="U1002" s="123"/>
      <c r="V1002" s="123"/>
      <c r="W1002" s="125"/>
    </row>
    <row r="1003" spans="1:24" x14ac:dyDescent="0.2">
      <c r="A1003" s="122"/>
      <c r="B1003" s="101"/>
      <c r="C1003" s="101"/>
      <c r="D1003" s="101"/>
      <c r="E1003" s="101"/>
      <c r="F1003" s="82"/>
      <c r="G1003" s="83"/>
      <c r="H1003" s="123"/>
      <c r="I1003" s="123"/>
      <c r="J1003" s="123"/>
      <c r="K1003" s="123"/>
      <c r="L1003" s="123"/>
      <c r="M1003" s="123"/>
      <c r="N1003" s="123"/>
      <c r="O1003" s="85"/>
      <c r="P1003" s="85"/>
      <c r="Q1003" s="85"/>
      <c r="R1003" s="124"/>
      <c r="S1003" s="123"/>
      <c r="T1003" s="123"/>
      <c r="U1003" s="123"/>
      <c r="V1003" s="123"/>
      <c r="W1003" s="125"/>
    </row>
    <row r="1004" spans="1:24" ht="12.75" customHeight="1" x14ac:dyDescent="0.2">
      <c r="A1004" s="122"/>
      <c r="B1004" s="103"/>
      <c r="C1004" s="102"/>
      <c r="D1004" s="103"/>
      <c r="E1004" s="103"/>
      <c r="F1004" s="152"/>
      <c r="G1004" s="153"/>
      <c r="H1004" s="154"/>
      <c r="I1004" s="154"/>
      <c r="J1004" s="154"/>
      <c r="K1004" s="123"/>
      <c r="L1004" s="123"/>
      <c r="M1004" s="123"/>
      <c r="N1004" s="123"/>
      <c r="O1004" s="155"/>
      <c r="P1004" s="155"/>
      <c r="Q1004" s="155"/>
      <c r="R1004" s="156"/>
      <c r="S1004" s="154"/>
      <c r="T1004" s="154"/>
      <c r="U1004" s="154"/>
      <c r="V1004" s="123"/>
      <c r="W1004" s="125"/>
    </row>
    <row r="1005" spans="1:24" ht="12.75" customHeight="1" x14ac:dyDescent="0.2">
      <c r="A1005" s="122"/>
      <c r="B1005" s="101"/>
      <c r="C1005" s="101"/>
      <c r="D1005" s="101"/>
      <c r="E1005" s="144"/>
      <c r="F1005" s="82"/>
      <c r="G1005" s="83"/>
      <c r="H1005" s="123"/>
      <c r="I1005" s="123"/>
      <c r="J1005" s="123"/>
      <c r="K1005" s="123"/>
      <c r="L1005" s="123"/>
      <c r="M1005" s="123"/>
      <c r="N1005" s="123"/>
      <c r="O1005" s="85"/>
      <c r="P1005" s="85"/>
      <c r="Q1005" s="85"/>
      <c r="R1005" s="124"/>
      <c r="S1005" s="123"/>
      <c r="T1005" s="123"/>
      <c r="U1005" s="123"/>
      <c r="V1005" s="123"/>
      <c r="W1005" s="125"/>
      <c r="X1005" s="113"/>
    </row>
    <row r="1006" spans="1:24" ht="12.75" customHeight="1" x14ac:dyDescent="0.2">
      <c r="A1006" s="122"/>
      <c r="B1006" s="101"/>
      <c r="C1006" s="101"/>
      <c r="D1006" s="101"/>
      <c r="E1006" s="101"/>
      <c r="F1006" s="82"/>
      <c r="G1006" s="124"/>
      <c r="H1006" s="123"/>
      <c r="I1006" s="123"/>
      <c r="J1006" s="123"/>
      <c r="K1006" s="123"/>
      <c r="L1006" s="123"/>
      <c r="M1006" s="123"/>
      <c r="N1006" s="123"/>
      <c r="O1006" s="85"/>
      <c r="P1006" s="85"/>
      <c r="Q1006" s="85"/>
      <c r="R1006" s="124"/>
      <c r="S1006" s="123"/>
      <c r="T1006" s="123"/>
      <c r="U1006" s="123"/>
      <c r="V1006" s="123"/>
      <c r="W1006" s="125"/>
      <c r="X1006" s="113"/>
    </row>
    <row r="1007" spans="1:24" ht="12.75" customHeight="1" x14ac:dyDescent="0.2">
      <c r="A1007" s="122"/>
      <c r="B1007" s="104"/>
      <c r="C1007" s="104"/>
      <c r="D1007" s="104"/>
      <c r="E1007" s="101"/>
      <c r="F1007" s="82"/>
      <c r="G1007" s="124"/>
      <c r="H1007" s="123"/>
      <c r="I1007" s="123"/>
      <c r="J1007" s="123"/>
      <c r="K1007" s="123"/>
      <c r="L1007" s="123"/>
      <c r="M1007" s="123"/>
      <c r="N1007" s="123"/>
      <c r="O1007" s="85"/>
      <c r="P1007" s="85"/>
      <c r="Q1007" s="124"/>
      <c r="R1007" s="128"/>
      <c r="S1007" s="129"/>
      <c r="T1007" s="123"/>
      <c r="U1007" s="123"/>
      <c r="V1007" s="123"/>
      <c r="W1007" s="125"/>
      <c r="X1007" s="113"/>
    </row>
    <row r="1008" spans="1:24" ht="12.75" customHeight="1" x14ac:dyDescent="0.2">
      <c r="A1008" s="122"/>
      <c r="B1008" s="101"/>
      <c r="C1008" s="101"/>
      <c r="D1008" s="101"/>
      <c r="E1008" s="101"/>
      <c r="F1008" s="82"/>
      <c r="G1008" s="124"/>
      <c r="H1008" s="123"/>
      <c r="I1008" s="123"/>
      <c r="J1008" s="123"/>
      <c r="K1008" s="123"/>
      <c r="L1008" s="123"/>
      <c r="M1008" s="123"/>
      <c r="N1008" s="123"/>
      <c r="O1008" s="85"/>
      <c r="P1008" s="85"/>
      <c r="Q1008" s="85"/>
      <c r="R1008" s="124"/>
      <c r="S1008" s="123"/>
      <c r="T1008" s="123"/>
      <c r="U1008" s="123"/>
      <c r="V1008" s="123"/>
      <c r="W1008" s="125"/>
      <c r="X1008" s="113"/>
    </row>
    <row r="1009" spans="1:24" ht="12.75" customHeight="1" x14ac:dyDescent="0.2">
      <c r="A1009" s="122"/>
      <c r="B1009" s="101"/>
      <c r="C1009" s="101"/>
      <c r="D1009" s="101"/>
      <c r="E1009" s="101"/>
      <c r="F1009" s="82"/>
      <c r="G1009" s="124"/>
      <c r="H1009" s="123"/>
      <c r="I1009" s="123"/>
      <c r="J1009" s="123"/>
      <c r="K1009" s="123"/>
      <c r="L1009" s="123"/>
      <c r="M1009" s="123"/>
      <c r="N1009" s="123"/>
      <c r="O1009" s="85"/>
      <c r="P1009" s="85"/>
      <c r="Q1009" s="85"/>
      <c r="R1009" s="124"/>
      <c r="S1009" s="129"/>
      <c r="T1009" s="123"/>
      <c r="U1009" s="123"/>
      <c r="V1009" s="123"/>
      <c r="W1009" s="125"/>
      <c r="X1009" s="113"/>
    </row>
    <row r="1010" spans="1:24" ht="12.75" customHeight="1" x14ac:dyDescent="0.2">
      <c r="A1010" s="157"/>
      <c r="B1010" s="103"/>
      <c r="C1010" s="103"/>
      <c r="D1010" s="103"/>
      <c r="E1010" s="103"/>
      <c r="F1010" s="152"/>
      <c r="G1010" s="156"/>
      <c r="H1010" s="154"/>
      <c r="I1010" s="123"/>
      <c r="J1010" s="123"/>
      <c r="K1010" s="154"/>
      <c r="L1010" s="123"/>
      <c r="M1010" s="123"/>
      <c r="N1010" s="123"/>
      <c r="O1010" s="155"/>
      <c r="P1010" s="155"/>
      <c r="Q1010" s="155"/>
      <c r="R1010" s="156"/>
      <c r="S1010" s="154"/>
      <c r="T1010" s="154"/>
      <c r="U1010" s="154"/>
      <c r="V1010" s="123"/>
      <c r="W1010" s="125"/>
      <c r="X1010" s="113"/>
    </row>
    <row r="1011" spans="1:24" ht="12.75" customHeight="1" x14ac:dyDescent="0.2">
      <c r="A1011" s="122"/>
      <c r="B1011" s="103"/>
      <c r="C1011" s="102"/>
      <c r="D1011" s="102"/>
      <c r="E1011" s="103"/>
      <c r="F1011" s="84"/>
      <c r="G1011" s="145"/>
      <c r="H1011" s="123"/>
      <c r="I1011" s="123"/>
      <c r="J1011" s="123"/>
      <c r="K1011" s="123"/>
      <c r="L1011" s="123"/>
      <c r="M1011" s="123"/>
      <c r="N1011" s="123"/>
      <c r="O1011" s="146"/>
      <c r="P1011" s="146"/>
      <c r="Q1011" s="146"/>
      <c r="R1011" s="85"/>
      <c r="S1011" s="147"/>
      <c r="T1011" s="154"/>
      <c r="U1011" s="154"/>
      <c r="V1011" s="123"/>
      <c r="W1011" s="125"/>
      <c r="X1011" s="113"/>
    </row>
    <row r="1012" spans="1:24" ht="12.75" customHeight="1" x14ac:dyDescent="0.2">
      <c r="A1012" s="122"/>
      <c r="B1012" s="101"/>
      <c r="C1012" s="101"/>
      <c r="D1012" s="101"/>
      <c r="E1012" s="144"/>
      <c r="F1012" s="82"/>
      <c r="G1012" s="83"/>
      <c r="H1012" s="123"/>
      <c r="I1012" s="123"/>
      <c r="J1012" s="123"/>
      <c r="K1012" s="123"/>
      <c r="L1012" s="123"/>
      <c r="M1012" s="123"/>
      <c r="N1012" s="123"/>
      <c r="O1012" s="85"/>
      <c r="P1012" s="85"/>
      <c r="Q1012" s="85"/>
      <c r="R1012" s="124"/>
      <c r="S1012" s="123"/>
      <c r="T1012" s="123"/>
      <c r="U1012" s="123"/>
      <c r="V1012" s="123"/>
      <c r="W1012" s="125"/>
      <c r="X1012" s="113"/>
    </row>
    <row r="1013" spans="1:24" ht="12.75" customHeight="1" x14ac:dyDescent="0.2">
      <c r="A1013" s="122"/>
      <c r="B1013" s="101"/>
      <c r="C1013" s="101"/>
      <c r="D1013" s="101"/>
      <c r="E1013" s="144"/>
      <c r="F1013" s="82"/>
      <c r="G1013" s="124"/>
      <c r="H1013" s="123"/>
      <c r="I1013" s="123"/>
      <c r="J1013" s="123"/>
      <c r="K1013" s="123"/>
      <c r="L1013" s="123"/>
      <c r="M1013" s="123"/>
      <c r="N1013" s="123"/>
      <c r="O1013" s="85"/>
      <c r="P1013" s="85"/>
      <c r="Q1013" s="85"/>
      <c r="R1013" s="124"/>
      <c r="S1013" s="123"/>
      <c r="T1013" s="123"/>
      <c r="U1013" s="123"/>
      <c r="V1013" s="123"/>
      <c r="W1013" s="125"/>
      <c r="X1013" s="113"/>
    </row>
    <row r="1014" spans="1:24" ht="12.75" customHeight="1" x14ac:dyDescent="0.2">
      <c r="A1014" s="122"/>
      <c r="B1014" s="101"/>
      <c r="C1014" s="101"/>
      <c r="D1014" s="101"/>
      <c r="E1014" s="101"/>
      <c r="F1014" s="82"/>
      <c r="G1014" s="124"/>
      <c r="H1014" s="123"/>
      <c r="I1014" s="123"/>
      <c r="J1014" s="123"/>
      <c r="K1014" s="123"/>
      <c r="L1014" s="123"/>
      <c r="M1014" s="123"/>
      <c r="N1014" s="123"/>
      <c r="O1014" s="85"/>
      <c r="P1014" s="85"/>
      <c r="Q1014" s="85"/>
      <c r="R1014" s="124"/>
      <c r="S1014" s="123"/>
      <c r="T1014" s="123"/>
      <c r="U1014" s="123"/>
      <c r="V1014" s="123"/>
      <c r="W1014" s="125"/>
      <c r="X1014" s="113"/>
    </row>
    <row r="1015" spans="1:24" ht="12.75" customHeight="1" x14ac:dyDescent="0.2">
      <c r="A1015" s="122"/>
      <c r="B1015" s="101"/>
      <c r="C1015" s="101"/>
      <c r="D1015" s="101"/>
      <c r="E1015" s="101"/>
      <c r="F1015" s="82"/>
      <c r="G1015" s="124"/>
      <c r="H1015" s="123"/>
      <c r="I1015" s="123"/>
      <c r="J1015" s="123"/>
      <c r="K1015" s="123"/>
      <c r="L1015" s="123"/>
      <c r="M1015" s="123"/>
      <c r="N1015" s="123"/>
      <c r="O1015" s="85"/>
      <c r="P1015" s="85"/>
      <c r="Q1015" s="85"/>
      <c r="R1015" s="124"/>
      <c r="S1015" s="123"/>
      <c r="T1015" s="123"/>
      <c r="U1015" s="123"/>
      <c r="V1015" s="123"/>
      <c r="W1015" s="125"/>
      <c r="X1015" s="113"/>
    </row>
    <row r="1016" spans="1:24" ht="12.75" customHeight="1" x14ac:dyDescent="0.2">
      <c r="A1016" s="157"/>
      <c r="B1016" s="103"/>
      <c r="C1016" s="103"/>
      <c r="D1016" s="103"/>
      <c r="E1016" s="103"/>
      <c r="F1016" s="152"/>
      <c r="G1016" s="156"/>
      <c r="H1016" s="154"/>
      <c r="I1016" s="154"/>
      <c r="J1016" s="154"/>
      <c r="K1016" s="154"/>
      <c r="L1016" s="123"/>
      <c r="M1016" s="123"/>
      <c r="N1016" s="123"/>
      <c r="O1016" s="155"/>
      <c r="P1016" s="155"/>
      <c r="Q1016" s="155"/>
      <c r="R1016" s="156"/>
      <c r="S1016" s="154"/>
      <c r="T1016" s="154"/>
      <c r="U1016" s="154"/>
      <c r="V1016" s="123"/>
      <c r="W1016" s="125"/>
      <c r="X1016" s="113"/>
    </row>
    <row r="1017" spans="1:24" ht="12.75" customHeight="1" x14ac:dyDescent="0.2">
      <c r="A1017" s="122"/>
      <c r="B1017" s="103"/>
      <c r="C1017" s="103"/>
      <c r="D1017" s="103"/>
      <c r="E1017" s="103"/>
      <c r="F1017" s="152"/>
      <c r="G1017" s="153"/>
      <c r="H1017" s="154"/>
      <c r="I1017" s="154"/>
      <c r="J1017" s="154"/>
      <c r="K1017" s="123"/>
      <c r="L1017" s="123"/>
      <c r="M1017" s="123"/>
      <c r="N1017" s="123"/>
      <c r="O1017" s="155"/>
      <c r="P1017" s="155"/>
      <c r="Q1017" s="155"/>
      <c r="R1017" s="156"/>
      <c r="S1017" s="154"/>
      <c r="T1017" s="154"/>
      <c r="U1017" s="154"/>
      <c r="V1017" s="123"/>
      <c r="W1017" s="125"/>
      <c r="X1017" s="113"/>
    </row>
    <row r="1018" spans="1:24" ht="12.75" customHeight="1" x14ac:dyDescent="0.2">
      <c r="A1018" s="122"/>
      <c r="B1018" s="101"/>
      <c r="C1018" s="101"/>
      <c r="D1018" s="101"/>
      <c r="E1018" s="101"/>
      <c r="F1018" s="82"/>
      <c r="G1018" s="83"/>
      <c r="H1018" s="123"/>
      <c r="I1018" s="123"/>
      <c r="J1018" s="123"/>
      <c r="K1018" s="123"/>
      <c r="L1018" s="123"/>
      <c r="M1018" s="123"/>
      <c r="N1018" s="123"/>
      <c r="O1018" s="85"/>
      <c r="P1018" s="85"/>
      <c r="Q1018" s="85"/>
      <c r="R1018" s="124"/>
      <c r="S1018" s="123"/>
      <c r="T1018" s="123"/>
      <c r="U1018" s="123"/>
      <c r="V1018" s="123"/>
      <c r="W1018" s="125"/>
      <c r="X1018" s="113"/>
    </row>
    <row r="1019" spans="1:24" ht="12.75" customHeight="1" x14ac:dyDescent="0.2">
      <c r="A1019" s="122"/>
      <c r="B1019" s="102"/>
      <c r="C1019" s="102"/>
      <c r="D1019" s="102"/>
      <c r="E1019" s="144"/>
      <c r="F1019" s="84"/>
      <c r="G1019" s="169"/>
      <c r="H1019" s="123"/>
      <c r="I1019" s="123"/>
      <c r="J1019" s="123"/>
      <c r="K1019" s="123"/>
      <c r="L1019" s="123"/>
      <c r="M1019" s="123"/>
      <c r="N1019" s="123"/>
      <c r="O1019" s="162"/>
      <c r="P1019" s="146"/>
      <c r="Q1019" s="146"/>
      <c r="R1019" s="85"/>
      <c r="S1019" s="147"/>
      <c r="T1019" s="148"/>
      <c r="U1019" s="149"/>
      <c r="V1019" s="123"/>
      <c r="W1019" s="125"/>
      <c r="X1019" s="113"/>
    </row>
    <row r="1020" spans="1:24" ht="12.75" customHeight="1" x14ac:dyDescent="0.2">
      <c r="A1020" s="122"/>
      <c r="B1020" s="102"/>
      <c r="C1020" s="102"/>
      <c r="D1020" s="102"/>
      <c r="E1020" s="144"/>
      <c r="F1020" s="167"/>
      <c r="G1020" s="145"/>
      <c r="H1020" s="123"/>
      <c r="I1020" s="123"/>
      <c r="J1020" s="123"/>
      <c r="K1020" s="123"/>
      <c r="L1020" s="123"/>
      <c r="M1020" s="123"/>
      <c r="N1020" s="123"/>
      <c r="O1020" s="146"/>
      <c r="P1020" s="146"/>
      <c r="Q1020" s="146"/>
      <c r="R1020" s="85"/>
      <c r="S1020" s="147"/>
      <c r="T1020" s="148"/>
      <c r="U1020" s="149"/>
      <c r="V1020" s="123"/>
      <c r="W1020" s="125"/>
      <c r="X1020" s="113"/>
    </row>
    <row r="1021" spans="1:24" ht="12.75" customHeight="1" x14ac:dyDescent="0.2">
      <c r="A1021" s="122"/>
      <c r="B1021" s="101"/>
      <c r="C1021" s="101"/>
      <c r="D1021" s="101"/>
      <c r="E1021" s="101"/>
      <c r="F1021" s="82"/>
      <c r="G1021" s="124"/>
      <c r="H1021" s="123"/>
      <c r="I1021" s="123"/>
      <c r="J1021" s="123"/>
      <c r="K1021" s="123"/>
      <c r="L1021" s="123"/>
      <c r="M1021" s="123"/>
      <c r="N1021" s="123"/>
      <c r="O1021" s="85"/>
      <c r="P1021" s="85"/>
      <c r="Q1021" s="85"/>
      <c r="R1021" s="124"/>
      <c r="S1021" s="123"/>
      <c r="T1021" s="123"/>
      <c r="U1021" s="123"/>
      <c r="V1021" s="123"/>
      <c r="W1021" s="125"/>
      <c r="X1021" s="113"/>
    </row>
  </sheetData>
  <autoFilter ref="A2:V1014">
    <sortState ref="A3:V1014">
      <sortCondition descending="1" ref="G2:G1014"/>
    </sortState>
  </autoFilter>
  <sortState ref="A3:R945">
    <sortCondition descending="1" ref="G3:G945"/>
    <sortCondition descending="1" ref="F3:F945"/>
  </sortState>
  <hyperlinks>
    <hyperlink ref="X26" r:id="rId1"/>
    <hyperlink ref="X920" r:id="rId2"/>
    <hyperlink ref="X878" r:id="rId3"/>
    <hyperlink ref="X881" r:id="rId4"/>
    <hyperlink ref="X882" r:id="rId5"/>
    <hyperlink ref="X885" r:id="rId6"/>
    <hyperlink ref="X887" r:id="rId7"/>
    <hyperlink ref="X889" r:id="rId8"/>
    <hyperlink ref="X897" r:id="rId9"/>
    <hyperlink ref="X907" r:id="rId10"/>
    <hyperlink ref="X911" r:id="rId11"/>
    <hyperlink ref="X912" r:id="rId12"/>
    <hyperlink ref="X917" r:id="rId13"/>
    <hyperlink ref="X918" r:id="rId14"/>
    <hyperlink ref="X926" r:id="rId15"/>
    <hyperlink ref="X927" r:id="rId16"/>
    <hyperlink ref="X928" r:id="rId17"/>
    <hyperlink ref="X913" r:id="rId18"/>
    <hyperlink ref="X880" r:id="rId19"/>
    <hyperlink ref="X908" r:id="rId20"/>
    <hyperlink ref="X910" r:id="rId21"/>
  </hyperlinks>
  <pageMargins left="0.7" right="0.7" top="0.25" bottom="0.25" header="0" footer="0"/>
  <pageSetup paperSize="5" scale="10" orientation="landscape" r:id="rId22"/>
  <legacy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16384"/>
  <sheetViews>
    <sheetView showGridLines="0" zoomScaleNormal="100" workbookViewId="0">
      <pane ySplit="1" topLeftCell="A5" activePane="bottomLeft" state="frozen"/>
      <selection pane="bottomLeft" activeCell="C26" sqref="C26"/>
    </sheetView>
  </sheetViews>
  <sheetFormatPr defaultRowHeight="12.75" x14ac:dyDescent="0.2"/>
  <cols>
    <col min="1" max="1" width="27.5703125" style="3" customWidth="1"/>
    <col min="2" max="2" width="18.140625" customWidth="1"/>
    <col min="3" max="3" width="104.42578125" customWidth="1"/>
  </cols>
  <sheetData>
    <row r="1" spans="1:4" s="34" customFormat="1" ht="13.5" thickBot="1" x14ac:dyDescent="0.25">
      <c r="A1" s="32" t="s">
        <v>192</v>
      </c>
      <c r="B1" s="32" t="s">
        <v>191</v>
      </c>
      <c r="C1" s="33" t="s">
        <v>190</v>
      </c>
    </row>
    <row r="2" spans="1:4" x14ac:dyDescent="0.2">
      <c r="A2" s="21" t="s">
        <v>121</v>
      </c>
      <c r="B2" s="22"/>
      <c r="C2" s="22" t="s">
        <v>159</v>
      </c>
      <c r="D2" s="35"/>
    </row>
    <row r="3" spans="1:4" x14ac:dyDescent="0.2">
      <c r="A3" s="23" t="s">
        <v>122</v>
      </c>
      <c r="B3" s="24"/>
      <c r="C3" s="24" t="s">
        <v>164</v>
      </c>
      <c r="D3" s="35"/>
    </row>
    <row r="4" spans="1:4" x14ac:dyDescent="0.2">
      <c r="A4" s="23" t="s">
        <v>123</v>
      </c>
      <c r="B4" s="24"/>
      <c r="C4" s="24" t="s">
        <v>2312</v>
      </c>
      <c r="D4" s="35"/>
    </row>
    <row r="5" spans="1:4" x14ac:dyDescent="0.2">
      <c r="A5" s="23" t="s">
        <v>124</v>
      </c>
      <c r="B5" s="24"/>
      <c r="C5" s="25"/>
      <c r="D5" s="35"/>
    </row>
    <row r="6" spans="1:4" x14ac:dyDescent="0.2">
      <c r="A6" s="23"/>
      <c r="B6" s="24" t="s">
        <v>142</v>
      </c>
      <c r="C6" s="25" t="s">
        <v>2311</v>
      </c>
      <c r="D6" s="35"/>
    </row>
    <row r="7" spans="1:4" x14ac:dyDescent="0.2">
      <c r="A7" s="23"/>
      <c r="B7" s="24" t="s">
        <v>141</v>
      </c>
      <c r="C7" s="25" t="s">
        <v>2317</v>
      </c>
      <c r="D7" s="35"/>
    </row>
    <row r="8" spans="1:4" ht="25.5" x14ac:dyDescent="0.2">
      <c r="A8" s="23"/>
      <c r="B8" s="24" t="s">
        <v>134</v>
      </c>
      <c r="C8" s="25" t="s">
        <v>2310</v>
      </c>
      <c r="D8" s="35"/>
    </row>
    <row r="9" spans="1:4" x14ac:dyDescent="0.2">
      <c r="A9" s="23"/>
      <c r="B9" s="24" t="s">
        <v>137</v>
      </c>
      <c r="C9" s="25" t="s">
        <v>183</v>
      </c>
      <c r="D9" s="35"/>
    </row>
    <row r="10" spans="1:4" x14ac:dyDescent="0.2">
      <c r="A10" s="23"/>
      <c r="B10" s="24" t="s">
        <v>2212</v>
      </c>
      <c r="C10" s="25" t="s">
        <v>2213</v>
      </c>
      <c r="D10" s="35"/>
    </row>
    <row r="11" spans="1:4" x14ac:dyDescent="0.2">
      <c r="A11" s="23"/>
      <c r="B11" s="24" t="s">
        <v>1944</v>
      </c>
      <c r="C11" s="25" t="s">
        <v>2315</v>
      </c>
      <c r="D11" s="35"/>
    </row>
    <row r="12" spans="1:4" x14ac:dyDescent="0.2">
      <c r="A12" s="23"/>
      <c r="B12" s="24" t="s">
        <v>143</v>
      </c>
      <c r="C12" s="25" t="s">
        <v>2314</v>
      </c>
      <c r="D12" s="35"/>
    </row>
    <row r="13" spans="1:4" x14ac:dyDescent="0.2">
      <c r="A13" s="23" t="s">
        <v>125</v>
      </c>
      <c r="B13" s="24"/>
      <c r="C13" s="24"/>
      <c r="D13" s="35"/>
    </row>
    <row r="14" spans="1:4" x14ac:dyDescent="0.2">
      <c r="A14" s="26"/>
      <c r="B14" s="24" t="s">
        <v>135</v>
      </c>
      <c r="C14" s="25" t="s">
        <v>165</v>
      </c>
      <c r="D14" s="35"/>
    </row>
    <row r="15" spans="1:4" x14ac:dyDescent="0.2">
      <c r="A15" s="26"/>
      <c r="B15" s="24" t="s">
        <v>139</v>
      </c>
      <c r="C15" s="25" t="s">
        <v>2316</v>
      </c>
      <c r="D15" s="35"/>
    </row>
    <row r="16" spans="1:4" x14ac:dyDescent="0.2">
      <c r="A16" s="23" t="s">
        <v>126</v>
      </c>
      <c r="B16" s="24"/>
      <c r="C16" s="24" t="s">
        <v>2320</v>
      </c>
      <c r="D16" s="35"/>
    </row>
    <row r="17" spans="1:4" x14ac:dyDescent="0.2">
      <c r="A17" s="79"/>
      <c r="B17" s="24"/>
      <c r="C17" s="24"/>
      <c r="D17" s="35"/>
    </row>
    <row r="18" spans="1:4" x14ac:dyDescent="0.2">
      <c r="A18" s="23" t="s">
        <v>127</v>
      </c>
      <c r="B18" s="24" t="s">
        <v>140</v>
      </c>
      <c r="C18" s="24" t="s">
        <v>2319</v>
      </c>
      <c r="D18" s="35"/>
    </row>
    <row r="19" spans="1:4" x14ac:dyDescent="0.2">
      <c r="A19" s="26"/>
      <c r="B19" s="24" t="s">
        <v>160</v>
      </c>
      <c r="C19" s="24" t="s">
        <v>162</v>
      </c>
      <c r="D19" s="35"/>
    </row>
    <row r="20" spans="1:4" x14ac:dyDescent="0.2">
      <c r="A20" s="26"/>
      <c r="B20" s="24" t="s">
        <v>138</v>
      </c>
      <c r="C20" s="24" t="s">
        <v>169</v>
      </c>
      <c r="D20" s="35"/>
    </row>
    <row r="21" spans="1:4" x14ac:dyDescent="0.2">
      <c r="A21" s="26"/>
      <c r="B21" s="24" t="s">
        <v>161</v>
      </c>
      <c r="C21" s="24" t="s">
        <v>2318</v>
      </c>
      <c r="D21" s="35"/>
    </row>
    <row r="22" spans="1:4" x14ac:dyDescent="0.2">
      <c r="A22" s="26"/>
      <c r="B22" s="24" t="s">
        <v>136</v>
      </c>
      <c r="C22" s="24" t="s">
        <v>2313</v>
      </c>
      <c r="D22" s="35"/>
    </row>
    <row r="23" spans="1:4" x14ac:dyDescent="0.2">
      <c r="A23" s="26"/>
      <c r="B23" s="24" t="s">
        <v>2813</v>
      </c>
      <c r="C23" s="24" t="s">
        <v>2849</v>
      </c>
      <c r="D23" s="35"/>
    </row>
    <row r="24" spans="1:4" x14ac:dyDescent="0.2">
      <c r="A24" s="26"/>
      <c r="B24" s="24" t="s">
        <v>144</v>
      </c>
      <c r="C24" s="24" t="s">
        <v>163</v>
      </c>
      <c r="D24" s="35"/>
    </row>
    <row r="25" spans="1:4" x14ac:dyDescent="0.2">
      <c r="A25" s="26"/>
      <c r="B25" s="24" t="s">
        <v>2302</v>
      </c>
      <c r="C25" s="24" t="s">
        <v>2303</v>
      </c>
      <c r="D25" s="35"/>
    </row>
    <row r="26" spans="1:4" x14ac:dyDescent="0.2">
      <c r="A26" s="26"/>
      <c r="B26" s="24" t="s">
        <v>2466</v>
      </c>
      <c r="C26" s="24" t="s">
        <v>2848</v>
      </c>
      <c r="D26" s="35"/>
    </row>
    <row r="27" spans="1:4" x14ac:dyDescent="0.2">
      <c r="A27" s="23" t="s">
        <v>128</v>
      </c>
      <c r="B27" s="24"/>
      <c r="C27" s="24" t="s">
        <v>166</v>
      </c>
      <c r="D27" s="35"/>
    </row>
    <row r="28" spans="1:4" x14ac:dyDescent="0.2">
      <c r="A28" s="23" t="s">
        <v>129</v>
      </c>
      <c r="B28" s="24"/>
      <c r="C28" s="24" t="s">
        <v>170</v>
      </c>
      <c r="D28" s="35"/>
    </row>
    <row r="29" spans="1:4" x14ac:dyDescent="0.2">
      <c r="A29" s="23" t="s">
        <v>130</v>
      </c>
      <c r="B29" s="24"/>
      <c r="C29" s="24" t="s">
        <v>171</v>
      </c>
      <c r="D29" s="35"/>
    </row>
    <row r="30" spans="1:4" x14ac:dyDescent="0.2">
      <c r="A30" s="23" t="s">
        <v>131</v>
      </c>
      <c r="B30" s="24"/>
      <c r="C30" s="24" t="s">
        <v>172</v>
      </c>
      <c r="D30" s="35"/>
    </row>
    <row r="31" spans="1:4" x14ac:dyDescent="0.2">
      <c r="A31" s="23" t="s">
        <v>132</v>
      </c>
      <c r="B31" s="24"/>
      <c r="C31" s="24" t="s">
        <v>173</v>
      </c>
      <c r="D31" s="35"/>
    </row>
    <row r="32" spans="1:4" x14ac:dyDescent="0.2">
      <c r="A32" s="23" t="s">
        <v>133</v>
      </c>
      <c r="B32" s="24"/>
      <c r="C32" s="24" t="s">
        <v>174</v>
      </c>
    </row>
    <row r="33" spans="1:3" x14ac:dyDescent="0.2">
      <c r="A33" s="23" t="s">
        <v>195</v>
      </c>
      <c r="B33" s="24"/>
      <c r="C33" s="24" t="s">
        <v>175</v>
      </c>
    </row>
    <row r="34" spans="1:3" x14ac:dyDescent="0.2">
      <c r="A34" s="23" t="s">
        <v>196</v>
      </c>
      <c r="B34" s="24"/>
      <c r="C34" s="24" t="s">
        <v>176</v>
      </c>
    </row>
    <row r="35" spans="1:3" x14ac:dyDescent="0.2">
      <c r="A35" s="27"/>
      <c r="B35" s="24"/>
      <c r="C35" s="24"/>
    </row>
    <row r="36" spans="1:3" x14ac:dyDescent="0.2">
      <c r="A36" s="26" t="s">
        <v>185</v>
      </c>
      <c r="B36" s="24"/>
      <c r="C36" s="28" t="s">
        <v>179</v>
      </c>
    </row>
    <row r="37" spans="1:3" x14ac:dyDescent="0.2">
      <c r="A37" s="29"/>
      <c r="B37" s="30"/>
      <c r="C37" s="31" t="s">
        <v>184</v>
      </c>
    </row>
    <row r="38" spans="1:3" x14ac:dyDescent="0.2">
      <c r="A38" s="6"/>
      <c r="B38" s="5"/>
      <c r="C38" s="5"/>
    </row>
    <row r="39" spans="1:3" x14ac:dyDescent="0.2">
      <c r="A39" s="6"/>
      <c r="B39" s="5"/>
      <c r="C39" s="5"/>
    </row>
    <row r="40" spans="1:3" x14ac:dyDescent="0.2">
      <c r="A40" s="6"/>
      <c r="B40" s="5"/>
      <c r="C40" s="5"/>
    </row>
    <row r="41" spans="1:3" x14ac:dyDescent="0.2">
      <c r="A41" s="2"/>
    </row>
    <row r="42" spans="1:3" x14ac:dyDescent="0.2">
      <c r="A42" s="2"/>
    </row>
    <row r="43" spans="1:3" x14ac:dyDescent="0.2">
      <c r="A43" s="2"/>
    </row>
    <row r="44" spans="1:3" x14ac:dyDescent="0.2">
      <c r="A44" s="2"/>
    </row>
    <row r="45" spans="1:3" x14ac:dyDescent="0.2">
      <c r="A45" s="2"/>
    </row>
    <row r="46" spans="1:3" x14ac:dyDescent="0.2">
      <c r="A46" s="2"/>
    </row>
    <row r="47" spans="1:3" x14ac:dyDescent="0.2">
      <c r="A47" s="2"/>
    </row>
    <row r="48" spans="1:3"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51"/>
  <sheetViews>
    <sheetView showGridLines="0" zoomScale="77" zoomScaleNormal="77" workbookViewId="0">
      <pane ySplit="1" topLeftCell="A2" activePane="bottomLeft" state="frozen"/>
      <selection pane="bottomLeft" activeCell="E2" sqref="E2:G9"/>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8" customFormat="1" ht="13.5" thickBot="1" x14ac:dyDescent="0.25">
      <c r="A1" s="51" t="s">
        <v>187</v>
      </c>
      <c r="B1" s="52" t="s">
        <v>188</v>
      </c>
      <c r="C1" s="51" t="s">
        <v>189</v>
      </c>
      <c r="D1" s="55"/>
      <c r="E1" s="53" t="s">
        <v>187</v>
      </c>
      <c r="F1" s="53" t="s">
        <v>188</v>
      </c>
      <c r="G1" s="54" t="s">
        <v>189</v>
      </c>
    </row>
    <row r="2" spans="1:11" ht="13.5" thickTop="1" x14ac:dyDescent="0.2">
      <c r="A2" s="46" t="s">
        <v>66</v>
      </c>
      <c r="B2" s="37" t="s">
        <v>17</v>
      </c>
      <c r="C2" s="40" t="s">
        <v>2566</v>
      </c>
      <c r="D2" s="17"/>
      <c r="E2" s="48" t="s">
        <v>114</v>
      </c>
      <c r="F2" s="49" t="s">
        <v>61</v>
      </c>
      <c r="G2" s="50" t="s">
        <v>45</v>
      </c>
      <c r="H2" s="17"/>
      <c r="I2" s="17"/>
      <c r="J2" s="17"/>
      <c r="K2" s="17"/>
    </row>
    <row r="3" spans="1:11" x14ac:dyDescent="0.2">
      <c r="A3" s="39" t="s">
        <v>67</v>
      </c>
      <c r="B3" s="38" t="s">
        <v>40</v>
      </c>
      <c r="C3" s="40" t="s">
        <v>2564</v>
      </c>
      <c r="D3" s="17"/>
      <c r="E3" s="44" t="s">
        <v>2375</v>
      </c>
      <c r="F3" s="36" t="s">
        <v>62</v>
      </c>
      <c r="G3" s="45" t="s">
        <v>45</v>
      </c>
      <c r="H3" s="17"/>
      <c r="I3" s="17"/>
      <c r="J3" s="17"/>
      <c r="K3" s="17"/>
    </row>
    <row r="4" spans="1:11" x14ac:dyDescent="0.2">
      <c r="A4" s="39" t="s">
        <v>68</v>
      </c>
      <c r="B4" s="38" t="s">
        <v>32</v>
      </c>
      <c r="C4" s="40" t="s">
        <v>2566</v>
      </c>
      <c r="D4" s="17"/>
      <c r="E4" s="44" t="s">
        <v>116</v>
      </c>
      <c r="F4" s="36" t="s">
        <v>44</v>
      </c>
      <c r="G4" s="45" t="s">
        <v>45</v>
      </c>
      <c r="H4" s="17"/>
      <c r="I4" s="17"/>
      <c r="J4" s="17"/>
      <c r="K4" s="17"/>
    </row>
    <row r="5" spans="1:11" x14ac:dyDescent="0.2">
      <c r="A5" s="39" t="s">
        <v>69</v>
      </c>
      <c r="B5" s="38" t="s">
        <v>13</v>
      </c>
      <c r="C5" s="40" t="s">
        <v>2565</v>
      </c>
      <c r="D5" s="17"/>
      <c r="E5" s="44" t="s">
        <v>117</v>
      </c>
      <c r="F5" s="36" t="s">
        <v>57</v>
      </c>
      <c r="G5" s="45" t="s">
        <v>45</v>
      </c>
      <c r="H5" s="17"/>
      <c r="I5" s="17"/>
      <c r="J5" s="17"/>
      <c r="K5" s="17"/>
    </row>
    <row r="6" spans="1:11" x14ac:dyDescent="0.2">
      <c r="A6" s="39" t="s">
        <v>70</v>
      </c>
      <c r="B6" s="38" t="s">
        <v>25</v>
      </c>
      <c r="C6" s="40" t="s">
        <v>2564</v>
      </c>
      <c r="D6" s="17"/>
      <c r="E6" s="44" t="s">
        <v>118</v>
      </c>
      <c r="F6" s="36" t="s">
        <v>65</v>
      </c>
      <c r="G6" s="45" t="s">
        <v>45</v>
      </c>
      <c r="H6" s="17"/>
      <c r="I6" s="17"/>
      <c r="J6" s="17"/>
      <c r="K6" s="17"/>
    </row>
    <row r="7" spans="1:11" x14ac:dyDescent="0.2">
      <c r="A7" s="39" t="s">
        <v>71</v>
      </c>
      <c r="B7" s="38" t="s">
        <v>35</v>
      </c>
      <c r="C7" s="40" t="s">
        <v>5</v>
      </c>
      <c r="D7" s="17"/>
      <c r="E7" s="44" t="s">
        <v>119</v>
      </c>
      <c r="F7" s="36" t="s">
        <v>58</v>
      </c>
      <c r="G7" s="45" t="s">
        <v>45</v>
      </c>
      <c r="H7" s="17"/>
      <c r="I7" s="17"/>
      <c r="J7" s="17"/>
      <c r="K7" s="17"/>
    </row>
    <row r="8" spans="1:11" x14ac:dyDescent="0.2">
      <c r="A8" s="39" t="s">
        <v>72</v>
      </c>
      <c r="B8" s="38" t="s">
        <v>55</v>
      </c>
      <c r="C8" s="40" t="s">
        <v>5</v>
      </c>
      <c r="D8" s="17"/>
      <c r="E8" s="44" t="s">
        <v>120</v>
      </c>
      <c r="F8" s="36" t="s">
        <v>64</v>
      </c>
      <c r="G8" s="45" t="s">
        <v>45</v>
      </c>
      <c r="H8" s="17"/>
      <c r="I8" s="17"/>
      <c r="J8" s="17"/>
      <c r="K8" s="17"/>
    </row>
    <row r="9" spans="1:11" x14ac:dyDescent="0.2">
      <c r="A9" s="185" t="s">
        <v>2376</v>
      </c>
      <c r="B9" s="186" t="s">
        <v>2377</v>
      </c>
      <c r="C9" s="187" t="s">
        <v>5</v>
      </c>
      <c r="D9" s="17"/>
      <c r="E9" s="56" t="s">
        <v>27</v>
      </c>
      <c r="F9" s="57" t="s">
        <v>26</v>
      </c>
      <c r="G9" s="58" t="s">
        <v>27</v>
      </c>
      <c r="H9" s="17"/>
      <c r="I9" s="17"/>
      <c r="J9" s="17"/>
      <c r="K9" s="17"/>
    </row>
    <row r="10" spans="1:11" x14ac:dyDescent="0.2">
      <c r="A10" s="39" t="s">
        <v>73</v>
      </c>
      <c r="B10" s="38" t="s">
        <v>18</v>
      </c>
      <c r="C10" s="40" t="s">
        <v>15</v>
      </c>
      <c r="D10" s="17"/>
      <c r="E10" s="59"/>
      <c r="F10" s="59"/>
      <c r="G10" s="59"/>
      <c r="H10" s="17"/>
      <c r="I10" s="17"/>
      <c r="J10" s="17"/>
      <c r="K10" s="17"/>
    </row>
    <row r="11" spans="1:11" x14ac:dyDescent="0.2">
      <c r="A11" s="39" t="s">
        <v>74</v>
      </c>
      <c r="B11" s="38" t="s">
        <v>22</v>
      </c>
      <c r="C11" s="40" t="s">
        <v>15</v>
      </c>
      <c r="D11" s="17"/>
      <c r="E11" s="17"/>
      <c r="F11" s="17"/>
      <c r="G11" s="17"/>
      <c r="H11" s="17"/>
      <c r="I11" s="17"/>
      <c r="J11" s="17"/>
      <c r="K11" s="17"/>
    </row>
    <row r="12" spans="1:11" x14ac:dyDescent="0.2">
      <c r="A12" s="39" t="s">
        <v>48</v>
      </c>
      <c r="B12" s="38" t="s">
        <v>47</v>
      </c>
      <c r="C12" s="40" t="s">
        <v>48</v>
      </c>
      <c r="D12" s="17"/>
      <c r="E12" s="17"/>
      <c r="F12" s="17"/>
      <c r="G12" s="17"/>
      <c r="H12" s="17"/>
      <c r="I12" s="17"/>
      <c r="J12" s="17"/>
      <c r="K12" s="17"/>
    </row>
    <row r="13" spans="1:11" x14ac:dyDescent="0.2">
      <c r="A13" s="39" t="s">
        <v>75</v>
      </c>
      <c r="B13" s="38" t="s">
        <v>63</v>
      </c>
      <c r="C13" s="40" t="s">
        <v>2564</v>
      </c>
      <c r="D13" s="17"/>
      <c r="E13" s="17"/>
      <c r="F13" s="17"/>
      <c r="G13" s="17"/>
      <c r="H13" s="17"/>
      <c r="I13" s="17"/>
      <c r="J13" s="17"/>
      <c r="K13" s="17"/>
    </row>
    <row r="14" spans="1:11" x14ac:dyDescent="0.2">
      <c r="A14" s="39" t="s">
        <v>76</v>
      </c>
      <c r="B14" s="38" t="s">
        <v>28</v>
      </c>
      <c r="C14" s="40" t="s">
        <v>9</v>
      </c>
      <c r="D14" s="17"/>
      <c r="E14" s="17"/>
      <c r="F14" s="17"/>
      <c r="G14" s="17"/>
      <c r="H14" s="17"/>
      <c r="I14" s="17"/>
      <c r="J14" s="17"/>
      <c r="K14" s="17"/>
    </row>
    <row r="15" spans="1:11" x14ac:dyDescent="0.2">
      <c r="A15" s="39" t="s">
        <v>77</v>
      </c>
      <c r="B15" s="38" t="s">
        <v>49</v>
      </c>
      <c r="C15" s="40" t="s">
        <v>9</v>
      </c>
      <c r="D15" s="17"/>
      <c r="E15" s="17"/>
      <c r="F15" s="17"/>
      <c r="G15" s="17"/>
      <c r="H15" s="17"/>
      <c r="I15" s="17"/>
      <c r="J15" s="17"/>
      <c r="K15" s="17"/>
    </row>
    <row r="16" spans="1:11" x14ac:dyDescent="0.2">
      <c r="A16" s="39" t="s">
        <v>78</v>
      </c>
      <c r="B16" s="38" t="s">
        <v>42</v>
      </c>
      <c r="C16" s="40" t="s">
        <v>9</v>
      </c>
      <c r="D16" s="17"/>
      <c r="E16" s="17"/>
      <c r="F16" s="17"/>
      <c r="G16" s="17"/>
      <c r="H16" s="17"/>
      <c r="I16" s="17"/>
      <c r="J16" s="17"/>
      <c r="K16" s="17"/>
    </row>
    <row r="17" spans="1:11" x14ac:dyDescent="0.2">
      <c r="A17" s="39" t="s">
        <v>79</v>
      </c>
      <c r="B17" s="38" t="s">
        <v>46</v>
      </c>
      <c r="C17" s="40" t="s">
        <v>2566</v>
      </c>
      <c r="D17" s="17"/>
      <c r="E17" s="17"/>
      <c r="F17" s="17"/>
      <c r="G17" s="17"/>
      <c r="H17" s="17"/>
      <c r="I17" s="17"/>
      <c r="J17" s="17"/>
      <c r="K17" s="17"/>
    </row>
    <row r="18" spans="1:11" x14ac:dyDescent="0.2">
      <c r="A18" s="39" t="s">
        <v>80</v>
      </c>
      <c r="B18" s="38" t="s">
        <v>23</v>
      </c>
      <c r="C18" s="40" t="s">
        <v>9</v>
      </c>
      <c r="D18" s="17"/>
      <c r="E18" s="17"/>
      <c r="F18" s="17"/>
      <c r="G18" s="17"/>
      <c r="H18" s="17"/>
      <c r="I18" s="17"/>
      <c r="J18" s="17"/>
      <c r="K18" s="17"/>
    </row>
    <row r="19" spans="1:11" x14ac:dyDescent="0.2">
      <c r="A19" s="39" t="s">
        <v>81</v>
      </c>
      <c r="B19" s="38" t="s">
        <v>0</v>
      </c>
      <c r="C19" s="40" t="s">
        <v>2566</v>
      </c>
      <c r="D19" s="17"/>
      <c r="E19" s="17"/>
      <c r="F19" s="17"/>
      <c r="G19" s="17"/>
      <c r="H19" s="17"/>
      <c r="I19" s="17"/>
      <c r="J19" s="17"/>
      <c r="K19" s="17"/>
    </row>
    <row r="20" spans="1:11" x14ac:dyDescent="0.2">
      <c r="A20" s="39" t="s">
        <v>82</v>
      </c>
      <c r="B20" s="38" t="s">
        <v>4</v>
      </c>
      <c r="C20" s="40" t="s">
        <v>5</v>
      </c>
      <c r="D20" s="17"/>
      <c r="E20" s="17"/>
      <c r="F20" s="17"/>
      <c r="G20" s="17"/>
      <c r="H20" s="17"/>
      <c r="I20" s="17"/>
      <c r="J20" s="17"/>
      <c r="K20" s="17"/>
    </row>
    <row r="21" spans="1:11" x14ac:dyDescent="0.2">
      <c r="A21" s="39" t="s">
        <v>83</v>
      </c>
      <c r="B21" s="38" t="s">
        <v>54</v>
      </c>
      <c r="C21" s="40" t="s">
        <v>5</v>
      </c>
      <c r="D21" s="17"/>
      <c r="E21" s="17"/>
      <c r="F21" s="17"/>
      <c r="G21" s="17"/>
      <c r="H21" s="17"/>
      <c r="I21" s="17"/>
      <c r="J21" s="17"/>
      <c r="K21" s="17"/>
    </row>
    <row r="22" spans="1:11" x14ac:dyDescent="0.2">
      <c r="A22" s="39" t="s">
        <v>84</v>
      </c>
      <c r="B22" s="38" t="s">
        <v>36</v>
      </c>
      <c r="C22" s="40" t="s">
        <v>5</v>
      </c>
      <c r="D22" s="17"/>
      <c r="E22" s="17"/>
      <c r="F22" s="17"/>
      <c r="G22" s="17"/>
      <c r="H22" s="17"/>
      <c r="I22" s="17"/>
      <c r="J22" s="17"/>
      <c r="K22" s="17"/>
    </row>
    <row r="23" spans="1:11" x14ac:dyDescent="0.2">
      <c r="A23" s="39" t="s">
        <v>85</v>
      </c>
      <c r="B23" s="38" t="s">
        <v>41</v>
      </c>
      <c r="C23" s="40" t="s">
        <v>9</v>
      </c>
      <c r="D23" s="17"/>
      <c r="E23" s="17"/>
      <c r="F23" s="17"/>
      <c r="G23" s="17"/>
      <c r="H23" s="17"/>
      <c r="I23" s="17"/>
      <c r="J23" s="17"/>
      <c r="K23" s="17"/>
    </row>
    <row r="24" spans="1:11" x14ac:dyDescent="0.2">
      <c r="A24" s="39" t="s">
        <v>86</v>
      </c>
      <c r="B24" s="38" t="s">
        <v>30</v>
      </c>
      <c r="C24" s="40" t="s">
        <v>9</v>
      </c>
      <c r="D24" s="17"/>
      <c r="E24" s="17"/>
      <c r="F24" s="17"/>
      <c r="G24" s="17"/>
      <c r="H24" s="17"/>
      <c r="I24" s="17"/>
      <c r="J24" s="17"/>
      <c r="K24" s="17"/>
    </row>
    <row r="25" spans="1:11" x14ac:dyDescent="0.2">
      <c r="A25" s="39" t="s">
        <v>87</v>
      </c>
      <c r="B25" s="38" t="s">
        <v>14</v>
      </c>
      <c r="C25" s="40" t="s">
        <v>2566</v>
      </c>
      <c r="D25" s="17"/>
      <c r="E25" s="17"/>
      <c r="F25" s="17"/>
      <c r="G25" s="17"/>
      <c r="H25" s="17"/>
      <c r="I25" s="17"/>
      <c r="J25" s="17"/>
      <c r="K25" s="17"/>
    </row>
    <row r="26" spans="1:11" x14ac:dyDescent="0.2">
      <c r="A26" s="39" t="s">
        <v>88</v>
      </c>
      <c r="B26" s="38" t="s">
        <v>39</v>
      </c>
      <c r="C26" s="40" t="s">
        <v>9</v>
      </c>
      <c r="D26" s="17"/>
      <c r="E26" s="17"/>
      <c r="F26" s="17"/>
      <c r="G26" s="17"/>
      <c r="H26" s="17"/>
      <c r="I26" s="17"/>
      <c r="J26" s="17"/>
      <c r="K26" s="17"/>
    </row>
    <row r="27" spans="1:11" x14ac:dyDescent="0.2">
      <c r="A27" s="39" t="s">
        <v>89</v>
      </c>
      <c r="B27" s="38" t="s">
        <v>56</v>
      </c>
      <c r="C27" s="40" t="s">
        <v>2564</v>
      </c>
      <c r="D27" s="17"/>
      <c r="E27" s="17"/>
      <c r="F27" s="17"/>
      <c r="G27" s="17"/>
      <c r="H27" s="17"/>
      <c r="I27" s="17"/>
      <c r="J27" s="17"/>
      <c r="K27" s="17"/>
    </row>
    <row r="28" spans="1:11" x14ac:dyDescent="0.2">
      <c r="A28" s="39" t="s">
        <v>90</v>
      </c>
      <c r="B28" s="38" t="s">
        <v>24</v>
      </c>
      <c r="C28" s="40" t="s">
        <v>2564</v>
      </c>
      <c r="D28" s="17"/>
      <c r="E28" s="17"/>
      <c r="F28" s="17"/>
      <c r="G28" s="17"/>
      <c r="H28" s="17"/>
      <c r="I28" s="17"/>
      <c r="J28" s="17"/>
      <c r="K28" s="17"/>
    </row>
    <row r="29" spans="1:11" x14ac:dyDescent="0.2">
      <c r="A29" s="39" t="s">
        <v>91</v>
      </c>
      <c r="B29" s="38" t="s">
        <v>31</v>
      </c>
      <c r="C29" s="40" t="s">
        <v>2564</v>
      </c>
      <c r="D29" s="17"/>
      <c r="E29" s="17"/>
      <c r="F29" s="17"/>
      <c r="G29" s="17"/>
      <c r="H29" s="17"/>
      <c r="I29" s="17"/>
      <c r="J29" s="17"/>
      <c r="K29" s="17"/>
    </row>
    <row r="30" spans="1:11" x14ac:dyDescent="0.2">
      <c r="A30" s="39" t="s">
        <v>92</v>
      </c>
      <c r="B30" s="38" t="s">
        <v>38</v>
      </c>
      <c r="C30" s="40" t="s">
        <v>5</v>
      </c>
      <c r="D30" s="17"/>
      <c r="E30" s="17"/>
      <c r="F30" s="17"/>
      <c r="G30" s="17"/>
      <c r="H30" s="17"/>
      <c r="I30" s="17"/>
      <c r="J30" s="17"/>
      <c r="K30" s="17"/>
    </row>
    <row r="31" spans="1:11" x14ac:dyDescent="0.2">
      <c r="A31" s="39" t="s">
        <v>93</v>
      </c>
      <c r="B31" s="38" t="s">
        <v>20</v>
      </c>
      <c r="C31" s="40" t="s">
        <v>5</v>
      </c>
      <c r="D31" s="17"/>
      <c r="E31" s="17"/>
      <c r="F31" s="17"/>
      <c r="G31" s="17"/>
      <c r="H31" s="17"/>
      <c r="I31" s="17"/>
      <c r="J31" s="17"/>
      <c r="K31" s="17"/>
    </row>
    <row r="32" spans="1:11" x14ac:dyDescent="0.2">
      <c r="A32" s="39" t="s">
        <v>94</v>
      </c>
      <c r="B32" s="38" t="s">
        <v>43</v>
      </c>
      <c r="C32" s="40" t="s">
        <v>2564</v>
      </c>
      <c r="D32" s="17"/>
      <c r="E32" s="17"/>
      <c r="F32" s="17"/>
      <c r="G32" s="17"/>
      <c r="H32" s="17"/>
      <c r="I32" s="17"/>
      <c r="J32" s="17"/>
      <c r="K32" s="17"/>
    </row>
    <row r="33" spans="1:11" x14ac:dyDescent="0.2">
      <c r="A33" s="39" t="s">
        <v>95</v>
      </c>
      <c r="B33" s="38" t="s">
        <v>10</v>
      </c>
      <c r="C33" s="40" t="s">
        <v>5</v>
      </c>
      <c r="D33" s="17"/>
      <c r="E33" s="17"/>
      <c r="F33" s="17"/>
      <c r="G33" s="17"/>
      <c r="H33" s="17"/>
      <c r="I33" s="17"/>
      <c r="J33" s="17"/>
      <c r="K33" s="17"/>
    </row>
    <row r="34" spans="1:11" x14ac:dyDescent="0.2">
      <c r="A34" s="39" t="s">
        <v>96</v>
      </c>
      <c r="B34" s="38" t="s">
        <v>16</v>
      </c>
      <c r="C34" s="40" t="s">
        <v>15</v>
      </c>
      <c r="D34" s="17"/>
      <c r="E34" s="17"/>
      <c r="F34" s="17"/>
      <c r="G34" s="17"/>
      <c r="H34" s="17"/>
      <c r="I34" s="17"/>
      <c r="J34" s="17"/>
      <c r="K34" s="17"/>
    </row>
    <row r="35" spans="1:11" x14ac:dyDescent="0.2">
      <c r="A35" s="39" t="s">
        <v>97</v>
      </c>
      <c r="B35" s="38" t="s">
        <v>11</v>
      </c>
      <c r="C35" s="40" t="s">
        <v>2564</v>
      </c>
      <c r="D35" s="17"/>
      <c r="E35" s="17"/>
      <c r="F35" s="17"/>
      <c r="G35" s="17"/>
      <c r="H35" s="17"/>
      <c r="I35" s="17"/>
      <c r="J35" s="17"/>
      <c r="K35" s="17"/>
    </row>
    <row r="36" spans="1:11" x14ac:dyDescent="0.2">
      <c r="A36" s="39" t="s">
        <v>98</v>
      </c>
      <c r="B36" s="38" t="s">
        <v>8</v>
      </c>
      <c r="C36" s="40" t="s">
        <v>5</v>
      </c>
      <c r="D36" s="17"/>
      <c r="E36" s="17"/>
      <c r="F36" s="17"/>
      <c r="G36" s="17"/>
      <c r="H36" s="17"/>
      <c r="I36" s="17"/>
      <c r="J36" s="17"/>
      <c r="K36" s="17"/>
    </row>
    <row r="37" spans="1:11" x14ac:dyDescent="0.2">
      <c r="A37" s="39" t="s">
        <v>99</v>
      </c>
      <c r="B37" s="38" t="s">
        <v>37</v>
      </c>
      <c r="C37" s="40" t="s">
        <v>2566</v>
      </c>
      <c r="D37" s="17"/>
      <c r="E37" s="17"/>
      <c r="F37" s="17"/>
      <c r="G37" s="17"/>
      <c r="H37" s="17"/>
      <c r="I37" s="17"/>
      <c r="J37" s="17"/>
      <c r="K37" s="17"/>
    </row>
    <row r="38" spans="1:11" x14ac:dyDescent="0.2">
      <c r="A38" s="39" t="s">
        <v>100</v>
      </c>
      <c r="B38" s="38" t="s">
        <v>2</v>
      </c>
      <c r="C38" s="40" t="s">
        <v>2565</v>
      </c>
      <c r="D38" s="17"/>
      <c r="E38" s="17"/>
      <c r="F38" s="17"/>
      <c r="G38" s="17"/>
      <c r="H38" s="17"/>
      <c r="I38" s="17"/>
      <c r="J38" s="17"/>
      <c r="K38" s="17"/>
    </row>
    <row r="39" spans="1:11" x14ac:dyDescent="0.2">
      <c r="A39" s="39" t="s">
        <v>101</v>
      </c>
      <c r="B39" s="38" t="s">
        <v>7</v>
      </c>
      <c r="C39" s="40" t="s">
        <v>5</v>
      </c>
      <c r="D39" s="17"/>
      <c r="E39" s="17"/>
      <c r="F39" s="17"/>
      <c r="G39" s="17"/>
      <c r="H39" s="17"/>
      <c r="I39" s="17"/>
      <c r="J39" s="17"/>
      <c r="K39" s="17"/>
    </row>
    <row r="40" spans="1:11" x14ac:dyDescent="0.2">
      <c r="A40" s="39" t="s">
        <v>102</v>
      </c>
      <c r="B40" s="38" t="s">
        <v>51</v>
      </c>
      <c r="C40" s="40" t="s">
        <v>5</v>
      </c>
      <c r="D40" s="17"/>
      <c r="E40" s="17"/>
      <c r="F40" s="17"/>
      <c r="G40" s="17"/>
      <c r="H40" s="17"/>
      <c r="I40" s="17"/>
      <c r="J40" s="17"/>
      <c r="K40" s="17"/>
    </row>
    <row r="41" spans="1:11" x14ac:dyDescent="0.2">
      <c r="A41" s="39" t="s">
        <v>103</v>
      </c>
      <c r="B41" s="38" t="s">
        <v>53</v>
      </c>
      <c r="C41" s="40" t="s">
        <v>15</v>
      </c>
      <c r="D41" s="17"/>
      <c r="E41" s="17"/>
      <c r="F41" s="17"/>
      <c r="G41" s="17"/>
      <c r="H41" s="17"/>
      <c r="I41" s="17"/>
      <c r="J41" s="17"/>
      <c r="K41" s="17"/>
    </row>
    <row r="42" spans="1:11" x14ac:dyDescent="0.2">
      <c r="A42" s="39" t="s">
        <v>104</v>
      </c>
      <c r="B42" s="38" t="s">
        <v>60</v>
      </c>
      <c r="C42" s="40" t="s">
        <v>2564</v>
      </c>
      <c r="D42" s="17"/>
      <c r="E42" s="17"/>
      <c r="F42" s="17"/>
      <c r="G42" s="17"/>
      <c r="H42" s="17"/>
      <c r="I42" s="17"/>
      <c r="J42" s="17"/>
      <c r="K42" s="17"/>
    </row>
    <row r="43" spans="1:11" x14ac:dyDescent="0.2">
      <c r="A43" s="39" t="s">
        <v>105</v>
      </c>
      <c r="B43" s="38" t="s">
        <v>52</v>
      </c>
      <c r="C43" s="40" t="s">
        <v>9</v>
      </c>
      <c r="D43" s="17"/>
      <c r="E43" s="17"/>
      <c r="F43" s="17"/>
      <c r="G43" s="17"/>
      <c r="H43" s="17"/>
      <c r="I43" s="17"/>
      <c r="J43" s="17"/>
      <c r="K43" s="17"/>
    </row>
    <row r="44" spans="1:11" x14ac:dyDescent="0.2">
      <c r="A44" s="39" t="s">
        <v>106</v>
      </c>
      <c r="B44" s="38" t="s">
        <v>6</v>
      </c>
      <c r="C44" s="40" t="s">
        <v>2566</v>
      </c>
      <c r="D44" s="17"/>
      <c r="E44" s="17"/>
      <c r="F44" s="17"/>
      <c r="G44" s="17"/>
      <c r="H44" s="17"/>
      <c r="I44" s="17"/>
      <c r="J44" s="17"/>
      <c r="K44" s="17"/>
    </row>
    <row r="45" spans="1:11" x14ac:dyDescent="0.2">
      <c r="A45" s="39" t="s">
        <v>107</v>
      </c>
      <c r="B45" s="38" t="s">
        <v>21</v>
      </c>
      <c r="C45" s="40" t="s">
        <v>2564</v>
      </c>
      <c r="D45" s="17"/>
      <c r="E45" s="17"/>
      <c r="F45" s="17"/>
      <c r="G45" s="17"/>
      <c r="H45" s="17"/>
      <c r="I45" s="17"/>
      <c r="J45" s="17"/>
      <c r="K45" s="17"/>
    </row>
    <row r="46" spans="1:11" x14ac:dyDescent="0.2">
      <c r="A46" s="39" t="s">
        <v>108</v>
      </c>
      <c r="B46" s="38" t="s">
        <v>59</v>
      </c>
      <c r="C46" s="40" t="s">
        <v>5</v>
      </c>
      <c r="D46" s="17"/>
      <c r="E46" s="17"/>
      <c r="F46" s="17"/>
      <c r="G46" s="17"/>
      <c r="H46" s="17"/>
      <c r="I46" s="17"/>
      <c r="J46" s="17"/>
      <c r="K46" s="17"/>
    </row>
    <row r="47" spans="1:11" x14ac:dyDescent="0.2">
      <c r="A47" s="39" t="s">
        <v>109</v>
      </c>
      <c r="B47" s="38" t="s">
        <v>19</v>
      </c>
      <c r="C47" s="40" t="s">
        <v>5</v>
      </c>
      <c r="D47" s="17"/>
      <c r="E47" s="17"/>
      <c r="F47" s="17"/>
      <c r="G47" s="17"/>
      <c r="H47" s="17"/>
      <c r="I47" s="17"/>
      <c r="J47" s="17"/>
      <c r="K47" s="17"/>
    </row>
    <row r="48" spans="1:11" x14ac:dyDescent="0.2">
      <c r="A48" s="39" t="s">
        <v>110</v>
      </c>
      <c r="B48" s="38" t="s">
        <v>50</v>
      </c>
      <c r="C48" s="40" t="s">
        <v>2565</v>
      </c>
      <c r="D48" s="17"/>
      <c r="E48" s="17"/>
      <c r="F48" s="17"/>
      <c r="G48" s="17"/>
      <c r="H48" s="17"/>
      <c r="I48" s="17"/>
      <c r="J48" s="17"/>
      <c r="K48" s="17"/>
    </row>
    <row r="49" spans="1:11" x14ac:dyDescent="0.2">
      <c r="A49" s="39" t="s">
        <v>111</v>
      </c>
      <c r="B49" s="38" t="s">
        <v>33</v>
      </c>
      <c r="C49" s="40" t="s">
        <v>5</v>
      </c>
      <c r="D49" s="17"/>
      <c r="E49" s="17"/>
      <c r="F49" s="17"/>
      <c r="G49" s="17"/>
      <c r="H49" s="17"/>
      <c r="I49" s="17"/>
      <c r="J49" s="17"/>
      <c r="K49" s="17"/>
    </row>
    <row r="50" spans="1:11" x14ac:dyDescent="0.2">
      <c r="A50" s="39" t="s">
        <v>112</v>
      </c>
      <c r="B50" s="38" t="s">
        <v>34</v>
      </c>
      <c r="C50" s="40" t="s">
        <v>9</v>
      </c>
      <c r="D50" s="17"/>
      <c r="E50" s="17"/>
      <c r="F50" s="17"/>
      <c r="G50" s="17"/>
      <c r="H50" s="17"/>
      <c r="I50" s="17"/>
      <c r="J50" s="17"/>
      <c r="K50" s="17"/>
    </row>
    <row r="51" spans="1:11" x14ac:dyDescent="0.2">
      <c r="A51" s="46" t="s">
        <v>113</v>
      </c>
      <c r="B51" s="37" t="s">
        <v>29</v>
      </c>
      <c r="C51" s="47" t="s">
        <v>2564</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8" customFormat="1" ht="13.5" thickBot="1" x14ac:dyDescent="0.25">
      <c r="A1" s="51" t="s">
        <v>187</v>
      </c>
      <c r="B1" s="52" t="s">
        <v>188</v>
      </c>
      <c r="C1" s="51" t="s">
        <v>189</v>
      </c>
      <c r="D1" s="55"/>
      <c r="E1" s="53" t="s">
        <v>187</v>
      </c>
      <c r="F1" s="53" t="s">
        <v>188</v>
      </c>
      <c r="G1" s="54" t="s">
        <v>189</v>
      </c>
    </row>
    <row r="2" spans="1:11" ht="13.5" thickTop="1" x14ac:dyDescent="0.2">
      <c r="A2" s="46" t="s">
        <v>66</v>
      </c>
      <c r="B2" s="37" t="s">
        <v>17</v>
      </c>
      <c r="C2" s="47" t="s">
        <v>15</v>
      </c>
      <c r="D2" s="17"/>
      <c r="E2" s="48" t="s">
        <v>114</v>
      </c>
      <c r="F2" s="49" t="s">
        <v>61</v>
      </c>
      <c r="G2" s="50" t="s">
        <v>45</v>
      </c>
      <c r="H2" s="17"/>
      <c r="I2" s="17"/>
      <c r="J2" s="17"/>
      <c r="K2" s="17"/>
    </row>
    <row r="3" spans="1:11" x14ac:dyDescent="0.2">
      <c r="A3" s="39" t="s">
        <v>67</v>
      </c>
      <c r="B3" s="38" t="s">
        <v>40</v>
      </c>
      <c r="C3" s="40" t="s">
        <v>3</v>
      </c>
      <c r="D3" s="17"/>
      <c r="E3" s="44" t="s">
        <v>2375</v>
      </c>
      <c r="F3" s="36" t="s">
        <v>62</v>
      </c>
      <c r="G3" s="45" t="s">
        <v>45</v>
      </c>
      <c r="H3" s="17"/>
      <c r="I3" s="17"/>
      <c r="J3" s="17"/>
      <c r="K3" s="17"/>
    </row>
    <row r="4" spans="1:11" x14ac:dyDescent="0.2">
      <c r="A4" s="39" t="s">
        <v>68</v>
      </c>
      <c r="B4" s="38" t="s">
        <v>32</v>
      </c>
      <c r="C4" s="40" t="s">
        <v>1</v>
      </c>
      <c r="D4" s="17"/>
      <c r="E4" s="44" t="s">
        <v>116</v>
      </c>
      <c r="F4" s="36" t="s">
        <v>44</v>
      </c>
      <c r="G4" s="45" t="s">
        <v>45</v>
      </c>
      <c r="H4" s="17"/>
      <c r="I4" s="17"/>
      <c r="J4" s="17"/>
      <c r="K4" s="17"/>
    </row>
    <row r="5" spans="1:11" x14ac:dyDescent="0.2">
      <c r="A5" s="39" t="s">
        <v>69</v>
      </c>
      <c r="B5" s="38" t="s">
        <v>13</v>
      </c>
      <c r="C5" s="40" t="s">
        <v>3</v>
      </c>
      <c r="D5" s="17"/>
      <c r="E5" s="44" t="s">
        <v>117</v>
      </c>
      <c r="F5" s="36" t="s">
        <v>57</v>
      </c>
      <c r="G5" s="45" t="s">
        <v>45</v>
      </c>
      <c r="H5" s="17"/>
      <c r="I5" s="17"/>
      <c r="J5" s="17"/>
      <c r="K5" s="17"/>
    </row>
    <row r="6" spans="1:11" x14ac:dyDescent="0.2">
      <c r="A6" s="39" t="s">
        <v>70</v>
      </c>
      <c r="B6" s="38" t="s">
        <v>25</v>
      </c>
      <c r="C6" s="40" t="s">
        <v>12</v>
      </c>
      <c r="D6" s="17"/>
      <c r="E6" s="44" t="s">
        <v>118</v>
      </c>
      <c r="F6" s="36" t="s">
        <v>65</v>
      </c>
      <c r="G6" s="45" t="s">
        <v>45</v>
      </c>
      <c r="H6" s="17"/>
      <c r="I6" s="17"/>
      <c r="J6" s="17"/>
      <c r="K6" s="17"/>
    </row>
    <row r="7" spans="1:11" x14ac:dyDescent="0.2">
      <c r="A7" s="39" t="s">
        <v>71</v>
      </c>
      <c r="B7" s="38" t="s">
        <v>35</v>
      </c>
      <c r="C7" s="40" t="s">
        <v>5</v>
      </c>
      <c r="D7" s="17"/>
      <c r="E7" s="44" t="s">
        <v>119</v>
      </c>
      <c r="F7" s="36" t="s">
        <v>58</v>
      </c>
      <c r="G7" s="45" t="s">
        <v>45</v>
      </c>
      <c r="H7" s="17"/>
      <c r="I7" s="17"/>
      <c r="J7" s="17"/>
      <c r="K7" s="17"/>
    </row>
    <row r="8" spans="1:11" x14ac:dyDescent="0.2">
      <c r="A8" s="39" t="s">
        <v>72</v>
      </c>
      <c r="B8" s="38" t="s">
        <v>55</v>
      </c>
      <c r="C8" s="40" t="s">
        <v>5</v>
      </c>
      <c r="D8" s="17"/>
      <c r="E8" s="44" t="s">
        <v>120</v>
      </c>
      <c r="F8" s="36" t="s">
        <v>64</v>
      </c>
      <c r="G8" s="45" t="s">
        <v>45</v>
      </c>
      <c r="H8" s="17"/>
      <c r="I8" s="17"/>
      <c r="J8" s="17"/>
      <c r="K8" s="17"/>
    </row>
    <row r="9" spans="1:11" x14ac:dyDescent="0.2">
      <c r="A9" s="39" t="s">
        <v>73</v>
      </c>
      <c r="B9" s="38" t="s">
        <v>18</v>
      </c>
      <c r="C9" s="40" t="s">
        <v>15</v>
      </c>
      <c r="D9" s="17"/>
      <c r="E9" s="56" t="s">
        <v>27</v>
      </c>
      <c r="F9" s="57" t="s">
        <v>26</v>
      </c>
      <c r="G9" s="58" t="s">
        <v>27</v>
      </c>
      <c r="H9" s="17"/>
      <c r="I9" s="17"/>
      <c r="J9" s="17"/>
      <c r="K9" s="17"/>
    </row>
    <row r="10" spans="1:11" x14ac:dyDescent="0.2">
      <c r="A10" s="39" t="s">
        <v>74</v>
      </c>
      <c r="B10" s="38" t="s">
        <v>22</v>
      </c>
      <c r="C10" s="40" t="s">
        <v>15</v>
      </c>
      <c r="D10" s="17"/>
      <c r="E10" s="59"/>
      <c r="F10" s="59"/>
      <c r="G10" s="59"/>
      <c r="H10" s="17"/>
      <c r="I10" s="17"/>
      <c r="J10" s="17"/>
      <c r="K10" s="17"/>
    </row>
    <row r="11" spans="1:11" x14ac:dyDescent="0.2">
      <c r="A11" s="39" t="s">
        <v>48</v>
      </c>
      <c r="B11" s="38" t="s">
        <v>47</v>
      </c>
      <c r="C11" s="40" t="s">
        <v>48</v>
      </c>
      <c r="D11" s="17"/>
      <c r="E11" s="17"/>
      <c r="F11" s="17"/>
      <c r="G11" s="17"/>
      <c r="H11" s="17"/>
      <c r="I11" s="17"/>
      <c r="J11" s="17"/>
      <c r="K11" s="17"/>
    </row>
    <row r="12" spans="1:11" x14ac:dyDescent="0.2">
      <c r="A12" s="39" t="s">
        <v>75</v>
      </c>
      <c r="B12" s="38" t="s">
        <v>63</v>
      </c>
      <c r="C12" s="40" t="s">
        <v>3</v>
      </c>
      <c r="D12" s="17"/>
      <c r="E12" s="17"/>
      <c r="F12" s="17"/>
      <c r="G12" s="17"/>
      <c r="H12" s="17"/>
      <c r="I12" s="17"/>
      <c r="J12" s="17"/>
      <c r="K12" s="17"/>
    </row>
    <row r="13" spans="1:11" x14ac:dyDescent="0.2">
      <c r="A13" s="39" t="s">
        <v>76</v>
      </c>
      <c r="B13" s="38" t="s">
        <v>28</v>
      </c>
      <c r="C13" s="40" t="s">
        <v>9</v>
      </c>
      <c r="D13" s="17"/>
      <c r="E13" s="17"/>
      <c r="F13" s="17"/>
      <c r="G13" s="17"/>
      <c r="H13" s="17"/>
      <c r="I13" s="17"/>
      <c r="J13" s="17"/>
      <c r="K13" s="17"/>
    </row>
    <row r="14" spans="1:11" x14ac:dyDescent="0.2">
      <c r="A14" s="39" t="s">
        <v>77</v>
      </c>
      <c r="B14" s="38" t="s">
        <v>49</v>
      </c>
      <c r="C14" s="40" t="s">
        <v>9</v>
      </c>
      <c r="D14" s="17"/>
      <c r="E14" s="17"/>
      <c r="F14" s="17"/>
      <c r="G14" s="17"/>
      <c r="H14" s="17"/>
      <c r="I14" s="17"/>
      <c r="J14" s="17"/>
      <c r="K14" s="17"/>
    </row>
    <row r="15" spans="1:11" x14ac:dyDescent="0.2">
      <c r="A15" s="39" t="s">
        <v>78</v>
      </c>
      <c r="B15" s="38" t="s">
        <v>42</v>
      </c>
      <c r="C15" s="40" t="s">
        <v>12</v>
      </c>
      <c r="D15" s="17"/>
      <c r="E15" s="17"/>
      <c r="F15" s="17"/>
      <c r="G15" s="17"/>
      <c r="H15" s="17"/>
      <c r="I15" s="17"/>
      <c r="J15" s="17"/>
      <c r="K15" s="17"/>
    </row>
    <row r="16" spans="1:11" x14ac:dyDescent="0.2">
      <c r="A16" s="39" t="s">
        <v>79</v>
      </c>
      <c r="B16" s="38" t="s">
        <v>46</v>
      </c>
      <c r="C16" s="40" t="s">
        <v>12</v>
      </c>
      <c r="D16" s="17"/>
      <c r="E16" s="17"/>
      <c r="F16" s="17"/>
      <c r="G16" s="17"/>
      <c r="H16" s="17"/>
      <c r="I16" s="17"/>
      <c r="J16" s="17"/>
      <c r="K16" s="17"/>
    </row>
    <row r="17" spans="1:11" x14ac:dyDescent="0.2">
      <c r="A17" s="39" t="s">
        <v>80</v>
      </c>
      <c r="B17" s="38" t="s">
        <v>23</v>
      </c>
      <c r="C17" s="40" t="s">
        <v>15</v>
      </c>
      <c r="D17" s="17"/>
      <c r="E17" s="17"/>
      <c r="F17" s="17"/>
      <c r="G17" s="17"/>
      <c r="H17" s="17"/>
      <c r="I17" s="17"/>
      <c r="J17" s="17"/>
      <c r="K17" s="17"/>
    </row>
    <row r="18" spans="1:11" x14ac:dyDescent="0.2">
      <c r="A18" s="39" t="s">
        <v>81</v>
      </c>
      <c r="B18" s="38" t="s">
        <v>0</v>
      </c>
      <c r="C18" s="40" t="s">
        <v>1</v>
      </c>
      <c r="D18" s="17"/>
      <c r="E18" s="17"/>
      <c r="F18" s="17"/>
      <c r="G18" s="17"/>
      <c r="H18" s="17"/>
      <c r="I18" s="17"/>
      <c r="J18" s="17"/>
      <c r="K18" s="17"/>
    </row>
    <row r="19" spans="1:11" x14ac:dyDescent="0.2">
      <c r="A19" s="39" t="s">
        <v>82</v>
      </c>
      <c r="B19" s="38" t="s">
        <v>4</v>
      </c>
      <c r="C19" s="40" t="s">
        <v>5</v>
      </c>
      <c r="D19" s="17"/>
      <c r="E19" s="17"/>
      <c r="F19" s="17"/>
      <c r="G19" s="17"/>
      <c r="H19" s="17"/>
      <c r="I19" s="17"/>
      <c r="J19" s="17"/>
      <c r="K19" s="17"/>
    </row>
    <row r="20" spans="1:11" x14ac:dyDescent="0.2">
      <c r="A20" s="39" t="s">
        <v>83</v>
      </c>
      <c r="B20" s="38" t="s">
        <v>54</v>
      </c>
      <c r="C20" s="40" t="s">
        <v>5</v>
      </c>
      <c r="D20" s="17"/>
      <c r="E20" s="17"/>
      <c r="F20" s="17"/>
      <c r="G20" s="17"/>
      <c r="H20" s="17"/>
      <c r="I20" s="17"/>
      <c r="J20" s="17"/>
      <c r="K20" s="17"/>
    </row>
    <row r="21" spans="1:11" x14ac:dyDescent="0.2">
      <c r="A21" s="39" t="s">
        <v>84</v>
      </c>
      <c r="B21" s="38" t="s">
        <v>36</v>
      </c>
      <c r="C21" s="40" t="s">
        <v>5</v>
      </c>
      <c r="D21" s="17"/>
      <c r="E21" s="17"/>
      <c r="F21" s="17"/>
      <c r="G21" s="17"/>
      <c r="H21" s="17"/>
      <c r="I21" s="17"/>
      <c r="J21" s="17"/>
      <c r="K21" s="17"/>
    </row>
    <row r="22" spans="1:11" x14ac:dyDescent="0.2">
      <c r="A22" s="39" t="s">
        <v>85</v>
      </c>
      <c r="B22" s="38" t="s">
        <v>41</v>
      </c>
      <c r="C22" s="40" t="s">
        <v>9</v>
      </c>
      <c r="D22" s="17"/>
      <c r="E22" s="17"/>
      <c r="F22" s="17"/>
      <c r="G22" s="17"/>
      <c r="H22" s="17"/>
      <c r="I22" s="17"/>
      <c r="J22" s="17"/>
      <c r="K22" s="17"/>
    </row>
    <row r="23" spans="1:11" x14ac:dyDescent="0.2">
      <c r="A23" s="39" t="s">
        <v>86</v>
      </c>
      <c r="B23" s="38" t="s">
        <v>30</v>
      </c>
      <c r="C23" s="40" t="s">
        <v>9</v>
      </c>
      <c r="D23" s="17"/>
      <c r="E23" s="17"/>
      <c r="F23" s="17"/>
      <c r="G23" s="17"/>
      <c r="H23" s="17"/>
      <c r="I23" s="17"/>
      <c r="J23" s="17"/>
      <c r="K23" s="17"/>
    </row>
    <row r="24" spans="1:11" x14ac:dyDescent="0.2">
      <c r="A24" s="39" t="s">
        <v>87</v>
      </c>
      <c r="B24" s="38" t="s">
        <v>14</v>
      </c>
      <c r="C24" s="40" t="s">
        <v>15</v>
      </c>
      <c r="D24" s="17"/>
      <c r="E24" s="17"/>
      <c r="F24" s="17"/>
      <c r="G24" s="17"/>
      <c r="H24" s="17"/>
      <c r="I24" s="17"/>
      <c r="J24" s="17"/>
      <c r="K24" s="17"/>
    </row>
    <row r="25" spans="1:11" x14ac:dyDescent="0.2">
      <c r="A25" s="39" t="s">
        <v>88</v>
      </c>
      <c r="B25" s="38" t="s">
        <v>39</v>
      </c>
      <c r="C25" s="40" t="s">
        <v>12</v>
      </c>
      <c r="D25" s="17"/>
      <c r="E25" s="17"/>
      <c r="F25" s="17"/>
      <c r="G25" s="17"/>
      <c r="H25" s="17"/>
      <c r="I25" s="17"/>
      <c r="J25" s="17"/>
      <c r="K25" s="17"/>
    </row>
    <row r="26" spans="1:11" x14ac:dyDescent="0.2">
      <c r="A26" s="39" t="s">
        <v>89</v>
      </c>
      <c r="B26" s="38" t="s">
        <v>56</v>
      </c>
      <c r="C26" s="40" t="s">
        <v>12</v>
      </c>
      <c r="D26" s="17"/>
      <c r="E26" s="17"/>
      <c r="F26" s="17"/>
      <c r="G26" s="17"/>
      <c r="H26" s="17"/>
      <c r="I26" s="17"/>
      <c r="J26" s="17"/>
      <c r="K26" s="17"/>
    </row>
    <row r="27" spans="1:11" x14ac:dyDescent="0.2">
      <c r="A27" s="39" t="s">
        <v>90</v>
      </c>
      <c r="B27" s="38" t="s">
        <v>24</v>
      </c>
      <c r="C27" s="40" t="s">
        <v>12</v>
      </c>
      <c r="D27" s="17"/>
      <c r="E27" s="17"/>
      <c r="F27" s="17"/>
      <c r="G27" s="17"/>
      <c r="H27" s="17"/>
      <c r="I27" s="17"/>
      <c r="J27" s="17"/>
      <c r="K27" s="17"/>
    </row>
    <row r="28" spans="1:11" x14ac:dyDescent="0.2">
      <c r="A28" s="39" t="s">
        <v>91</v>
      </c>
      <c r="B28" s="38" t="s">
        <v>31</v>
      </c>
      <c r="C28" s="40" t="s">
        <v>3</v>
      </c>
      <c r="D28" s="17"/>
      <c r="E28" s="17"/>
      <c r="F28" s="17"/>
      <c r="G28" s="17"/>
      <c r="H28" s="17"/>
      <c r="I28" s="17"/>
      <c r="J28" s="17"/>
      <c r="K28" s="17"/>
    </row>
    <row r="29" spans="1:11" x14ac:dyDescent="0.2">
      <c r="A29" s="39" t="s">
        <v>92</v>
      </c>
      <c r="B29" s="38" t="s">
        <v>38</v>
      </c>
      <c r="C29" s="40" t="s">
        <v>5</v>
      </c>
      <c r="D29" s="17"/>
      <c r="E29" s="17"/>
      <c r="F29" s="17"/>
      <c r="G29" s="17"/>
      <c r="H29" s="17"/>
      <c r="I29" s="17"/>
      <c r="J29" s="17"/>
      <c r="K29" s="17"/>
    </row>
    <row r="30" spans="1:11" x14ac:dyDescent="0.2">
      <c r="A30" s="39" t="s">
        <v>93</v>
      </c>
      <c r="B30" s="38" t="s">
        <v>20</v>
      </c>
      <c r="C30" s="40" t="s">
        <v>5</v>
      </c>
      <c r="D30" s="17"/>
      <c r="E30" s="17"/>
      <c r="F30" s="17"/>
      <c r="G30" s="17"/>
      <c r="H30" s="17"/>
      <c r="I30" s="17"/>
      <c r="J30" s="17"/>
      <c r="K30" s="17"/>
    </row>
    <row r="31" spans="1:11" x14ac:dyDescent="0.2">
      <c r="A31" s="39" t="s">
        <v>94</v>
      </c>
      <c r="B31" s="38" t="s">
        <v>43</v>
      </c>
      <c r="C31" s="40" t="s">
        <v>1</v>
      </c>
      <c r="D31" s="17"/>
      <c r="E31" s="17"/>
      <c r="F31" s="17"/>
      <c r="G31" s="17"/>
      <c r="H31" s="17"/>
      <c r="I31" s="17"/>
      <c r="J31" s="17"/>
      <c r="K31" s="17"/>
    </row>
    <row r="32" spans="1:11" x14ac:dyDescent="0.2">
      <c r="A32" s="39" t="s">
        <v>95</v>
      </c>
      <c r="B32" s="38" t="s">
        <v>10</v>
      </c>
      <c r="C32" s="40" t="s">
        <v>5</v>
      </c>
      <c r="D32" s="17"/>
      <c r="E32" s="17"/>
      <c r="F32" s="17"/>
      <c r="G32" s="17"/>
      <c r="H32" s="17"/>
      <c r="I32" s="17"/>
      <c r="J32" s="17"/>
      <c r="K32" s="17"/>
    </row>
    <row r="33" spans="1:11" x14ac:dyDescent="0.2">
      <c r="A33" s="39" t="s">
        <v>96</v>
      </c>
      <c r="B33" s="38" t="s">
        <v>16</v>
      </c>
      <c r="C33" s="40" t="s">
        <v>15</v>
      </c>
      <c r="D33" s="17"/>
      <c r="E33" s="17"/>
      <c r="F33" s="17"/>
      <c r="G33" s="17"/>
      <c r="H33" s="17"/>
      <c r="I33" s="17"/>
      <c r="J33" s="17"/>
      <c r="K33" s="17"/>
    </row>
    <row r="34" spans="1:11" x14ac:dyDescent="0.2">
      <c r="A34" s="39" t="s">
        <v>97</v>
      </c>
      <c r="B34" s="38" t="s">
        <v>11</v>
      </c>
      <c r="C34" s="40" t="s">
        <v>12</v>
      </c>
      <c r="D34" s="17"/>
      <c r="E34" s="17"/>
      <c r="F34" s="17"/>
      <c r="G34" s="17"/>
      <c r="H34" s="17"/>
      <c r="I34" s="17"/>
      <c r="J34" s="17"/>
      <c r="K34" s="17"/>
    </row>
    <row r="35" spans="1:11" x14ac:dyDescent="0.2">
      <c r="A35" s="39" t="s">
        <v>98</v>
      </c>
      <c r="B35" s="38" t="s">
        <v>8</v>
      </c>
      <c r="C35" s="40" t="s">
        <v>9</v>
      </c>
      <c r="D35" s="17"/>
      <c r="E35" s="17"/>
      <c r="F35" s="17"/>
      <c r="G35" s="17"/>
      <c r="H35" s="17"/>
      <c r="I35" s="17"/>
      <c r="J35" s="17"/>
      <c r="K35" s="17"/>
    </row>
    <row r="36" spans="1:11" x14ac:dyDescent="0.2">
      <c r="A36" s="39" t="s">
        <v>99</v>
      </c>
      <c r="B36" s="38" t="s">
        <v>37</v>
      </c>
      <c r="C36" s="40" t="s">
        <v>1</v>
      </c>
      <c r="D36" s="17"/>
      <c r="E36" s="17"/>
      <c r="F36" s="17"/>
      <c r="G36" s="17"/>
      <c r="H36" s="17"/>
      <c r="I36" s="17"/>
      <c r="J36" s="17"/>
      <c r="K36" s="17"/>
    </row>
    <row r="37" spans="1:11" x14ac:dyDescent="0.2">
      <c r="A37" s="39" t="s">
        <v>100</v>
      </c>
      <c r="B37" s="38" t="s">
        <v>2</v>
      </c>
      <c r="C37" s="40" t="s">
        <v>3</v>
      </c>
      <c r="D37" s="17"/>
      <c r="E37" s="17"/>
      <c r="F37" s="17"/>
      <c r="G37" s="17"/>
      <c r="H37" s="17"/>
      <c r="I37" s="17"/>
      <c r="J37" s="17"/>
      <c r="K37" s="17"/>
    </row>
    <row r="38" spans="1:11" x14ac:dyDescent="0.2">
      <c r="A38" s="39" t="s">
        <v>101</v>
      </c>
      <c r="B38" s="38" t="s">
        <v>7</v>
      </c>
      <c r="C38" s="40" t="s">
        <v>5</v>
      </c>
      <c r="D38" s="17"/>
      <c r="E38" s="17"/>
      <c r="F38" s="17"/>
      <c r="G38" s="17"/>
      <c r="H38" s="17"/>
      <c r="I38" s="17"/>
      <c r="J38" s="17"/>
      <c r="K38" s="17"/>
    </row>
    <row r="39" spans="1:11" x14ac:dyDescent="0.2">
      <c r="A39" s="39" t="s">
        <v>102</v>
      </c>
      <c r="B39" s="38" t="s">
        <v>51</v>
      </c>
      <c r="C39" s="40" t="s">
        <v>5</v>
      </c>
      <c r="D39" s="17"/>
      <c r="E39" s="17"/>
      <c r="F39" s="17"/>
      <c r="G39" s="17"/>
      <c r="H39" s="17"/>
      <c r="I39" s="17"/>
      <c r="J39" s="17"/>
      <c r="K39" s="17"/>
    </row>
    <row r="40" spans="1:11" x14ac:dyDescent="0.2">
      <c r="A40" s="39" t="s">
        <v>103</v>
      </c>
      <c r="B40" s="38" t="s">
        <v>53</v>
      </c>
      <c r="C40" s="40" t="s">
        <v>15</v>
      </c>
      <c r="D40" s="17"/>
      <c r="E40" s="17"/>
      <c r="F40" s="17"/>
      <c r="G40" s="17"/>
      <c r="H40" s="17"/>
      <c r="I40" s="17"/>
      <c r="J40" s="17"/>
      <c r="K40" s="17"/>
    </row>
    <row r="41" spans="1:11" x14ac:dyDescent="0.2">
      <c r="A41" s="39" t="s">
        <v>104</v>
      </c>
      <c r="B41" s="38" t="s">
        <v>60</v>
      </c>
      <c r="C41" s="40" t="s">
        <v>12</v>
      </c>
      <c r="D41" s="17"/>
      <c r="E41" s="17"/>
      <c r="F41" s="17"/>
      <c r="G41" s="17"/>
      <c r="H41" s="17"/>
      <c r="I41" s="17"/>
      <c r="J41" s="17"/>
      <c r="K41" s="17"/>
    </row>
    <row r="42" spans="1:11" x14ac:dyDescent="0.2">
      <c r="A42" s="39" t="s">
        <v>105</v>
      </c>
      <c r="B42" s="38" t="s">
        <v>52</v>
      </c>
      <c r="C42" s="40" t="s">
        <v>15</v>
      </c>
      <c r="D42" s="17"/>
      <c r="E42" s="17"/>
      <c r="F42" s="17"/>
      <c r="G42" s="17"/>
      <c r="H42" s="17"/>
      <c r="I42" s="17"/>
      <c r="J42" s="17"/>
      <c r="K42" s="17"/>
    </row>
    <row r="43" spans="1:11" x14ac:dyDescent="0.2">
      <c r="A43" s="39" t="s">
        <v>106</v>
      </c>
      <c r="B43" s="38" t="s">
        <v>6</v>
      </c>
      <c r="C43" s="40" t="s">
        <v>1</v>
      </c>
      <c r="D43" s="17"/>
      <c r="E43" s="17"/>
      <c r="F43" s="17"/>
      <c r="G43" s="17"/>
      <c r="H43" s="17"/>
      <c r="I43" s="17"/>
      <c r="J43" s="17"/>
      <c r="K43" s="17"/>
    </row>
    <row r="44" spans="1:11" x14ac:dyDescent="0.2">
      <c r="A44" s="39" t="s">
        <v>107</v>
      </c>
      <c r="B44" s="38" t="s">
        <v>21</v>
      </c>
      <c r="C44" s="40" t="s">
        <v>12</v>
      </c>
      <c r="D44" s="17"/>
      <c r="E44" s="17"/>
      <c r="F44" s="17"/>
      <c r="G44" s="17"/>
      <c r="H44" s="17"/>
      <c r="I44" s="17"/>
      <c r="J44" s="17"/>
      <c r="K44" s="17"/>
    </row>
    <row r="45" spans="1:11" x14ac:dyDescent="0.2">
      <c r="A45" s="39" t="s">
        <v>108</v>
      </c>
      <c r="B45" s="38" t="s">
        <v>59</v>
      </c>
      <c r="C45" s="40" t="s">
        <v>5</v>
      </c>
      <c r="D45" s="17"/>
      <c r="E45" s="17"/>
      <c r="F45" s="17"/>
      <c r="G45" s="17"/>
      <c r="H45" s="17"/>
      <c r="I45" s="17"/>
      <c r="J45" s="17"/>
      <c r="K45" s="17"/>
    </row>
    <row r="46" spans="1:11" x14ac:dyDescent="0.2">
      <c r="A46" s="39" t="s">
        <v>109</v>
      </c>
      <c r="B46" s="38" t="s">
        <v>19</v>
      </c>
      <c r="C46" s="40" t="s">
        <v>5</v>
      </c>
      <c r="D46" s="17"/>
      <c r="E46" s="17"/>
      <c r="F46" s="17"/>
      <c r="G46" s="17"/>
      <c r="H46" s="17"/>
      <c r="I46" s="17"/>
      <c r="J46" s="17"/>
      <c r="K46" s="17"/>
    </row>
    <row r="47" spans="1:11" x14ac:dyDescent="0.2">
      <c r="A47" s="39" t="s">
        <v>110</v>
      </c>
      <c r="B47" s="38" t="s">
        <v>50</v>
      </c>
      <c r="C47" s="40" t="s">
        <v>3</v>
      </c>
      <c r="D47" s="17"/>
      <c r="E47" s="17"/>
      <c r="F47" s="17"/>
      <c r="G47" s="17"/>
      <c r="H47" s="17"/>
      <c r="I47" s="17"/>
      <c r="J47" s="17"/>
      <c r="K47" s="17"/>
    </row>
    <row r="48" spans="1:11" x14ac:dyDescent="0.2">
      <c r="A48" s="39" t="s">
        <v>111</v>
      </c>
      <c r="B48" s="38" t="s">
        <v>33</v>
      </c>
      <c r="C48" s="40" t="s">
        <v>5</v>
      </c>
      <c r="D48" s="17"/>
      <c r="E48" s="17"/>
      <c r="F48" s="17"/>
      <c r="G48" s="17"/>
      <c r="H48" s="17"/>
      <c r="I48" s="17"/>
      <c r="J48" s="17"/>
      <c r="K48" s="17"/>
    </row>
    <row r="49" spans="1:11" x14ac:dyDescent="0.2">
      <c r="A49" s="39" t="s">
        <v>112</v>
      </c>
      <c r="B49" s="38" t="s">
        <v>34</v>
      </c>
      <c r="C49" s="40" t="s">
        <v>9</v>
      </c>
      <c r="D49" s="17"/>
      <c r="E49" s="17"/>
      <c r="F49" s="17"/>
      <c r="G49" s="17"/>
      <c r="H49" s="17"/>
      <c r="I49" s="17"/>
      <c r="J49" s="17"/>
      <c r="K49" s="17"/>
    </row>
    <row r="50" spans="1:11" x14ac:dyDescent="0.2">
      <c r="A50" s="41" t="s">
        <v>113</v>
      </c>
      <c r="B50" s="42" t="s">
        <v>29</v>
      </c>
      <c r="C50" s="43" t="s">
        <v>12</v>
      </c>
      <c r="D50" s="17"/>
      <c r="E50" s="17"/>
      <c r="F50" s="17"/>
      <c r="G50" s="17"/>
      <c r="H50" s="17"/>
      <c r="I50" s="17"/>
      <c r="J50" s="17"/>
      <c r="K50" s="17"/>
    </row>
    <row r="51" spans="1:11" x14ac:dyDescent="0.2">
      <c r="A51" s="98" t="s">
        <v>2376</v>
      </c>
      <c r="B51" s="99" t="s">
        <v>2377</v>
      </c>
      <c r="C51" s="100"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workbookViewId="0">
      <selection activeCell="G16" sqref="G16"/>
    </sheetView>
  </sheetViews>
  <sheetFormatPr defaultRowHeight="15" x14ac:dyDescent="0.25"/>
  <cols>
    <col min="1" max="1" width="15" style="184" customWidth="1"/>
    <col min="2" max="2" width="12" style="184" customWidth="1"/>
    <col min="3" max="3" width="14.85546875" style="184" customWidth="1"/>
    <col min="4" max="16384" width="9.140625" style="184"/>
  </cols>
  <sheetData>
    <row r="1" spans="1:3" ht="15.75" thickBot="1" x14ac:dyDescent="0.3">
      <c r="A1" s="95" t="s">
        <v>187</v>
      </c>
      <c r="B1" s="96" t="s">
        <v>188</v>
      </c>
      <c r="C1" s="97" t="s">
        <v>189</v>
      </c>
    </row>
    <row r="2" spans="1:3" ht="15.75" thickTop="1" x14ac:dyDescent="0.25">
      <c r="A2" s="200" t="s">
        <v>553</v>
      </c>
      <c r="B2" s="201" t="s">
        <v>552</v>
      </c>
      <c r="C2" s="91" t="s">
        <v>2565</v>
      </c>
    </row>
    <row r="3" spans="1:3" x14ac:dyDescent="0.25">
      <c r="A3" s="86" t="s">
        <v>2342</v>
      </c>
      <c r="B3" s="87" t="s">
        <v>2343</v>
      </c>
      <c r="C3" s="91" t="s">
        <v>2565</v>
      </c>
    </row>
    <row r="4" spans="1:3" x14ac:dyDescent="0.25">
      <c r="A4" s="86" t="s">
        <v>66</v>
      </c>
      <c r="B4" s="87" t="s">
        <v>17</v>
      </c>
      <c r="C4" s="88" t="s">
        <v>2566</v>
      </c>
    </row>
    <row r="5" spans="1:3" x14ac:dyDescent="0.25">
      <c r="A5" s="89" t="s">
        <v>67</v>
      </c>
      <c r="B5" s="90" t="s">
        <v>40</v>
      </c>
      <c r="C5" s="91" t="s">
        <v>2564</v>
      </c>
    </row>
    <row r="6" spans="1:3" x14ac:dyDescent="0.25">
      <c r="A6" s="89" t="s">
        <v>68</v>
      </c>
      <c r="B6" s="90" t="s">
        <v>32</v>
      </c>
      <c r="C6" s="91" t="s">
        <v>2566</v>
      </c>
    </row>
    <row r="7" spans="1:3" x14ac:dyDescent="0.25">
      <c r="A7" s="89" t="s">
        <v>69</v>
      </c>
      <c r="B7" s="90" t="s">
        <v>13</v>
      </c>
      <c r="C7" s="91" t="s">
        <v>2565</v>
      </c>
    </row>
    <row r="8" spans="1:3" x14ac:dyDescent="0.25">
      <c r="A8" s="89" t="s">
        <v>70</v>
      </c>
      <c r="B8" s="90" t="s">
        <v>25</v>
      </c>
      <c r="C8" s="91" t="s">
        <v>2564</v>
      </c>
    </row>
    <row r="9" spans="1:3" x14ac:dyDescent="0.25">
      <c r="A9" s="89" t="s">
        <v>71</v>
      </c>
      <c r="B9" s="90" t="s">
        <v>35</v>
      </c>
      <c r="C9" s="91" t="s">
        <v>5</v>
      </c>
    </row>
    <row r="10" spans="1:3" x14ac:dyDescent="0.25">
      <c r="A10" s="188" t="s">
        <v>2376</v>
      </c>
      <c r="B10" s="189" t="s">
        <v>55</v>
      </c>
      <c r="C10" s="190" t="s">
        <v>5</v>
      </c>
    </row>
    <row r="11" spans="1:3" x14ac:dyDescent="0.25">
      <c r="A11" s="89" t="s">
        <v>72</v>
      </c>
      <c r="B11" s="90" t="s">
        <v>2377</v>
      </c>
      <c r="C11" s="91" t="s">
        <v>5</v>
      </c>
    </row>
    <row r="12" spans="1:3" x14ac:dyDescent="0.25">
      <c r="A12" s="89" t="s">
        <v>73</v>
      </c>
      <c r="B12" s="90" t="s">
        <v>18</v>
      </c>
      <c r="C12" s="91" t="s">
        <v>15</v>
      </c>
    </row>
    <row r="13" spans="1:3" x14ac:dyDescent="0.25">
      <c r="A13" s="89" t="s">
        <v>74</v>
      </c>
      <c r="B13" s="90" t="s">
        <v>22</v>
      </c>
      <c r="C13" s="91" t="s">
        <v>15</v>
      </c>
    </row>
    <row r="14" spans="1:3" x14ac:dyDescent="0.25">
      <c r="A14" s="89" t="s">
        <v>48</v>
      </c>
      <c r="B14" s="90" t="s">
        <v>47</v>
      </c>
      <c r="C14" s="91" t="s">
        <v>48</v>
      </c>
    </row>
    <row r="15" spans="1:3" x14ac:dyDescent="0.25">
      <c r="A15" s="89" t="s">
        <v>75</v>
      </c>
      <c r="B15" s="90" t="s">
        <v>63</v>
      </c>
      <c r="C15" s="91" t="s">
        <v>2564</v>
      </c>
    </row>
    <row r="16" spans="1:3" x14ac:dyDescent="0.25">
      <c r="A16" s="89" t="s">
        <v>76</v>
      </c>
      <c r="B16" s="90" t="s">
        <v>28</v>
      </c>
      <c r="C16" s="91" t="s">
        <v>9</v>
      </c>
    </row>
    <row r="17" spans="1:3" x14ac:dyDescent="0.25">
      <c r="A17" s="89" t="s">
        <v>77</v>
      </c>
      <c r="B17" s="90" t="s">
        <v>49</v>
      </c>
      <c r="C17" s="91" t="s">
        <v>9</v>
      </c>
    </row>
    <row r="18" spans="1:3" x14ac:dyDescent="0.25">
      <c r="A18" s="89" t="s">
        <v>78</v>
      </c>
      <c r="B18" s="90" t="s">
        <v>42</v>
      </c>
      <c r="C18" s="91" t="s">
        <v>9</v>
      </c>
    </row>
    <row r="19" spans="1:3" x14ac:dyDescent="0.25">
      <c r="A19" s="89" t="s">
        <v>79</v>
      </c>
      <c r="B19" s="90" t="s">
        <v>46</v>
      </c>
      <c r="C19" s="91" t="s">
        <v>2566</v>
      </c>
    </row>
    <row r="20" spans="1:3" x14ac:dyDescent="0.25">
      <c r="A20" s="89" t="s">
        <v>80</v>
      </c>
      <c r="B20" s="90" t="s">
        <v>23</v>
      </c>
      <c r="C20" s="91" t="s">
        <v>9</v>
      </c>
    </row>
    <row r="21" spans="1:3" x14ac:dyDescent="0.25">
      <c r="A21" s="89" t="s">
        <v>81</v>
      </c>
      <c r="B21" s="90" t="s">
        <v>0</v>
      </c>
      <c r="C21" s="91" t="s">
        <v>2566</v>
      </c>
    </row>
    <row r="22" spans="1:3" x14ac:dyDescent="0.25">
      <c r="A22" s="89" t="s">
        <v>82</v>
      </c>
      <c r="B22" s="90" t="s">
        <v>4</v>
      </c>
      <c r="C22" s="91" t="s">
        <v>5</v>
      </c>
    </row>
    <row r="23" spans="1:3" x14ac:dyDescent="0.25">
      <c r="A23" s="89" t="s">
        <v>83</v>
      </c>
      <c r="B23" s="90" t="s">
        <v>54</v>
      </c>
      <c r="C23" s="91" t="s">
        <v>5</v>
      </c>
    </row>
    <row r="24" spans="1:3" x14ac:dyDescent="0.25">
      <c r="A24" s="89" t="s">
        <v>84</v>
      </c>
      <c r="B24" s="90" t="s">
        <v>36</v>
      </c>
      <c r="C24" s="91" t="s">
        <v>5</v>
      </c>
    </row>
    <row r="25" spans="1:3" x14ac:dyDescent="0.25">
      <c r="A25" s="89" t="s">
        <v>85</v>
      </c>
      <c r="B25" s="90" t="s">
        <v>41</v>
      </c>
      <c r="C25" s="91" t="s">
        <v>9</v>
      </c>
    </row>
    <row r="26" spans="1:3" x14ac:dyDescent="0.25">
      <c r="A26" s="89" t="s">
        <v>86</v>
      </c>
      <c r="B26" s="90" t="s">
        <v>30</v>
      </c>
      <c r="C26" s="91" t="s">
        <v>9</v>
      </c>
    </row>
    <row r="27" spans="1:3" x14ac:dyDescent="0.25">
      <c r="A27" s="89" t="s">
        <v>87</v>
      </c>
      <c r="B27" s="90" t="s">
        <v>14</v>
      </c>
      <c r="C27" s="91" t="s">
        <v>2566</v>
      </c>
    </row>
    <row r="28" spans="1:3" x14ac:dyDescent="0.25">
      <c r="A28" s="89" t="s">
        <v>88</v>
      </c>
      <c r="B28" s="90" t="s">
        <v>39</v>
      </c>
      <c r="C28" s="91" t="s">
        <v>9</v>
      </c>
    </row>
    <row r="29" spans="1:3" x14ac:dyDescent="0.25">
      <c r="A29" s="89" t="s">
        <v>89</v>
      </c>
      <c r="B29" s="90" t="s">
        <v>56</v>
      </c>
      <c r="C29" s="91" t="s">
        <v>2564</v>
      </c>
    </row>
    <row r="30" spans="1:3" x14ac:dyDescent="0.25">
      <c r="A30" s="89" t="s">
        <v>90</v>
      </c>
      <c r="B30" s="90" t="s">
        <v>24</v>
      </c>
      <c r="C30" s="91" t="s">
        <v>2564</v>
      </c>
    </row>
    <row r="31" spans="1:3" x14ac:dyDescent="0.25">
      <c r="A31" s="89" t="s">
        <v>91</v>
      </c>
      <c r="B31" s="90" t="s">
        <v>31</v>
      </c>
      <c r="C31" s="91" t="s">
        <v>2564</v>
      </c>
    </row>
    <row r="32" spans="1:3" x14ac:dyDescent="0.25">
      <c r="A32" s="89" t="s">
        <v>92</v>
      </c>
      <c r="B32" s="90" t="s">
        <v>38</v>
      </c>
      <c r="C32" s="91" t="s">
        <v>5</v>
      </c>
    </row>
    <row r="33" spans="1:3" x14ac:dyDescent="0.25">
      <c r="A33" s="89" t="s">
        <v>93</v>
      </c>
      <c r="B33" s="90" t="s">
        <v>20</v>
      </c>
      <c r="C33" s="91" t="s">
        <v>5</v>
      </c>
    </row>
    <row r="34" spans="1:3" x14ac:dyDescent="0.25">
      <c r="A34" s="89" t="s">
        <v>94</v>
      </c>
      <c r="B34" s="90" t="s">
        <v>43</v>
      </c>
      <c r="C34" s="91" t="s">
        <v>2564</v>
      </c>
    </row>
    <row r="35" spans="1:3" x14ac:dyDescent="0.25">
      <c r="A35" s="89" t="s">
        <v>95</v>
      </c>
      <c r="B35" s="90" t="s">
        <v>10</v>
      </c>
      <c r="C35" s="91" t="s">
        <v>5</v>
      </c>
    </row>
    <row r="36" spans="1:3" x14ac:dyDescent="0.25">
      <c r="A36" s="89" t="s">
        <v>96</v>
      </c>
      <c r="B36" s="90" t="s">
        <v>16</v>
      </c>
      <c r="C36" s="91" t="s">
        <v>15</v>
      </c>
    </row>
    <row r="37" spans="1:3" x14ac:dyDescent="0.25">
      <c r="A37" s="89" t="s">
        <v>97</v>
      </c>
      <c r="B37" s="90" t="s">
        <v>11</v>
      </c>
      <c r="C37" s="91" t="s">
        <v>2564</v>
      </c>
    </row>
    <row r="38" spans="1:3" x14ac:dyDescent="0.25">
      <c r="A38" s="89" t="s">
        <v>98</v>
      </c>
      <c r="B38" s="90" t="s">
        <v>8</v>
      </c>
      <c r="C38" s="91" t="s">
        <v>5</v>
      </c>
    </row>
    <row r="39" spans="1:3" x14ac:dyDescent="0.25">
      <c r="A39" s="89" t="s">
        <v>99</v>
      </c>
      <c r="B39" s="90" t="s">
        <v>37</v>
      </c>
      <c r="C39" s="91" t="s">
        <v>2566</v>
      </c>
    </row>
    <row r="40" spans="1:3" x14ac:dyDescent="0.25">
      <c r="A40" s="89" t="s">
        <v>100</v>
      </c>
      <c r="B40" s="90" t="s">
        <v>2</v>
      </c>
      <c r="C40" s="91" t="s">
        <v>2565</v>
      </c>
    </row>
    <row r="41" spans="1:3" x14ac:dyDescent="0.25">
      <c r="A41" s="89" t="s">
        <v>101</v>
      </c>
      <c r="B41" s="90" t="s">
        <v>7</v>
      </c>
      <c r="C41" s="91" t="s">
        <v>5</v>
      </c>
    </row>
    <row r="42" spans="1:3" x14ac:dyDescent="0.25">
      <c r="A42" s="89" t="s">
        <v>102</v>
      </c>
      <c r="B42" s="90" t="s">
        <v>51</v>
      </c>
      <c r="C42" s="91" t="s">
        <v>5</v>
      </c>
    </row>
    <row r="43" spans="1:3" x14ac:dyDescent="0.25">
      <c r="A43" s="89" t="s">
        <v>103</v>
      </c>
      <c r="B43" s="90" t="s">
        <v>53</v>
      </c>
      <c r="C43" s="91" t="s">
        <v>15</v>
      </c>
    </row>
    <row r="44" spans="1:3" x14ac:dyDescent="0.25">
      <c r="A44" s="89" t="s">
        <v>104</v>
      </c>
      <c r="B44" s="90" t="s">
        <v>60</v>
      </c>
      <c r="C44" s="91" t="s">
        <v>2564</v>
      </c>
    </row>
    <row r="45" spans="1:3" x14ac:dyDescent="0.25">
      <c r="A45" s="89" t="s">
        <v>105</v>
      </c>
      <c r="B45" s="90" t="s">
        <v>52</v>
      </c>
      <c r="C45" s="91" t="s">
        <v>9</v>
      </c>
    </row>
    <row r="46" spans="1:3" x14ac:dyDescent="0.25">
      <c r="A46" s="89" t="s">
        <v>106</v>
      </c>
      <c r="B46" s="90" t="s">
        <v>6</v>
      </c>
      <c r="C46" s="91" t="s">
        <v>2566</v>
      </c>
    </row>
    <row r="47" spans="1:3" x14ac:dyDescent="0.25">
      <c r="A47" s="89" t="s">
        <v>107</v>
      </c>
      <c r="B47" s="90" t="s">
        <v>21</v>
      </c>
      <c r="C47" s="91" t="s">
        <v>2564</v>
      </c>
    </row>
    <row r="48" spans="1:3" x14ac:dyDescent="0.25">
      <c r="A48" s="89" t="s">
        <v>108</v>
      </c>
      <c r="B48" s="90" t="s">
        <v>59</v>
      </c>
      <c r="C48" s="91" t="s">
        <v>5</v>
      </c>
    </row>
    <row r="49" spans="1:3" x14ac:dyDescent="0.25">
      <c r="A49" s="89" t="s">
        <v>109</v>
      </c>
      <c r="B49" s="90" t="s">
        <v>19</v>
      </c>
      <c r="C49" s="91" t="s">
        <v>5</v>
      </c>
    </row>
    <row r="50" spans="1:3" x14ac:dyDescent="0.25">
      <c r="A50" s="89" t="s">
        <v>110</v>
      </c>
      <c r="B50" s="90" t="s">
        <v>50</v>
      </c>
      <c r="C50" s="91" t="s">
        <v>2565</v>
      </c>
    </row>
    <row r="51" spans="1:3" x14ac:dyDescent="0.25">
      <c r="A51" s="89" t="s">
        <v>111</v>
      </c>
      <c r="B51" s="90" t="s">
        <v>33</v>
      </c>
      <c r="C51" s="91" t="s">
        <v>5</v>
      </c>
    </row>
    <row r="52" spans="1:3" x14ac:dyDescent="0.25">
      <c r="A52" s="89" t="s">
        <v>112</v>
      </c>
      <c r="B52" s="90" t="s">
        <v>34</v>
      </c>
      <c r="C52" s="91" t="s">
        <v>9</v>
      </c>
    </row>
    <row r="53" spans="1:3" x14ac:dyDescent="0.25">
      <c r="A53" s="92" t="s">
        <v>113</v>
      </c>
      <c r="B53" s="93" t="s">
        <v>29</v>
      </c>
      <c r="C53" s="94" t="s">
        <v>2564</v>
      </c>
    </row>
    <row r="54" spans="1:3" x14ac:dyDescent="0.25">
      <c r="A54" s="191" t="s">
        <v>114</v>
      </c>
      <c r="B54" s="192" t="s">
        <v>61</v>
      </c>
      <c r="C54" s="193" t="s">
        <v>45</v>
      </c>
    </row>
    <row r="55" spans="1:3" x14ac:dyDescent="0.25">
      <c r="A55" s="188" t="s">
        <v>115</v>
      </c>
      <c r="B55" s="189" t="s">
        <v>62</v>
      </c>
      <c r="C55" s="190" t="s">
        <v>45</v>
      </c>
    </row>
    <row r="56" spans="1:3" x14ac:dyDescent="0.25">
      <c r="A56" s="188" t="s">
        <v>116</v>
      </c>
      <c r="B56" s="189" t="s">
        <v>44</v>
      </c>
      <c r="C56" s="190" t="s">
        <v>45</v>
      </c>
    </row>
    <row r="57" spans="1:3" x14ac:dyDescent="0.25">
      <c r="A57" s="188" t="s">
        <v>117</v>
      </c>
      <c r="B57" s="189" t="s">
        <v>57</v>
      </c>
      <c r="C57" s="190" t="s">
        <v>45</v>
      </c>
    </row>
    <row r="58" spans="1:3" x14ac:dyDescent="0.25">
      <c r="A58" s="188" t="s">
        <v>118</v>
      </c>
      <c r="B58" s="189" t="s">
        <v>65</v>
      </c>
      <c r="C58" s="190" t="s">
        <v>45</v>
      </c>
    </row>
    <row r="59" spans="1:3" x14ac:dyDescent="0.25">
      <c r="A59" s="188" t="s">
        <v>119</v>
      </c>
      <c r="B59" s="189" t="s">
        <v>58</v>
      </c>
      <c r="C59" s="190" t="s">
        <v>45</v>
      </c>
    </row>
    <row r="60" spans="1:3" x14ac:dyDescent="0.25">
      <c r="A60" s="188" t="s">
        <v>120</v>
      </c>
      <c r="B60" s="189" t="s">
        <v>64</v>
      </c>
      <c r="C60" s="190" t="s">
        <v>45</v>
      </c>
    </row>
    <row r="61" spans="1:3" x14ac:dyDescent="0.25">
      <c r="A61" s="194" t="s">
        <v>2344</v>
      </c>
      <c r="B61" s="195" t="s">
        <v>2345</v>
      </c>
      <c r="C61" s="196" t="s">
        <v>45</v>
      </c>
    </row>
    <row r="62" spans="1:3" x14ac:dyDescent="0.25">
      <c r="A62" s="197" t="s">
        <v>27</v>
      </c>
      <c r="B62" s="198" t="s">
        <v>26</v>
      </c>
      <c r="C62" s="199"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33</vt:i4>
      </vt:variant>
    </vt:vector>
  </HeadingPairs>
  <TitlesOfParts>
    <vt:vector size="40" baseType="lpstr">
      <vt:lpstr>Contents</vt:lpstr>
      <vt:lpstr>Natural Gas Pipeline Projects</vt:lpstr>
      <vt:lpstr>Historical Projects (1996-2018)</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 Projects (1996-2018)'!Print_Area</vt:lpstr>
      <vt:lpstr>'Natural Gas Pipeline Projects'!Print_Area</vt:lpstr>
      <vt:lpstr>Regions!Print_Area</vt:lpstr>
      <vt:lpstr>Regions_OLD!Print_Area</vt:lpstr>
      <vt:lpstr>'Historical Projects (1996-2018)'!Print_Titles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TTR</dc:creator>
  <cp:lastModifiedBy>O'Sullivan, James </cp:lastModifiedBy>
  <cp:lastPrinted>2018-05-14T15:24:44Z</cp:lastPrinted>
  <dcterms:created xsi:type="dcterms:W3CDTF">2012-02-01T16:07:37Z</dcterms:created>
  <dcterms:modified xsi:type="dcterms:W3CDTF">2019-07-31T19:34:05Z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